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etsmtl365-my.sharepoint.com/personal/diego-fellipe_tondorf_1_ens_etsmtl_ca/Documents/__Doutorado/Trabalhos/Pesquisa/Mapping/ReplicationPackage/"/>
    </mc:Choice>
  </mc:AlternateContent>
  <xr:revisionPtr revIDLastSave="8215" documentId="8_{03AA0EBB-148F-4B36-A597-03C4854675CD}" xr6:coauthVersionLast="47" xr6:coauthVersionMax="47" xr10:uidLastSave="{B2575A18-2C19-4316-A0C2-91333DDB200C}"/>
  <bookViews>
    <workbookView xWindow="-120" yWindow="-120" windowWidth="29040" windowHeight="15720" xr2:uid="{D06A2B69-28A5-40D1-BB85-C633E7EDA089}"/>
  </bookViews>
  <sheets>
    <sheet name="0_Overview" sheetId="12" r:id="rId1"/>
    <sheet name="1_Selected" sheetId="7" r:id="rId2"/>
    <sheet name="2_Outputs" sheetId="10" r:id="rId3"/>
    <sheet name="3_Mapping" sheetId="5" r:id="rId4"/>
    <sheet name="4_Raw" sheetId="4" r:id="rId5"/>
    <sheet name="5_Snowballing" sheetId="11"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2" l="1"/>
  <c r="F5" i="12"/>
  <c r="F4" i="12"/>
  <c r="T3" i="10" l="1" a="1"/>
  <c r="T3" i="10" s="1"/>
  <c r="F4" i="10"/>
  <c r="F5" i="10"/>
  <c r="F6" i="10"/>
  <c r="F7" i="10"/>
  <c r="F8" i="10"/>
  <c r="F9" i="10"/>
  <c r="F10" i="10"/>
  <c r="F11" i="10"/>
  <c r="F12" i="10"/>
  <c r="F13" i="10"/>
  <c r="F14" i="10"/>
  <c r="F15" i="10"/>
  <c r="F16" i="10"/>
  <c r="F17" i="10"/>
  <c r="F18" i="10"/>
  <c r="F19" i="10"/>
  <c r="F20" i="10"/>
  <c r="F21" i="10"/>
  <c r="F22" i="10"/>
  <c r="F23" i="10"/>
  <c r="F24" i="10"/>
  <c r="F3" i="10"/>
  <c r="B29" i="10"/>
  <c r="C29" i="10" s="1"/>
  <c r="B28" i="10"/>
  <c r="B27" i="10"/>
  <c r="B26" i="10"/>
  <c r="B25" i="10"/>
  <c r="B24" i="10"/>
  <c r="B23" i="10"/>
  <c r="B22" i="10"/>
  <c r="B21" i="10"/>
  <c r="B20" i="10"/>
  <c r="B19" i="10"/>
  <c r="B18" i="10"/>
  <c r="B17" i="10"/>
  <c r="B16" i="10"/>
  <c r="G6" i="12"/>
  <c r="G4" i="12"/>
  <c r="Z6" i="10" a="1"/>
  <c r="Z6" i="10" s="1"/>
  <c r="S58" i="10"/>
  <c r="S59" i="10"/>
  <c r="S60" i="10"/>
  <c r="S61" i="10"/>
  <c r="S62" i="10"/>
  <c r="S63" i="10"/>
  <c r="S64" i="10"/>
  <c r="S3" i="10"/>
  <c r="Z9" i="10" a="1"/>
  <c r="Z9" i="10" s="1"/>
  <c r="Z8" i="10" a="1"/>
  <c r="Z8" i="10" s="1"/>
  <c r="Z7" i="10" a="1"/>
  <c r="Z7" i="10" s="1"/>
  <c r="Z5" i="10"/>
  <c r="Z12" i="10"/>
  <c r="Z3" i="10"/>
  <c r="Z4" i="10"/>
  <c r="Z2" i="10"/>
  <c r="AD12" i="10"/>
  <c r="AD13" i="10"/>
  <c r="AD14" i="10"/>
  <c r="AD15" i="10"/>
  <c r="Z27" i="10" s="1"/>
  <c r="AA27" i="10" s="1"/>
  <c r="AB27" i="10" s="1"/>
  <c r="AD16" i="10"/>
  <c r="Z23" i="10" s="1"/>
  <c r="AA23" i="10" s="1"/>
  <c r="AB23" i="10" s="1"/>
  <c r="AC12" i="10"/>
  <c r="AC13" i="10"/>
  <c r="AC14" i="10"/>
  <c r="AC15" i="10"/>
  <c r="Z22" i="10" s="1"/>
  <c r="AA22" i="10" s="1"/>
  <c r="AB22" i="10" s="1"/>
  <c r="AC16" i="10"/>
  <c r="AB12" i="10"/>
  <c r="AB13" i="10"/>
  <c r="AB14" i="10"/>
  <c r="Z21" i="10" s="1"/>
  <c r="AA21" i="10" s="1"/>
  <c r="AB21" i="10" s="1"/>
  <c r="AB15" i="10"/>
  <c r="Z26" i="10" s="1"/>
  <c r="AA26" i="10" s="1"/>
  <c r="AB26" i="10" s="1"/>
  <c r="AB16" i="10"/>
  <c r="AA12" i="10"/>
  <c r="Z24" i="10" s="1"/>
  <c r="AA24" i="10" s="1"/>
  <c r="AB24" i="10" s="1"/>
  <c r="AA13" i="10"/>
  <c r="Z20" i="10" s="1"/>
  <c r="AA20" i="10" s="1"/>
  <c r="AB20" i="10" s="1"/>
  <c r="AA14" i="10"/>
  <c r="AA15" i="10"/>
  <c r="Z25" i="10" s="1"/>
  <c r="AA25" i="10" s="1"/>
  <c r="AB25" i="10" s="1"/>
  <c r="AA16" i="10"/>
  <c r="Z13" i="10"/>
  <c r="Z14" i="10"/>
  <c r="Z15" i="10"/>
  <c r="Z16" i="10"/>
  <c r="V4" i="10"/>
  <c r="V3" i="10"/>
  <c r="S50" i="10"/>
  <c r="S51" i="10"/>
  <c r="S52" i="10"/>
  <c r="S53" i="10"/>
  <c r="S54" i="10"/>
  <c r="S55" i="10"/>
  <c r="S56" i="10"/>
  <c r="S57" i="10"/>
  <c r="S4" i="10"/>
  <c r="F7" i="12" l="1"/>
  <c r="C26" i="10"/>
  <c r="F26" i="10" a="1"/>
  <c r="F26" i="10" s="1"/>
  <c r="F27" i="10" s="1"/>
  <c r="C18" i="10"/>
  <c r="C20" i="10"/>
  <c r="C23" i="10"/>
  <c r="C24" i="10"/>
  <c r="C19" i="10"/>
  <c r="C21" i="10"/>
  <c r="C27" i="10"/>
  <c r="C28" i="10"/>
  <c r="C16" i="10"/>
  <c r="C22" i="10"/>
  <c r="C17" i="10"/>
  <c r="C25" i="10"/>
  <c r="AE13" i="10"/>
  <c r="AF13" i="10" s="1"/>
  <c r="AG13" i="10" s="1"/>
  <c r="AE12" i="10"/>
  <c r="AF12" i="10" s="1"/>
  <c r="AG12" i="10" s="1"/>
  <c r="AE15" i="10"/>
  <c r="AF15" i="10" s="1"/>
  <c r="AG15" i="10" s="1"/>
  <c r="Z19" i="10"/>
  <c r="AA19" i="10" s="1"/>
  <c r="AB19" i="10" s="1"/>
  <c r="AE16" i="10"/>
  <c r="AF16" i="10" s="1"/>
  <c r="AG16" i="10" s="1"/>
  <c r="AE14" i="10"/>
  <c r="AF14" i="10" s="1"/>
  <c r="AG14" i="10" s="1"/>
  <c r="B8" i="10"/>
  <c r="B9" i="10"/>
  <c r="B3" i="10"/>
  <c r="H115" i="5"/>
  <c r="H177" i="5"/>
  <c r="H86" i="5"/>
  <c r="H107" i="5"/>
  <c r="H116" i="5"/>
  <c r="H103" i="5"/>
  <c r="H176" i="5"/>
  <c r="H291" i="5"/>
  <c r="H78" i="5"/>
  <c r="H79" i="5"/>
  <c r="H146" i="5"/>
  <c r="H240" i="5"/>
  <c r="H183" i="5"/>
  <c r="H135" i="5"/>
  <c r="H85" i="5"/>
  <c r="H413" i="5"/>
  <c r="H348" i="5"/>
  <c r="H253" i="5"/>
  <c r="H561" i="5"/>
  <c r="H487" i="5"/>
  <c r="H582" i="5"/>
  <c r="H712" i="5"/>
  <c r="H347" i="5"/>
  <c r="H635" i="5"/>
  <c r="H874" i="5"/>
  <c r="H791" i="5"/>
  <c r="H961" i="5"/>
  <c r="H1017" i="5"/>
  <c r="H873" i="5"/>
  <c r="H636" i="5"/>
  <c r="H894" i="5"/>
  <c r="H1102" i="5"/>
  <c r="H637" i="5"/>
  <c r="H1139" i="5"/>
  <c r="H1100" i="5"/>
  <c r="L103" i="4"/>
  <c r="L134" i="4"/>
  <c r="L77" i="4"/>
  <c r="L102" i="4"/>
  <c r="L101" i="4"/>
  <c r="L76" i="4"/>
  <c r="L133" i="4"/>
  <c r="L238" i="4"/>
  <c r="L75" i="4"/>
  <c r="L74" i="4"/>
  <c r="L132" i="4"/>
  <c r="L237" i="4"/>
  <c r="L176" i="4"/>
  <c r="L131" i="4"/>
  <c r="L73" i="4"/>
  <c r="L340" i="4"/>
  <c r="L339" i="4"/>
  <c r="L236" i="4"/>
  <c r="L484" i="4"/>
  <c r="L411" i="4"/>
  <c r="L562" i="4"/>
  <c r="L633" i="4"/>
  <c r="L338" i="4"/>
  <c r="L561" i="4"/>
  <c r="L794" i="4"/>
  <c r="L709" i="4"/>
  <c r="L950" i="4"/>
  <c r="L949" i="4"/>
  <c r="L793" i="4"/>
  <c r="L560" i="4"/>
  <c r="L872" i="4"/>
  <c r="L1090" i="4"/>
  <c r="L559" i="4"/>
  <c r="L1089" i="4"/>
  <c r="L1088" i="4"/>
  <c r="L657" i="4"/>
  <c r="L974" i="4"/>
  <c r="L506" i="4"/>
  <c r="L505" i="4"/>
  <c r="L578" i="4"/>
  <c r="L807" i="4"/>
  <c r="L731" i="4"/>
  <c r="L359" i="4"/>
  <c r="L252" i="4"/>
  <c r="L577" i="4"/>
  <c r="L576" i="4"/>
  <c r="L899" i="4"/>
  <c r="L110" i="4"/>
  <c r="L1038" i="4"/>
  <c r="L730" i="4"/>
  <c r="L1037" i="4"/>
  <c r="L251" i="4"/>
  <c r="L656" i="4"/>
  <c r="L1098" i="4"/>
  <c r="L973" i="4"/>
  <c r="L898" i="4"/>
  <c r="L655" i="4"/>
  <c r="L431" i="4"/>
  <c r="L198" i="4"/>
  <c r="L897" i="4"/>
  <c r="L57" i="4"/>
  <c r="L972" i="4"/>
  <c r="L896" i="4"/>
  <c r="L1036" i="4"/>
  <c r="L250" i="4"/>
  <c r="L358" i="4"/>
  <c r="L357" i="4"/>
  <c r="L307" i="4"/>
  <c r="L306" i="4"/>
  <c r="L895" i="4"/>
  <c r="L971" i="4"/>
  <c r="L1097" i="4"/>
  <c r="L197" i="4"/>
  <c r="L575" i="4"/>
  <c r="L109" i="4"/>
  <c r="L654" i="4"/>
  <c r="L196" i="4"/>
  <c r="L249" i="4"/>
  <c r="L504" i="4"/>
  <c r="L195" i="4"/>
  <c r="L729" i="4"/>
  <c r="L22" i="4"/>
  <c r="L248" i="4"/>
  <c r="L36" i="4"/>
  <c r="L35" i="4"/>
  <c r="L194" i="4"/>
  <c r="L970" i="4"/>
  <c r="L806" i="4"/>
  <c r="L653" i="4"/>
  <c r="L805" i="4"/>
  <c r="L305" i="4"/>
  <c r="L503" i="4"/>
  <c r="L969" i="4"/>
  <c r="L574" i="4"/>
  <c r="L56" i="4"/>
  <c r="L9" i="4"/>
  <c r="L502" i="4"/>
  <c r="L304" i="4"/>
  <c r="L728" i="4"/>
  <c r="L501" i="4"/>
  <c r="L894" i="4"/>
  <c r="L55" i="4"/>
  <c r="L303" i="4"/>
  <c r="L893" i="4"/>
  <c r="L573" i="4"/>
  <c r="L892" i="4"/>
  <c r="L54" i="4"/>
  <c r="L247" i="4"/>
  <c r="L891" i="4"/>
  <c r="L356" i="4"/>
  <c r="L1035" i="4"/>
  <c r="L652" i="4"/>
  <c r="L890" i="4"/>
  <c r="L108" i="4"/>
  <c r="L572" i="4"/>
  <c r="L500" i="4"/>
  <c r="L889" i="4"/>
  <c r="L1034" i="4"/>
  <c r="L246" i="4"/>
  <c r="L147" i="4"/>
  <c r="L804" i="4"/>
  <c r="L430" i="4"/>
  <c r="L968" i="4"/>
  <c r="L245" i="4"/>
  <c r="L651" i="4"/>
  <c r="L571" i="4"/>
  <c r="L650" i="4"/>
  <c r="L193" i="4"/>
  <c r="L146" i="4"/>
  <c r="L11" i="4"/>
  <c r="L429" i="4"/>
  <c r="L14" i="4"/>
  <c r="L727" i="4"/>
  <c r="L428" i="4"/>
  <c r="L107" i="4"/>
  <c r="L427" i="4"/>
  <c r="L1096" i="4"/>
  <c r="L967" i="4"/>
  <c r="L145" i="4"/>
  <c r="L570" i="4"/>
  <c r="L726" i="4"/>
  <c r="L649" i="4"/>
  <c r="L648" i="4"/>
  <c r="L1033" i="4"/>
  <c r="L888" i="4"/>
  <c r="L887" i="4"/>
  <c r="L803" i="4"/>
  <c r="L192" i="4"/>
  <c r="L355" i="4"/>
  <c r="L53" i="4"/>
  <c r="L144" i="4"/>
  <c r="L886" i="4"/>
  <c r="L966" i="4"/>
  <c r="L965" i="4"/>
  <c r="L52" i="4"/>
  <c r="L302" i="4"/>
  <c r="L569" i="4"/>
  <c r="L301" i="4"/>
  <c r="L300" i="4"/>
  <c r="L964" i="4"/>
  <c r="L191" i="4"/>
  <c r="L354" i="4"/>
  <c r="L1032" i="4"/>
  <c r="L647" i="4"/>
  <c r="L568" i="4"/>
  <c r="L190" i="4"/>
  <c r="L885" i="4"/>
  <c r="L884" i="4"/>
  <c r="L883" i="4"/>
  <c r="L143" i="4"/>
  <c r="L189" i="4"/>
  <c r="L34" i="4"/>
  <c r="L299" i="4"/>
  <c r="L646" i="4"/>
  <c r="L499" i="4"/>
  <c r="L298" i="4"/>
  <c r="L51" i="4"/>
  <c r="L353" i="4"/>
  <c r="L645" i="4"/>
  <c r="L1031" i="4"/>
  <c r="L188" i="4"/>
  <c r="L426" i="4"/>
  <c r="L498" i="4"/>
  <c r="L725" i="4"/>
  <c r="L1095" i="4"/>
  <c r="L297" i="4"/>
  <c r="L497" i="4"/>
  <c r="L496" i="4"/>
  <c r="L142" i="4"/>
  <c r="L187" i="4"/>
  <c r="L186" i="4"/>
  <c r="L1030" i="4"/>
  <c r="L244" i="4"/>
  <c r="L495" i="4"/>
  <c r="L963" i="4"/>
  <c r="L352" i="4"/>
  <c r="L644" i="4"/>
  <c r="L962" i="4"/>
  <c r="L1094" i="4"/>
  <c r="L724" i="4"/>
  <c r="L723" i="4"/>
  <c r="L351" i="4"/>
  <c r="L425" i="4"/>
  <c r="L722" i="4"/>
  <c r="L882" i="4"/>
  <c r="L50" i="4"/>
  <c r="L1029" i="4"/>
  <c r="L1028" i="4"/>
  <c r="L961" i="4"/>
  <c r="L494" i="4"/>
  <c r="L802" i="4"/>
  <c r="L643" i="4"/>
  <c r="L721" i="4"/>
  <c r="L1027" i="4"/>
  <c r="L567" i="4"/>
  <c r="L642" i="4"/>
  <c r="L881" i="4"/>
  <c r="L1026" i="4"/>
  <c r="L1025" i="4"/>
  <c r="L720" i="4"/>
  <c r="L350" i="4"/>
  <c r="L493" i="4"/>
  <c r="L1024" i="4"/>
  <c r="L424" i="4"/>
  <c r="L801" i="4"/>
  <c r="L185" i="4"/>
  <c r="L243" i="4"/>
  <c r="L492" i="4"/>
  <c r="L296" i="4"/>
  <c r="L81" i="4"/>
  <c r="L641" i="4"/>
  <c r="L141" i="4"/>
  <c r="L423" i="4"/>
  <c r="L880" i="4"/>
  <c r="L349" i="4"/>
  <c r="L960" i="4"/>
  <c r="L140" i="4"/>
  <c r="L139" i="4"/>
  <c r="L491" i="4"/>
  <c r="L348" i="4"/>
  <c r="L879" i="4"/>
  <c r="L1023" i="4"/>
  <c r="L184" i="4"/>
  <c r="L295" i="4"/>
  <c r="L294" i="4"/>
  <c r="L422" i="4"/>
  <c r="L21" i="4"/>
  <c r="L566" i="4"/>
  <c r="L421" i="4"/>
  <c r="L719" i="4"/>
  <c r="L490" i="4"/>
  <c r="L49" i="4"/>
  <c r="L959" i="4"/>
  <c r="L718" i="4"/>
  <c r="L347" i="4"/>
  <c r="L958" i="4"/>
  <c r="L1022" i="4"/>
  <c r="L183" i="4"/>
  <c r="L489" i="4"/>
  <c r="L346" i="4"/>
  <c r="L1021" i="4"/>
  <c r="L182" i="4"/>
  <c r="L640" i="4"/>
  <c r="L138" i="4"/>
  <c r="L420" i="4"/>
  <c r="L419" i="4"/>
  <c r="L242" i="4"/>
  <c r="L80" i="4"/>
  <c r="L418" i="4"/>
  <c r="L79" i="4"/>
  <c r="L106" i="4"/>
  <c r="L78" i="4"/>
  <c r="L181" i="4"/>
  <c r="L957" i="4"/>
  <c r="L800" i="4"/>
  <c r="L717" i="4"/>
  <c r="L716" i="4"/>
  <c r="L799" i="4"/>
  <c r="L1020" i="4"/>
  <c r="L345" i="4"/>
  <c r="L878" i="4"/>
  <c r="L137" i="4"/>
  <c r="L136" i="4"/>
  <c r="L639" i="4"/>
  <c r="L344" i="4"/>
  <c r="L638" i="4"/>
  <c r="L1019" i="4"/>
  <c r="L105" i="4"/>
  <c r="L417" i="4"/>
  <c r="L1093" i="4"/>
  <c r="L637" i="4"/>
  <c r="L488" i="4"/>
  <c r="L104" i="4"/>
  <c r="L343" i="4"/>
  <c r="L241" i="4"/>
  <c r="L180" i="4"/>
  <c r="L293" i="4"/>
  <c r="L956" i="4"/>
  <c r="L955" i="4"/>
  <c r="L240" i="4"/>
  <c r="L954" i="4"/>
  <c r="L416" i="4"/>
  <c r="L636" i="4"/>
  <c r="L798" i="4"/>
  <c r="L292" i="4"/>
  <c r="L715" i="4"/>
  <c r="L415" i="4"/>
  <c r="L714" i="4"/>
  <c r="L1018" i="4"/>
  <c r="L342" i="4"/>
  <c r="L797" i="4"/>
  <c r="L179" i="4"/>
  <c r="L1017" i="4"/>
  <c r="L487" i="4"/>
  <c r="L877" i="4"/>
  <c r="L1016" i="4"/>
  <c r="L48" i="4"/>
  <c r="L486" i="4"/>
  <c r="L1015" i="4"/>
  <c r="L178" i="4"/>
  <c r="L713" i="4"/>
  <c r="L876" i="4"/>
  <c r="L565" i="4"/>
  <c r="L564" i="4"/>
  <c r="L953" i="4"/>
  <c r="L177" i="4"/>
  <c r="L1014" i="4"/>
  <c r="L1092" i="4"/>
  <c r="L135" i="4"/>
  <c r="L952" i="4"/>
  <c r="L635" i="4"/>
  <c r="L634" i="4"/>
  <c r="L414" i="4"/>
  <c r="L875" i="4"/>
  <c r="L951" i="4"/>
  <c r="L712" i="4"/>
  <c r="L874" i="4"/>
  <c r="L1013" i="4"/>
  <c r="L485" i="4"/>
  <c r="L413" i="4"/>
  <c r="L796" i="4"/>
  <c r="L412" i="4"/>
  <c r="L341" i="4"/>
  <c r="L1091" i="4"/>
  <c r="L239" i="4"/>
  <c r="L873" i="4"/>
  <c r="L291" i="4"/>
  <c r="L711" i="4"/>
  <c r="L710" i="4"/>
  <c r="L795" i="4"/>
  <c r="L563" i="4"/>
  <c r="S46" i="10"/>
  <c r="S45" i="10"/>
  <c r="S44" i="10"/>
  <c r="S38" i="10"/>
  <c r="S37" i="10"/>
  <c r="S36" i="10"/>
  <c r="S34" i="10"/>
  <c r="S33" i="10"/>
  <c r="S32" i="10"/>
  <c r="S26" i="10"/>
  <c r="S25" i="10"/>
  <c r="S24" i="10"/>
  <c r="S20" i="10"/>
  <c r="S19" i="10"/>
  <c r="S18" i="10"/>
  <c r="S5" i="10"/>
  <c r="S13" i="10"/>
  <c r="S12" i="10"/>
  <c r="S11" i="10"/>
  <c r="S43" i="10"/>
  <c r="B12" i="10"/>
  <c r="B13" i="10"/>
  <c r="B6" i="10"/>
  <c r="B5" i="10"/>
  <c r="B4" i="10"/>
  <c r="V6" i="10"/>
  <c r="V7" i="10"/>
  <c r="V5" i="10"/>
  <c r="S15" i="10" l="1"/>
  <c r="S6" i="10"/>
  <c r="S29" i="10"/>
  <c r="S41" i="10"/>
  <c r="S49" i="10"/>
  <c r="S10" i="10"/>
  <c r="S16" i="10"/>
  <c r="S23" i="10"/>
  <c r="S30" i="10"/>
  <c r="S9" i="10"/>
  <c r="S42" i="10"/>
  <c r="S21" i="10"/>
  <c r="S27" i="10"/>
  <c r="S39" i="10"/>
  <c r="S47" i="10"/>
  <c r="S14" i="10"/>
  <c r="S22" i="10"/>
  <c r="S28" i="10"/>
  <c r="S8" i="10"/>
  <c r="S40" i="10"/>
  <c r="S48" i="10"/>
  <c r="S17" i="10"/>
  <c r="S7" i="10"/>
  <c r="S31" i="10"/>
  <c r="S35" i="10"/>
  <c r="B10" i="10"/>
  <c r="B15" i="10"/>
  <c r="B14" i="10"/>
  <c r="B7" i="10"/>
  <c r="C3" i="10" s="1"/>
  <c r="B11" i="10"/>
  <c r="C9" i="10" l="1"/>
  <c r="C15" i="10"/>
  <c r="C14" i="10"/>
  <c r="C4" i="10"/>
  <c r="C12" i="10"/>
  <c r="C11" i="10"/>
  <c r="C7" i="10"/>
  <c r="C6" i="10"/>
  <c r="C10" i="10"/>
  <c r="C13" i="10"/>
  <c r="C8" i="10"/>
  <c r="C5"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<sst xmlns="http://schemas.openxmlformats.org/spreadsheetml/2006/main" count="24848" uniqueCount="11365">
  <si>
    <t>Authors</t>
  </si>
  <si>
    <t>Author full names</t>
  </si>
  <si>
    <t>Author(s) ID</t>
  </si>
  <si>
    <t>Title</t>
  </si>
  <si>
    <t>Year</t>
  </si>
  <si>
    <t>Source title</t>
  </si>
  <si>
    <t>Volume</t>
  </si>
  <si>
    <t>Issue</t>
  </si>
  <si>
    <t>Art. No.</t>
  </si>
  <si>
    <t>Page start</t>
  </si>
  <si>
    <t>Page end</t>
  </si>
  <si>
    <t>Page count</t>
  </si>
  <si>
    <t>DOI</t>
  </si>
  <si>
    <t>Link</t>
  </si>
  <si>
    <t>Abstract</t>
  </si>
  <si>
    <t>Author Keywords</t>
  </si>
  <si>
    <t>Document Type</t>
  </si>
  <si>
    <t>Source</t>
  </si>
  <si>
    <t>Mtebe J.S.; Christina R.</t>
  </si>
  <si>
    <t>Mtebe, J.S. (47361179300); Christina, R. (58963459000)</t>
  </si>
  <si>
    <t>47361179300; 58963459000</t>
  </si>
  <si>
    <t>Developing Local Games for Enhancing Numeracy Skills in Primary Schools in Tanzania: A Participatory Approach</t>
  </si>
  <si>
    <t>East African Journal of Science, Technology and Innovation</t>
  </si>
  <si>
    <t>10.37425/6mc17170</t>
  </si>
  <si>
    <t>https://www.scopus.com/inward/record.uri?eid=2-s2.0-85189078496&amp;doi=10.37425%2f6mc17170&amp;partnerID=40&amp;md5=6c8efe3ce7761ce561fea6259d5d5324</t>
  </si>
  <si>
    <t>Digital games have emerged as a significant tool for enhancing learning and cognitive development in children. They serve as effective tools for skill enhancement due to their interactive and immersive nature, maintaining interest in learning and providing real-time feedback for immediate correction of mistakes. Furthermore, digital games foster critical thinking in children through decision-making and problem-solving in varied scenarios, while also creating a fun and less intimidating environment that reduces anxiety and promotes enjoyable learning. However, the success of game based learning initiatives in developing countries has been limited due to lack of sufficient involvement of local children in the development process, causing the disconnect between game developers and the target audience. These games also often fail to integrate local content with existing curricula and teaching methods. This research explores the development of local digital games aimed at enhancing numeracy skills among Tanzanian primary school children, employing a participatory approach. Addressing the shortcomings of existing educational games, it involved a participatory design approach with 42 pupils aged 6-8 and 14 teachers from six different schools across three regions in Tanzania. This participatory method led to the development of three games: 'Manati', 'Ruka Kamba', and 'Kombolela'. These games underwent rigorous testing to evaluate their pedagogical value, ease of use, and the level of fun and enjoyment they offer. The study found that involving children and teachers in the development process not only made the games easy to play, fun, and enjoyable but also pedagogically effective for the target audience. The findings emphasize the importance of user involvement in the whole process of game development, particularly in contexts where cultural sensitivity and curriculum alignment are important. © 2024, East African Science and Technology Commission - EASTECO KG. All rights reserved.</t>
  </si>
  <si>
    <t>digital local games; games based learning; games for learning; Participatory approach</t>
  </si>
  <si>
    <t>Article</t>
  </si>
  <si>
    <t>Scopus</t>
  </si>
  <si>
    <t>Lecture Notes in Computer Science (including subseries Lecture Notes in Artificial Intelligence and Lecture Notes in Bioinformatics)</t>
  </si>
  <si>
    <t>Conference paper</t>
  </si>
  <si>
    <t>Feng Y.</t>
  </si>
  <si>
    <t>Feng, Yulei (57223255546)</t>
  </si>
  <si>
    <t>From Fun to Fantasy: Gaming Experiences, Perceived Presence, and Adolescent Romantic Parasocial Attachments in Romantic Video Games</t>
  </si>
  <si>
    <t>Psychology of Popular Media</t>
  </si>
  <si>
    <t>10.1037/ppm0000538</t>
  </si>
  <si>
    <t>https://www.scopus.com/inward/record.uri?eid=2-s2.0-85190881652&amp;doi=10.1037%2fppm0000538&amp;partnerID=40&amp;md5=8ad96a4393b74a2fe1baad539df976bd</t>
  </si>
  <si>
    <t>Romantic video games (RVGs) typically target women and adolescent girls by providing them with opportunities to flirt and experience intimacy with male game characters. Previous studies have emphasized the importance of parasocial attachments in the practice of romantic relationships for adolescent girls, but how and in what forms the functional designs influence the parasocial experiences has been understudied. Three different experiments with 270 Chinese adolescent girls were conducted to examine the effects of common functional designs in RVGs, including the voice (human voice vs. no voice), perspective (firstperson narration vs. third-person narration), and interaction (use of touch vs. no touch). Results indicated that human voice influenced romantic parasocial attachments through the mediating effect of perceived presence. First-person perspective predicted perceived presence, whereas the effect of touch was not significant. Additionally, adolescent romantic parasocial attachments were found to correlate with positive self-evaluations and perceived social skill enhancement, highlighting the positive role of RVGs in adolescent development. Cultural understandings of the potential implications of RVGs in adolescent socialization are discussed. © 2024 American Psychological Association</t>
  </si>
  <si>
    <t>adolescent; parasocial attachment; parasocial relationship; quantitative research; romantic video game</t>
  </si>
  <si>
    <t>Guo W.; Li S.; Zhang Z.; Chen Z.; Chang K.; Wang S.</t>
  </si>
  <si>
    <t>Guo, Wenchen (57216957112); Li, Shucheng (58260282400); Zhang, Zixun (58259522800); Chen, Zhirui (57216955301); Chang, KuoHsiang (58259522900); Wang, Su (57189589958)</t>
  </si>
  <si>
    <t>57216957112; 58260282400; 58259522800; 57216955301; 58259522900; 57189589958</t>
  </si>
  <si>
    <t>A “magic world” for children: Design and development of a serious game to improve spatial ability</t>
  </si>
  <si>
    <t>Computer Animation and Virtual Worlds</t>
  </si>
  <si>
    <t>e2181</t>
  </si>
  <si>
    <t>10.1002/cav.2181</t>
  </si>
  <si>
    <t>https://www.scopus.com/inward/record.uri?eid=2-s2.0-85159591661&amp;doi=10.1002%2fcav.2181&amp;partnerID=40&amp;md5=c81579c19ef0df7b056e734580e945b8</t>
  </si>
  <si>
    <t>Research has shown that spatial perception is not only one of the essential abilities for success in science, technology, engineering, and mathematics (STEM), but is also closely related to the quality of human existence. However, for a variety of reasons, many students' spatial skills are less than ideal. In recent years, various video games are showing great potential as low-cost but effective training tools to improve the educational level and cognitive skills. This paper presented a novel serious strategy game named Magic World. The game was designed to enhance children's spatial perception and motivation by using narrative, virtual contexts, and game mechanics that incorporate educational content with entertainment as a powerful extra-curricular aid. A pilot study and evaluation experiment were conducted with primary school students (N = 68) and the results showed that the training had a measurable positive impact on students' spatial ability. In addition, user experience surveys of the game showed that Magic World was considered a fun, challenging, and popular game for children. © 2023 John Wiley &amp; Sons Ltd.</t>
  </si>
  <si>
    <t>game user experience; game-based learning; serious game; spatial ability</t>
  </si>
  <si>
    <t>Kozlov P.; Akram A.; Shamoi P.</t>
  </si>
  <si>
    <t>Kozlov, Pavel (58616312800); Akram, Alisher (58618221700); Shamoi, Pakizar (55535413600)</t>
  </si>
  <si>
    <t>58616312800; 58618221700; 55535413600</t>
  </si>
  <si>
    <t>Fuzzy Approach for Audio-Video Emotion Recognition in Computer Games for Children</t>
  </si>
  <si>
    <t>Procedia Computer Science</t>
  </si>
  <si>
    <t>10.1016/j.procs.2023.12.139</t>
  </si>
  <si>
    <t>https://www.scopus.com/inward/record.uri?eid=2-s2.0-85183930063&amp;doi=10.1016%2fj.procs.2023.12.139&amp;partnerID=40&amp;md5=4fbfa918be6957ed03702a428d99d424</t>
  </si>
  <si>
    <t>Computer games are widespread nowadays and enjoyed by people of all ages. But when it comes to kids, playing these games can be more than just fun—it's a way for them to develop important skills and build emotional intelligence. Facial expressions and sounds that kids produce during gameplay reflect their feelings, thoughts, and moods. In this paper, we propose a novel framework that integrates a fuzzy approach for the recognition of emotions through the analysis of audio and video data. Our focus lies within the specific context of computer games tailored for children, aiming to enhance their overall user experience. We use the FER dataset to detect facial emotions in video frames recorded from the screen during the game. For the audio emotion recognition of sounds a kid produces during the game, we use CREMA-D, TESS, RAVDESS, and Savee datasets. Next, a fuzzy inference system is used for the fusion of results. Besides this, our system can detect emotion stability and emotion diversity during gameplay, which, together with prevailing emotion report, can serve as valuable information for parents worrying about the effect of certain games on their kids. The proposed approach has shown promising results in the preliminary experiments we conducted, involving 3 different video games, namely fighting, racing, and logic games, and providing emotion-tracking results for kids in each game. Our study can contribute to the advancement of child-oriented game development, which is not only engaging but also accounts for children's cognitive and emotional states. © 2024 Elsevier B.V.. All rights reserved.</t>
  </si>
  <si>
    <t>audio emotion recognition; computer games; facial expression; fuzzy logic; user experience; video emotion recognition</t>
  </si>
  <si>
    <t>Dong Y.</t>
  </si>
  <si>
    <t>Dong, Yu (58168336700)</t>
  </si>
  <si>
    <t>Research on deep learning video game simulation algorithm based on western wind music</t>
  </si>
  <si>
    <t>Entertainment Computing</t>
  </si>
  <si>
    <t>10.1016/j.entcom.2023.100566</t>
  </si>
  <si>
    <t>https://www.scopus.com/inward/record.uri?eid=2-s2.0-85151412534&amp;doi=10.1016%2fj.entcom.2023.100566&amp;partnerID=40&amp;md5=f709bb6fa310c0602aae786c05e6e413</t>
  </si>
  <si>
    <t>Deep learning technology and graphics computing technology have made important progress in recent years, making video game technology develop. Western orchestral music based on video game technology has been significantly improved in both human–computer experience and game fun. Therefore, an optimized reinforcement learning (Deep Q Networks, DQN) video game simulation algorithm is proposed. The first is to optimize the network activation function, integrate the ReLU and Softlus functions to design a new piecewise activation function, and use it as a fully connected function of the network. Secondly, the Gabor filter is improved and replaces the traditional filter of the network. Finally, the improved filter and the game image are used to obtain the directional features, and the dimensionality reduction of the features is realized by the kernel principal component analysis (PCA) method, the network training parameters are obtained, and the game simulation is completed. In order to verify the improved DQN game simulation model, two games were selected to participate in the experiment. In the game test of the orchestra simulator, the proposed ReLU-Softplus is the best in the orchestra experience, with the highest score of 126, while the average score of ReLU, Sigmaid, Tanh and ReLU-Softplus are 59.6, 57.2, 52.6 and 64.7. Compared with the other three functions, ReLU-Softplus has a 13.2% improvement. It can be seen that ReLU-Softplus has a better experience of wind games. We still take the pipe game as the test object, adopt the improved Gabor and ReLU-Softplus, and use KPCA to reduce the dimension of the game data features. When the curvature coefficient is 0.3, the DQN model has the highest score in the game test, with a score of 159.6, and the best average score is 93.5, which is better than 73.6 without the improved Gabor. It can be seen that the improved DQN game simulation algorithm can significantly optimize the game scoring effect. The research content has important reference value for improving the experience of western wind music video games and improving the game scoring mechanism. © 2023 Elsevier B.V.</t>
  </si>
  <si>
    <t>Deep learning; DQN network; Simulation; Video games; Western wind music</t>
  </si>
  <si>
    <t>Sousa C.; Oliveira A.</t>
  </si>
  <si>
    <t>Sousa, Carla (57194547821); Oliveira, Ana (57777186300)</t>
  </si>
  <si>
    <t>57194547821; 57777186300</t>
  </si>
  <si>
    <t>The Dark Side of Fun: Understanding Dark Patterns and Literacy Needs in Early Childhood Mobile Gaming</t>
  </si>
  <si>
    <t>Proceedings of the European Conference on Games-based Learning</t>
  </si>
  <si>
    <t>2023-October</t>
  </si>
  <si>
    <t>10.34190/ecgbl.17.1.1656</t>
  </si>
  <si>
    <t>https://www.scopus.com/inward/record.uri?eid=2-s2.0-85179006409&amp;doi=10.34190%2fecgbl.17.1.1656&amp;partnerID=40&amp;md5=865fd0a762670998d5bf2e3a0d2ba86f</t>
  </si>
  <si>
    <t>Play has always been recognized as an essential aspect of human development, particularly during early childhood, as it contributes to learning, the formation of meanings, and experiencing the world. In today's digitalized society, early childhood education has increasingly integrated digital media into its practices, both in schools and at the family level. Mobile digital games (MDG) have received significant attention due to their impact on children's interactions, play, and learning. However, as young children engage more with MDGs, concerns about problem gaming have arisen, referring to conflicts and issues that emerge from game playing within everyday sociocultural contexts. Scholars such as Zagal et al. (2013) have identified certain game design patterns as "dark", which can be considered unethical as they manipulate players against their best interests. Given the prevalence of mobile gaming in early childhood, studying these dark patterns becomes even more crucial. This study aims to investigate the presence of dark patterns in MDG for young children (0-5 years old), through qualitative analysis. The five most popular free games for this age range on App Store (February 2023) were analysed, particularly focusing on the presence of temporal, monetary, social, and/or psychological dark patterns. The analysis uncovers the presence of temporal, monetary, and psychological dark patterns, including aesthetic manipulations, paywalls, and periodic rewards resembling gambling elements. The games also employ advertising strategies and engagement tactics that challenge young children's navigation. Parental control mechanisms offer limited safeguards, requiring continuous monitoring and parental involvement in play dynamics. The study highlights the importance of adult media and digital literacy in supporting children's online play effectively, while also emphasising the responsibility of game designers and developers to create healthier and less risky game experiences. © 2023 Dechema e.V.. All rights reserved.</t>
  </si>
  <si>
    <t>Dark patterns; Digital literacy; Early childhood; Game design; Mobile digital games</t>
  </si>
  <si>
    <t>Long D.; Mathieu D.; Pham T.V.; Xu X.; Jin W.</t>
  </si>
  <si>
    <t>Long, Dylan (58687904400); Mathieu, Danielle (58688263200); Pham, Thuy Vy (58686999900); Xu, Xin (56223967900); Jin, Wei (57208834717)</t>
  </si>
  <si>
    <t>58687904400; 58688263200; 58686999900; 56223967900; 57208834717</t>
  </si>
  <si>
    <t>From Coding to Creativity: Using Dancing Sphero Robots to Inspire STEM Learning</t>
  </si>
  <si>
    <t>SIGITE 2023 - Proceedings of the 24th Annual Conference on Information Technology Education</t>
  </si>
  <si>
    <t>10.1145/3585059.3611419</t>
  </si>
  <si>
    <t>https://www.scopus.com/inward/record.uri?eid=2-s2.0-85176247247&amp;doi=10.1145%2f3585059.3611419&amp;partnerID=40&amp;md5=d9a323f5bd4fda4a3431680990ead535</t>
  </si>
  <si>
    <t>The "Robot Dancer"project, created by students from Georgia Gwinnett College's (GGC) Information Technology program, is an innovative exploration of the intersection between robotics and dance through simplified coding. Our team utilized the Sphero robotic ball to program a custom dance routine, utilizing various programming structures to create a fully functional robotic dancer. Our group also developed several side projects to attain all ages and skill set. Maze-solving and drawing projects were created to offer an alternative to those who wanted a challenge. These projects were created to inspire interest and passion in technology among middle, high school, and early college students, with a focus on underrepresented groups. We aimed to introduce our community to the world of coding by providing them with a foundation in basic and fundamental concepts commonly used in advanced programming languages like Python and Java. Through these projects, we not only teach the fundamentals of coding and robotics, but also explore the creative possibilities of technology and the arts. "Robo Dancer"offers a fun and engaging opportunity for students to interact with robots and understand concepts such as decision structures, loops, and functions, while also fostering a deeper appreciation for the potential of technology.  © 2023 Owner/Author.</t>
  </si>
  <si>
    <t>Broadening Participation in Computing (BPC); Game development; Game-based learning; IT/CS education; IT/CS outreach; Robot; Sphero</t>
  </si>
  <si>
    <t>Yeboah R.; Amponsah K.D.; Commey Mintah P.; Sedofia J.; Kwarteng Donkor P.B.</t>
  </si>
  <si>
    <t>Yeboah, Rita (57194798693); Amponsah, Kwaku Darko (57219403011); Commey Mintah, Priscilla (58110694100); Sedofia, John (57798928300); Kwarteng Donkor, Phyllis Bernice (58110537000)</t>
  </si>
  <si>
    <t>57194798693; 57219403011; 58110694100; 57798928300; 58110537000</t>
  </si>
  <si>
    <t>Game-based learning in Ghanaian primary schools: listening to the views of teachers</t>
  </si>
  <si>
    <t>Education 3-13</t>
  </si>
  <si>
    <t>10.1080/03004279.2023.2171269</t>
  </si>
  <si>
    <t>https://www.scopus.com/inward/record.uri?eid=2-s2.0-85148514249&amp;doi=10.1080%2f03004279.2023.2171269&amp;partnerID=40&amp;md5=80debdd1aa6341ec9e0f8edd08d9acb6</t>
  </si>
  <si>
    <t>This research explores how primary school teachers use games to enhance pupils’ learning and development of conceptual knowledge. The study employs an illustrative case study design; data was collected through interviews with thirty (30) teachers who were selected using purposive sampling technique. Twenty teachers had some knowledge of game-based learning, ten teachers, however, did not know anything about the concept game-based learning. The results show that the use of non-digital games of different kinds to engage pupils is common in the learning of Maths, English, and Science. Teachers ascribed positively that the integration of game-based learning motivates pupils to come to school, actively engages them in the learning process, helps pupils to easily assimilate lesson contents, makes lessons lively and fun, and builds collaborative skills amongst pupils. Inadequate resources, noisy classes, time constraints, large class sizes, the reluctance of some pupils to participate, and inadequate knowledge are challenges reported by the teachers. © 2023 ASPE.</t>
  </si>
  <si>
    <t>Game-based learning; Impact and challenges; Instructional strategy; Knowledge and usage; Primary education</t>
  </si>
  <si>
    <t>International Journal of Interactive Mobile Technologies</t>
  </si>
  <si>
    <t>Haryanto H.; Rosyidah U.; Kardianawati A.; Sutojo T.; Mulyanto E.; Lakoro R.</t>
  </si>
  <si>
    <t>Haryanto, Hanny (55844919300); Rosyidah, Umi (57215282768); Kardianawati, Acun (57215273580); Sutojo, T. (57200212117); Mulyanto, Edy (57205446217); Lakoro, Rahmatsyam (58121443200)</t>
  </si>
  <si>
    <t>55844919300; 57215282768; 57215273580; 57200212117; 57205446217; 58121443200</t>
  </si>
  <si>
    <t>Activity Design based on Appreciative Learning in Disaster Mitigation Serious Game</t>
  </si>
  <si>
    <t>2023 14th International Conference on Information and Communication Technology and System, ICTS 2023</t>
  </si>
  <si>
    <t>10.1109/ICTS58770.2023.10330848</t>
  </si>
  <si>
    <t>https://www.scopus.com/inward/record.uri?eid=2-s2.0-85180363904&amp;doi=10.1109%2fICTS58770.2023.10330848&amp;partnerID=40&amp;md5=31582adfc8be6bb679d567ca28c87da4</t>
  </si>
  <si>
    <t>As a disaster-prone country, Indonesia needs proper tools for disaster education. Serious games have the potential to be a useful tool for disaster mitigation training because they offer a fun learning environment to produce information that is easier to understand. The learning environment creates the immersive experience, one of the most important element in the game. Game activity design is essential to build the immersive experience. However, in most serious games, the game activities are poorly designed. In this study, we use Appreciative Learning as the fundamental concept to design game activities and enhance the immersive experience. Appreciative Learning emphasizes the discovery of potential, peak achievements, opportunities, and hope for the future. The four stages of appreciative learning are discovery, dream, design, and destiny. Then, Appreciative Learning based activities are are implemented to create more dynamic immersive experiences. As an experiment tool, the puzzle game for disaster mitigation, 'Evakuator,' is developed. The Game Experience Questionnaire measures player experience in playing Evakuator, scoring 3.3 out of 4.  © 2023 IEEE.</t>
  </si>
  <si>
    <t>Appreciative Learning; disaster mitigation; game activities; immersive experience; serious game</t>
  </si>
  <si>
    <t>Hebecker R.; Bopp K.</t>
  </si>
  <si>
    <t>Hebecker, Ralf (55372181100); Bopp, Kolja (58616286200)</t>
  </si>
  <si>
    <t>55372181100; 58616286200</t>
  </si>
  <si>
    <t>Live Learning Games: Insights from the application of a collaborative hybrid game environment for staff training</t>
  </si>
  <si>
    <t>Interaction Design and Architecture(s)</t>
  </si>
  <si>
    <t>10.55612/s-5002-056-001</t>
  </si>
  <si>
    <t>https://www.scopus.com/inward/record.uri?eid=2-s2.0-85172181187&amp;doi=10.55612%2fs-5002-056-001&amp;partnerID=40&amp;md5=b725f65a3b2be5b0341c333b33c4a895</t>
  </si>
  <si>
    <t>The Live Learning Game was designed as a ludic learning environment in the GamesLab at Hamburg University of Applied Sciences and prototyped for use in safety training. The system combines physical and digital game elements to create a collaborative learning experience. This paper evaluates and presents the findings from several application runs. The results suggest that the hybrid game application has at least a stimulating effect on the participants’ motivation to learn and that content in particular can be well remembered due to the fun of playing and the positive team experience. In this context, it is important to link in a meaningful way the design of the game space, the narrative framework and, above all, the gameplay with the teaching content. © (2023). All Rights Reserved.</t>
  </si>
  <si>
    <t>Collaborative Learning; Game Design; Game-based Learning; Hybrid Games; Live Learning Game; Playful Learning; Staff Training</t>
  </si>
  <si>
    <t>Jondya A.G.; Susanto K.F.; Cathleen</t>
  </si>
  <si>
    <t>Jondya, Aisha Gemala (57200160312); Susanto, Kathleen Febiola (58920029200); Cathleen (58919146300)</t>
  </si>
  <si>
    <t>57200160312; 58920029200; 58919146300</t>
  </si>
  <si>
    <t>Utilizing Simple Fuzzy Logic into An Adaptive Storytelling Mobile Game in Learning Historical Event of Indonesia's Independence Movement</t>
  </si>
  <si>
    <t>Proceedings of the 7th 2023 International Conference on New Media Studies, CONMEDIA 2023</t>
  </si>
  <si>
    <t>10.1109/CONMEDIA60526.2023.10428575</t>
  </si>
  <si>
    <t>https://www.scopus.com/inward/record.uri?eid=2-s2.0-85186660400&amp;doi=10.1109%2fCONMEDIA60526.2023.10428575&amp;partnerID=40&amp;md5=f854d01646c7550d2000a41667944567</t>
  </si>
  <si>
    <t>Educational paradigms are being redefined to foster more engaging and effective learning experiences as technology continues to evolve. This research paper delves into the integration of educational gaming and adaptive learning methodologies, focusing on the development of an interactive storytelling mobile game aimed at teaching the historical event surrounding Indonesia's struggle for independence. The study introduces an innovative approach by incorporating simple fuzzy logic techniques to create an adaptive gameplay environment. Each user can experience the game differently based on their understanding of the material by providing a brief review if needed. In addition, the results of this fuzzy logic itself will provide different story scenarios and set the quiz difficulty level more dynamically. The development process including the development of adaptive mechanism with fuzzy logic, the design of system architecture and content creation including story and assets. The final evaluation results, which is based on 8 Golden Rules of Interface, show that the developed game successfully helped students to understand the values from several events of Indonesia's Independence movement easier and more fun.  © 2023 IEEE.</t>
  </si>
  <si>
    <t>adaptive learning; fuzzy logic; history learning; interactive storytelling; mobile games</t>
  </si>
  <si>
    <t>Liang Z.</t>
  </si>
  <si>
    <t>Liang, Zilu (37120648800)</t>
  </si>
  <si>
    <t>Enhancing Learning Experience in University Engineering Classes with Kahoot! Quiz Games</t>
  </si>
  <si>
    <t>31st International Conference on Computers in Education, ICCE 2023 - Proceedings</t>
  </si>
  <si>
    <t>https://www.scopus.com/inward/record.uri?eid=2-s2.0-85181535157&amp;partnerID=40&amp;md5=de656b9ab590fe27339f2adba1aec46b</t>
  </si>
  <si>
    <t>In this short paper we present a study examining students' experience using a gamification quiz platform, Kahoot!, in two engineering courses in a private Japanese university. We ran Kahoot! quiz game regularly at the end of each lecture session throughout a semester. Students were encouraged but not forced to engage in discussions with peers during gameplay. We evaluated our approach using an original questionnaire designed to probe students' opinions of the usability and usefulness of the quiz games as well as their preferred play mode. The results showed that overall students had positive experience playing the Kahoot! quiz games in class, though many of them had no prior experience using Kahoot! or any kind of online quiz platforms before taking the courses we offered. Surprisingly, their interest in the quiz games did not wear off, and they enjoyed the fun and competitive atmosphere throughout the semester. Consistent with findings in prior studies, our analysis showed that many students considered the quiz games useful in helping them to concentrate in class and to develop a deeper understanding into the technical content. To a less degree, students found the quiz games motivating them to learn more about the subject. Students' preference of the play mode split, which suggests the importance of diversifying the play modes to meet the needs of different types of learners. We reflected over the nature of our quiz questions using the revised version of the Bloom's taxonomy. Our current design was centered on the 'Remember', 'Understand', and 'Apply' levels of factual and conceptual knowledge. Future studies are needed to expand the quiz game design to support the development of higher-order cognitive skills at the 'Analyze', 'Evaluate' and 'Create' levels, as well as adding additional objective measures for the assessment. © 2023 Asia-Pacific Society for Computers in Education.</t>
  </si>
  <si>
    <t>active learning; computing education; engineering education; gamification; Kahoot!; quiz</t>
  </si>
  <si>
    <t>Mendonça T.S.; Carvalho S.T.D.; Aljafari A.; Hosey M.T.; Costa L.R.</t>
  </si>
  <si>
    <t>Mendonça, Thaís Silva (58978767100); Carvalho, Sérgio Teixeira de (35188674100); Aljafari, Ahmad (47461017700); Hosey, Marie Therese (7005730284); Costa, Luciane Rezende (57202770281)</t>
  </si>
  <si>
    <t>58978767100; 35188674100; 47461017700; 7005730284; 57202770281</t>
  </si>
  <si>
    <t>Oral Health Education for Children: Development of a Serious Game with a User-Centered Design Approach</t>
  </si>
  <si>
    <t>Games for Health Journal</t>
  </si>
  <si>
    <t>10.1089/g4h.2023.0055</t>
  </si>
  <si>
    <t>https://www.scopus.com/inward/record.uri?eid=2-s2.0-85189881237&amp;doi=10.1089%2fg4h.2023.0055&amp;partnerID=40&amp;md5=3541be2461a324718444e2e50a921b61</t>
  </si>
  <si>
    <t>Background: Children can learn efficiently with well-designed serious games. The use of applications to promote health has proliferated, but there is a lack of scientific studies on educational games in oral health. Materials and Methods: We developed the Brazilian version of a British and Jordanian oral health education game for children from the perspectives of Brazilian specialists and users. This descriptive study, with a qualitative and quantitative approach, comprised three phases: I—Experts' discussion of the appropriateness of the previous version of the game to Brazil; II—Development of the first Brazilian version of the game; and III—Evaluation of the first version with 15 children from 4 to 8 years of age. Results: In Phase I, the specialists agreed with the development of the Brazilian version of the game, with minor adjustments on: advice on eating; advice on oral hygiene habits, users' age group, game characters, and game purpose. Phase II: a version with a few changes in images and recommendations, written and spoken in Brazilian Portuguese. Phase III: The global average of correct answers in the game's tasks was 75.3%, ranging from 50.0% to 100%. Children reported having fun with the game, and most understood the content and its interface; their parents found the information relevant and enjoyed the gameplay with their children. Conclusions: The Oral Health Education Game offered basic information for preventing dental caries to Brazilian children aged 4-8 years old in an interactive and fun way; it could support professionals in improving oral health education. Copyright 2024, Mary Ann Liebert, Inc., publishers.</t>
  </si>
  <si>
    <t>Dental health education; Educational technology; Gamification; Medical informatics; Mobile applications; User-centered design</t>
  </si>
  <si>
    <t>Silapachote P.; Srisuphab A.; Hoonlor A.; Sunetnanta T.</t>
  </si>
  <si>
    <t>Silapachote, Piyanuch (6506401379); Srisuphab, Ananta (35077287500); Hoonlor, Apirak (6504056218); Sunetnanta, Thanwadee (24832071800)</t>
  </si>
  <si>
    <t>6506401379; 35077287500; 6504056218; 24832071800</t>
  </si>
  <si>
    <t>Mastering basic Sorting Algorithms through Computational Thinking Activities for Everyone</t>
  </si>
  <si>
    <t>IEEE Global Engineering Education Conference, EDUCON</t>
  </si>
  <si>
    <t>10.1109/EDUCON60312.2024.10578701</t>
  </si>
  <si>
    <t>https://www.scopus.com/inward/record.uri?eid=2-s2.0-85199073198&amp;doi=10.1109%2fEDUCON60312.2024.10578701&amp;partnerID=40&amp;md5=b9687e248d6542137d644a7a0e7a79c2</t>
  </si>
  <si>
    <t>Sorting is an algorithmic concept that is covered in every fundamental computer science and engineering course and included in most if not all programming competitions. It is an everyday task, self-taught and done naturally even by a small child. In spite of its ingenuousness, mastering sorting algorithms turns out to be not so simple for many first-time programmers. This happens because how humans perform sorting is far from being straightforwardly aligned with machine instructions. We have developed an unplugged game-based learning activity that aims not only to tackle this difficult dilemma but also to promote computational thinking practice. Our game robustly challenges audiences to complete a fun sorting task algorithmically and the building blocks of the exercise are methodologically grounded in the four cornerstones of computational thinking. Participants are gently guided through solving a problem by decomposing it, recognizing patterns, applying abstraction, writing step-by-step instructions, and finally arriving at a programmable solution. Our design is largely flexible. The game can be played in small groups or larger ones. It uses only common, readily accessible materials, and is easily adaptable to different levels of audiences, from the interested general public to secondary school students and teachers, to non-computer science undergraduates and those majoring in engineering or information technology related subjects. We have implemented this activity in our classrooms and conducted several workshops. Responses were markedly positive. Engaged from the beginning to the end, participants enjoyed the activity, having fun sorting. Appreciated the ideas, audiences were captivated by many surprising challenges. Most notably, they were able to comprehend the concepts of sorting algorithms and the computational steps behind them, and gain a better understanding of computational thinking.  © 2024 IEEE.</t>
  </si>
  <si>
    <t>computational thinking; game-based learning activities; sorting algorithm; unplugged computing</t>
  </si>
  <si>
    <t>Communications in Computer and Information Science</t>
  </si>
  <si>
    <t>Education and Information Technologies</t>
  </si>
  <si>
    <t>Proceedings of SPIE - The International Society for Optical Engineering</t>
  </si>
  <si>
    <t>Pacheco-Velazquez E.; Rabago-Mayer L.; Bester A.; Rodes-Paragarino V.</t>
  </si>
  <si>
    <t>Pacheco-Velazquez, Ernesto (56414959400); Rabago-Mayer, Lucia (57969456400); Bester, Andre (58728593100); Rodes-Paragarino, Virginia (58557469300)</t>
  </si>
  <si>
    <t>56414959400; 57969456400; 58728593100; 58557469300</t>
  </si>
  <si>
    <t>Proposal for a Participatory Methodology for the Creation of Serious Games</t>
  </si>
  <si>
    <t>10.34190/ecgbl.17.1.1626</t>
  </si>
  <si>
    <t>https://www.scopus.com/inward/record.uri?eid=2-s2.0-85178994332&amp;doi=10.34190%2fecgbl.17.1.1626&amp;partnerID=40&amp;md5=fde1df455ff33777b158cf1d76f9b1bb</t>
  </si>
  <si>
    <t>We are facing a new generation of students, who are not only looking for theoretical knowledge, but also want learning to be practical, interesting, and fun. They request didactic techniques that allow them to have a more prominent role in their learning, models that are not focused on teaching, but on learning. They are students with different characteristics because they were born in the digital age. Technology has changed the way they relate to the world. They are not comfortable with respect to traditional models and try to incorporate new technologies into all aspects of their lives. Within the educational field, new technologies are seen as a tool that facilitates learning and develops skills in students. From this perspective, the development of simulators and serious games are now used as a strategy to facilitate learning. The advantages of using a serious game seem evident, they help develop critical thinking, encourage creativity, increase problem-solving skills, increase retention, among other benefits. However, when games are not well designed, they lose both their appeal and their playful essence. One reason for these problems is the absence of the application of any design methodology, and that many of these problems come from the requirements definition phase. Specifically, most of the problems occur in the game design phase, where there is a deficiency in the writing of the requirements requested by the teachers. When the requirements are vague, or ambiguous, experts in the development area are unable to interpret the interaction design, the game mechanics, or the way in which users will interact with the software. This article aims to discuss the specifications and requirements that instructional designers and developers should address before migrating to project development, implementation, or evaluation. This article is important because it analyzes the need to establish clear requirements and objectives that will facilitate the creation of serious games in education. © 2023 Dechema e.V.. All rights reserved.</t>
  </si>
  <si>
    <t>Educational innovation; Game-Based learning; Higher education; Serious games; Simulators; Virtual learning</t>
  </si>
  <si>
    <t>Uiphanit T.; Janpla S.; Chutosri T.; Liangyoo P.; Wattanaprapa N.; Kingsuwankul P.; Bunchongkien W.; Chiewchan P.; Intarapoo A.; Nititerapad C.</t>
  </si>
  <si>
    <t>Uiphanit, Thanakorn (57209500549); Janpla, Satien (56321703500); Chutosri, Thatsanan (57210175015); Liangyoo, Pongpisid (57210171757); Wattanaprapa, Natcha (57218997858); Kingsuwankul, Pongsakorn (57210177433); Bunchongkien, Wannarat (57217530231); Chiewchan, Phachaya (57445436700); Intarapoo, Aekkaphob (58778463400); Nititerapad, Chunyarat (57226651821)</t>
  </si>
  <si>
    <t>57209500549; 56321703500; 57210175015; 57210171757; 57218997858; 57210177433; 57217530231; 57445436700; 58778463400; 57226651821</t>
  </si>
  <si>
    <t>Code Adventure: An Educational Game for Learning JAVA Programming</t>
  </si>
  <si>
    <t>10.3991/IJIM.V17I22.42307</t>
  </si>
  <si>
    <t>https://www.scopus.com/inward/record.uri?eid=2-s2.0-85180547852&amp;doi=10.3991%2fIJIM.V17I22.42307&amp;partnerID=40&amp;md5=569c4be323b0253347ddd55e7bd96747</t>
  </si>
  <si>
    <t>The purpose of this project is to (1) develop an educational game for learning in a JAVA programming course for undergraduate students, (2) compare the learning achievements of educational games and lectures, and (3) assess learner game acceptance with learning through games. The sample used in this research were 50 first-year undergraduate students in the field of management information systems from the Department of Information Science, S University in Thailand. In game design and development, The researcher developed the game based on the concept of game flow elements, such as challenges, story, fun, beauty, and so on, in order to inspire learners to be engaged in learning through games. The tools used in the research were (1) educational game performance evaluation forms, (2) an educational game for learning JAVA programming concepts, (3) a learning achievement test, and (4) student satisfaction assessment forms. The research results showed that (1) the learning efficiency of the educational game was very good, (2) the academic achievement of learning by the educational game was higher than that of learning by lecture, and (3) the acceptance of learning with computer games by the students was excellent. Additionally, learning through games made it easier for students to absorb the subject and learn more effectively. It has been discovered that learning through games improves learning results for students. © 2023 by the authors of this article. Published under CC-BY.</t>
  </si>
  <si>
    <t>educational game; JAVA programming; learning programming</t>
  </si>
  <si>
    <t>Crawford G.; Brock T.</t>
  </si>
  <si>
    <t>Crawford, Garry (8572846300); Brock, Tom (56702081100)</t>
  </si>
  <si>
    <t>8572846300; 56702081100</t>
  </si>
  <si>
    <t>Just Fun and Games? A Sociological Consideration of Fun in Video Games</t>
  </si>
  <si>
    <t>Games and Culture</t>
  </si>
  <si>
    <t>10.1177/15554120241254876</t>
  </si>
  <si>
    <t>https://www.scopus.com/inward/record.uri?eid=2-s2.0-85193989652&amp;doi=10.1177%2f15554120241254876&amp;partnerID=40&amp;md5=7a656e0be5d480625a9337b1d6aabce2</t>
  </si>
  <si>
    <t>The concept of “fun” is widely used within the game design and game studies literature, and is frequently highlighted as a key component of good game design, as well as a key factor in why people play games. However, it is a term rarely unpacked, and fun in video games remains relatively underresearched, certainly in comparison to other associated terms such as “play.” This article therefore provides a much-needed sociological exploration of a term at the center of games design and studies, and moreover, argues, that doing so allows us to explore a range of important and related topics, such as the changing relationship between work and leisure and the blurring of fun and no-fun boundaries, as well as enabling us to delineate between often interchangeably used terms, such as happiness, enjoyment, and pleasure. © The Author(s) 2024.</t>
  </si>
  <si>
    <t>distraction; enjoyment; fun; gamification; happiness; no-fun; play; pleasure</t>
  </si>
  <si>
    <t>Robison B.D.; Soule T.</t>
  </si>
  <si>
    <t>Robison, Barrie D. (7005610733); Soule, Terence (13103677800)</t>
  </si>
  <si>
    <t>7005610733; 13103677800</t>
  </si>
  <si>
    <t>The Design and Implementation of Biological Evolution as a Video Game Mechanic</t>
  </si>
  <si>
    <t>14475 LNCS</t>
  </si>
  <si>
    <t>10.1007/978-3-031-49065-1_7</t>
  </si>
  <si>
    <t>https://www.scopus.com/inward/record.uri?eid=2-s2.0-85180154604&amp;doi=10.1007%2f978-3-031-49065-1_7&amp;partnerID=40&amp;md5=19972943f9e34268419ef5b0cc2f5187</t>
  </si>
  <si>
    <t>Video games have the potential to help teach evolutionary biology, but most commercial games misrepresent evolutionary principles by allowing player choice to dictate evolutionary trajectories. Our game studio aims to incorporate scientifically accurate evolutionary models into gameplay mechanics. In our previous games Darwin’s Demons and Project Hastur, we designed digital genomes and implemented evolutionary models to create enemy populations that adapt to player strategies. However, accurately simulating evolution can sometimes conflict with crafting an enjoyable game. Here we examine balancing scientific realism with fun in the game design process. Using experimental data from Project Hastur, we show enemies evolve increased size and sensory abilities to counter player defenses, demonstrating the game mechanic’s adaptive capabilities. We discuss how mutation rates, population sizes, generation times and other parameters can be adjusted to balance accuracy and enjoyment, with the goal of creating engaging games that reinforce and demonstrate, rather than misrepresent, evolutionary principles. © 2024, The Author(s), under exclusive license to Springer Nature Switzerland AG.</t>
  </si>
  <si>
    <t>Adaptation; Evolution; Gamification; STEM; Video Games</t>
  </si>
  <si>
    <t>Rodríguez-Roca B.; Calatayud E.; Gomez-Soria I.; Marcén-Román Y.; Cuenca-Zaldivar J.N.; Andrade-Gómez E.; Subirón-Valera A.B.</t>
  </si>
  <si>
    <t>Rodríguez-Roca, Beatriz (57200378852); Calatayud, Estela (57204757551); Gomez-Soria, Isabel (57217135551); Marcén-Román, Yolanda (56470714500); Cuenca-Zaldivar, Juan Nicolas (57216406149); Andrade-Gómez, Elena (58102025100); Subirón-Valera, Ana Belén (55185164000)</t>
  </si>
  <si>
    <t>57200378852; 57204757551; 57217135551; 56470714500; 57216406149; 58102025100; 55185164000</t>
  </si>
  <si>
    <t>Assessing health science students’ gaming experience: a cross-sectional study</t>
  </si>
  <si>
    <t>Frontiers in Education</t>
  </si>
  <si>
    <t>10.3389/feduc.2023.1258791</t>
  </si>
  <si>
    <t>https://www.scopus.com/inward/record.uri?eid=2-s2.0-85179314224&amp;doi=10.3389%2ffeduc.2023.1258791&amp;partnerID=40&amp;md5=50d2feb845c446ca25c46df7669b8ab1</t>
  </si>
  <si>
    <t>Background: Digital gamification applied to university students enrolled in health-related degrees is considered an innovative and beneficial tool that complements traditional teaching. Objectives: To analyze the enjoyment experience obtained by university students in the Faculty of Health Sciences and to know the gender differences after participating in a digital game. Design: Cross-sectional descriptive study. Participants: A total of 156 university students from the Faculty of Health Sciences, University of Zaragoza. Methods: The activity of a digital game took place in the academic year 2021–2022 and was carried out as a teaching innovation project with the final approval of the University of Zaragoza. The tools used were the Spanish version of the Gameful Experience Scale and a self-administered questionnaire on satisfaction and suitability reported by the activity. Results: A total of 156 students participated with an age of 21.2 ± 6.2 years. The highest score is the enjoyment dimension (4 ± 0.7), and the lowest score is the negative affect dimension (1.5 ± 0.9). Cronbach’s alpha for the whole Gameful Experience Scale was 0.95. There were significant differences in three dimensions of the Gameful Experience Scale: male students had more enjoyment than female students (p = 0.05), enjoyed a greater sense of domination (p = 0.01), and had fewer negative effects (p = 0.0). In the highest corresponding positions it was used for other topics such as learning (m 4.4; SD 0.5), motivation to learn (m 4.1; SD 0.8) or helping memorize concepts (m 4.4).4; SD 0.5). Conclusion: Gender influences student satisfaction after carrying out a gamification activity, especially after a digital game. The dimensions in which gender differences were found were fun, absence of negative effects, and dominance. Copyright © 2023 Rodríguez-Roca, Calatayud, Gomez-Soria, Marcén-Román, Cuenca-Zaldivar, Andrade-Gómez and Subirón-Valera.</t>
  </si>
  <si>
    <t>gamification; gender; satisfaction; university students; virtual game</t>
  </si>
  <si>
    <t>Gómez-Cambronero Á.; Mann A.-L.; Mira A.; Doherty G.; Casteleyn S.</t>
  </si>
  <si>
    <t>Gómez-Cambronero, Águeda (57322143600); Mann, Anna-Lisa (58968011800); Mira, Adriana (55548657500); Doherty, Gavin (13006308800); Casteleyn, Sven (7801625436)</t>
  </si>
  <si>
    <t>57322143600; 58968011800; 55548657500; 13006308800; 7801625436</t>
  </si>
  <si>
    <t>Smartphone-based serious games for mental health: a scoping review</t>
  </si>
  <si>
    <t>Multimedia Tools and Applications</t>
  </si>
  <si>
    <t>10.1007/s11042-024-18971-w</t>
  </si>
  <si>
    <t>https://www.scopus.com/inward/record.uri?eid=2-s2.0-85189368294&amp;doi=10.1007%2fs11042-024-18971-w&amp;partnerID=40&amp;md5=cb17996173912ce0bd0d4c826c08a2d5</t>
  </si>
  <si>
    <t>The use of smartphone-based Serious Games in mental health care is an emerging and promising research field. Combining the intrinsic characteristics of games (e.g., interactiveness, immersiveness, playfulness, user-tailoring and engaging nature) with the capabilities of smartphones (e.g., versatility, ubiquitous connectivity, built-in sensors and anywhere–anytime nature) yields great potential to deliver innovative psychological treatments, which are engaging, effective, fun and always available. This article presents a scoping review, based on the PRISMA (scoping review extension) guidelines, of the field of smartphone-based serious games for mental health care. The review combines an analysis of the technical characteristics, including game design, smartphone and game-specific features, with psychological dimensions, including type and purpose of use, underlying psychological frameworks and strategies. It also explores the integration of psychological features into Serious Games and summarizes the findings of evaluations performed. A systematic search identified 40 smartphone-based Serious Games for mental health care. The majority consist of standalone and self-administrable interventions, applying a myriad of psychological strategies to address a wide range of psychological symptoms and disorders. The findings explore the potential of Serious Games as treatments and for enhancing patient engagement; we conclude by proposing several avenues for future research in order to identify best practices and success factors. © The Author(s) 2024.</t>
  </si>
  <si>
    <t>Digital therapy; Mental health; Mobile health; Scoping review; Serious games; Smartphone</t>
  </si>
  <si>
    <t>Asadzadeh A.; Shahrokhi H.; Shalchi B.; Khamnian Z.; Rezaei-Hachesu P.</t>
  </si>
  <si>
    <t>Asadzadeh, Afsoon (57218441533); Shahrokhi, Hassan (57192644083); Shalchi, Behzad (57195136606); Khamnian, Zhila (55358402700); Rezaei-Hachesu, Peyman (57195288015)</t>
  </si>
  <si>
    <t>57218441533; 57192644083; 57195136606; 55358402700; 57195288015</t>
  </si>
  <si>
    <t>Serious educational games for children: A comprehensive framework</t>
  </si>
  <si>
    <t>Heliyon</t>
  </si>
  <si>
    <t>e28108</t>
  </si>
  <si>
    <t>10.1016/j.heliyon.2024.e28108</t>
  </si>
  <si>
    <t>https://www.scopus.com/inward/record.uri?eid=2-s2.0-85188088069&amp;doi=10.1016%2fj.heliyon.2024.e28108&amp;partnerID=40&amp;md5=2e42c9ccd18119757e87b6392bf303e1</t>
  </si>
  <si>
    <t>Introduction: Serious educational games are digital games designed to support teaching or learning objectives that have become popular among children. However, a set of principles is needed to develop a successful educational game. Therefore, this study aimed to provide a comprehensive and valid framework for designing children's serious educational games. Methods: The conceptual framework is developed in two phases. First, a scoping review was conducted in PubMed, Ovid (APA PsycInfo), EMBASE, Scopus, Web of Science, ProQuest, and gray literature on August 1, 2022. Papers in English that reported the serious educational games’ principles for children were included. Second, the extracted data from the previous step was reviewed and discussed by the research team to develop the initial framework. Then, it was distributed to 20 experts with relevant knowledge and experience in two rounds to validate and apply their comments within the framework. Results: Of the 12916 papers identified, 15 were included in this study. In the proposed framework named CoDHP, the results were classified into four topics, including (a) content aspects, (b) design requirements, (c) highlighted attributes, and (d) children's preferences. Content aspects comprise four classes (goals and limits, child learning content, learning context, and a long-term program) with 16 principles. Design requirements contain 11 classes (stories and storylines, player characters, game mechanics, interactivity, game challenge, game rules, game help, entertaining games, user interface, accessibility, and setting) with 47 principles, of which 15 are highlighted. Regarding children's preferences for the game elements, various similarities and differences were extracted. For instance, both girls and boys prefer fun and popular games. Based on experts' comments, 21 supplementary principles were recommended to complete the content and design requirements. Conclusion: Game designers or researchers can use the proposed framework as a formative guide to design successful serious games or evaluate children's digital games. © 2024 The Authors</t>
  </si>
  <si>
    <t>Children; Education; Framework; Learning; Serious games; Video games</t>
  </si>
  <si>
    <t>Treceñe J.K.D.; Batan M.B.; Abines A.L.</t>
  </si>
  <si>
    <t>Treceñe, Jasten Keneth D. (57212472752); Batan, Michael B. (58875654600); Abines, Aljon L. (58875835100)</t>
  </si>
  <si>
    <t>57212472752; 58875654600; 58875835100</t>
  </si>
  <si>
    <t>DEVELOPMENT OF A DIGITAL SNAKE AND LADDER GAME AS A STRATEGIC INTERVENTION MATERIAL FOR BASIC EDUCATION</t>
  </si>
  <si>
    <t>Journal of Engineering Science and Technology</t>
  </si>
  <si>
    <t>https://www.scopus.com/inward/record.uri?eid=2-s2.0-85184612327&amp;partnerID=40&amp;md5=5481ad99c5031a88d21ff949c3678421</t>
  </si>
  <si>
    <t>Digital game-based learning (DGBL) applications enable learners to learn and play. The usage of DGBL as a learning tool might also motivate users to expand their understanding of learning. The goal of this study was to design and develop a digital game-based learning application called E-Snake and Ladder Game that can be used as a strategic intervention material for teaching various subjects. It is a digitized snake and ladder game where subjects and quizzes were incorporated to achieve the goal of the study. The game was evaluated by 20 teachers and 80 students using the MEEGA+ model, the game evaluation has proven to be satisfactory to the players and it is easy to learn and play while promoting fun and relaxing gameplay and providing educational value. © School of Engineering, Taylor’s University.</t>
  </si>
  <si>
    <t>ADDIE model; Digital game-based learning; Educational games; ladder; MEEGA+ model; Snake</t>
  </si>
  <si>
    <t>Lifindra B.H.; Herumurti D.; Kuswardayan I.</t>
  </si>
  <si>
    <t>Lifindra, Benny Hansen (58364676400); Herumurti, Darlis (55489397100); Kuswardayan, Imam (57189053348)</t>
  </si>
  <si>
    <t>58364676400; 55489397100; 57189053348</t>
  </si>
  <si>
    <t>The Effects of Mathematics Game-based Learning with Random Maze Generation</t>
  </si>
  <si>
    <t>2023 International Seminar on Application for Technology of Information and Communication: Smart Technology Based on Industry 4.0: A New Way of Recovery from Global Pandemic and Global Economic Crisis, iSemantic 2023</t>
  </si>
  <si>
    <t>10.1109/iSemantic59612.2023.10295276</t>
  </si>
  <si>
    <t>https://www.scopus.com/inward/record.uri?eid=2-s2.0-85177997666&amp;doi=10.1109%2fiSemantic59612.2023.10295276&amp;partnerID=40&amp;md5=92d57ec215c066aacf3de3545cf56373</t>
  </si>
  <si>
    <t>Mathematics is one of the difficult subjects that many students can agree on, especially in higher education. The key to teaching mathematics is repetition. Students' skills can be nurtured by practicing repetitively. This concept of repetition can be integrated with the video game framework. This study proposes game-based mathematics teaching with procedural content generation. This study involved an experimental group and a control group. The experimental group was tutored with game-based learning. The tutoring involved a self-made game designed with random maze generation. The maze was fitted with mathematic problems to be solved by the player as part of its design. This design presented an interactive mathematics exercise for its players. On the other hand, the control group will be tutored traditionally. Both groups were given a pre-test and a post-test. The result provided data for analysis. The analysis will use the non-parametric tests "Mann-Whitney U Test"and "Wilcoxon Signed Rank Test."The experimental group was also given questionnaires to be filled out at the beginning and the end of the experiment. The questionnaire results represented how the proposed game design was received by the experimental group. The results of this study show positive results. Game-based tutoring produces a slightly better result than the traditional method. The participants in the experimental group had positive opinions on the game design, content, and fun aspect but not for its difficulty and impact on study interest.  © 2023 IEEE.</t>
  </si>
  <si>
    <t>Education; Game design; Game-based learning; Mathematics; Procedural content</t>
  </si>
  <si>
    <t>Chavez-Salas N.Y.; Del Carpio Rojas M.N.; Pinto-Ticona N.A.; Valverde-Riveros M.F.; Zuñiga-Huanca A.Y.; Sulla-Torrres J.</t>
  </si>
  <si>
    <t>Chavez-Salas, Nadia Yunorvi (59163163700); Del Carpio Rojas, Milene Nicole (59162935700); Pinto-Ticona, Nicole Alexandra (59162705600); Valverde-Riveros, María Fernanda (59163848400); Zuñiga-Huanca, Alexandra Yamiletti (59163617800); Sulla-Torrres, José (57190486858)</t>
  </si>
  <si>
    <t>59163163700; 59162935700; 59162705600; 59163848400; 59163617800; 57190486858</t>
  </si>
  <si>
    <t>Implementation of Video Games with Virtual Reality for Physical Activity and Mental Training</t>
  </si>
  <si>
    <t>CEUR Workshop Proceedings</t>
  </si>
  <si>
    <t>https://www.scopus.com/inward/record.uri?eid=2-s2.0-85195417428&amp;partnerID=40&amp;md5=383c647f9c63571756f5aa433287814b</t>
  </si>
  <si>
    <t>Physical activity, mental training, and emotional well-being are fundamental aspects of the proper development of a person. The main objective is to develop a recreational game application with Virtual Reality to improve users' physical and mental health. For this, the Unity video game development engine was used with Oculus glasses devices to evaluate the effectiveness of the application in promoting healthy habits and general well-being. The Scrum framework was used as a work methodology, which was applied considering its benefits and positive points. Subsequently, it was analyzed what requirements the application under development should have, as well as the visualization of the interfaces, this being the point of design and construction. For validation, the “System Usability Scale” was used to evaluate usability by users as evidence of a positive impact on the promotion of healthy habits and the general well-being of users and to serve as an example of how technology can be used to improve people's quality of life. In this way, virtual reality games offer a unique and immersive gaming experience that combines technology with physical and emotional interaction. These games provide fun, challenge, and adventure and have the potential to expand the boundaries of creativity, learning, and therapy. © 2023 Copyright for this paper by its authors.</t>
  </si>
  <si>
    <t>oculus; recreational games; scrum; unity; usability; Virtual reality</t>
  </si>
  <si>
    <t>Journal of Chemical Education</t>
  </si>
  <si>
    <t>da Silva Júnior J.N.; Melo Leite Junior A.J.; Alexandre F.S.O.; Monteiro A.J.; Vega K.B.; Basso A.</t>
  </si>
  <si>
    <t>da Silva Júnior, José Nunes (55329975100); Melo Leite Junior, Antonio José (57193310560); Alexandre, Francisco Serra Oliveira (25960632200); Monteiro, André Jalles (7102146091); Vega, Kimberly Benedetti (57214330930); Basso, Andrea (57216496999)</t>
  </si>
  <si>
    <t>55329975100; 57193310560; 25960632200; 7102146091; 57214330930; 57216496999</t>
  </si>
  <si>
    <t>Design, Implementation, and Evaluation of a Web-Based Board Game for Aiding Students’ Review of the Resonance of Organic Compounds</t>
  </si>
  <si>
    <t>10.1021/acs.jchemed.3c00842</t>
  </si>
  <si>
    <t>https://www.scopus.com/inward/record.uri?eid=2-s2.0-85186260152&amp;doi=10.1021%2facs.jchemed.3c00842&amp;partnerID=40&amp;md5=0c6a06a67d77f3039b11c2b51d352398</t>
  </si>
  <si>
    <t>Research indicates that students frequently struggle to apply their knowledge of organic compounds’ structural theory to understand the concepts related to resonance and learn to use curved arrows to write resonance structures. Educators have developed educational tools and methodologies to aid students in overcoming their learning difficulties. This paper presents a virtual multilingual (English, Portuguese, Spanish, and Italian) card game to assist undergraduate students in reviewing resonance concepts and practicing drawing resonance structures. The game was implemented in Introductory Organic Chemistry courses in Brazilian and Italian universities as a fun game-based activity. The results showed that the game was evaluated positively by learners who considered it an alternative approach to traditional problem-solving classes. © 2024 American Chemical Society and Division of Chemical Education, Inc.</t>
  </si>
  <si>
    <t>Computer-Based Learning; Digital Games; First-Year Undergraduate; Molecular Properties/Resonance; Organic Chemistry</t>
  </si>
  <si>
    <t>Kanda S.; Kanbara M.; Sawabe T.; Fujimoto Y.; Kato H.</t>
  </si>
  <si>
    <t>Kanda, Shogo (57944124500); Kanbara, Masayuki (6601908409); Sawabe, Taishi (57189267145); Fujimoto, Yuichiro (55145871600); Kato, Hirokazu (7406497359)</t>
  </si>
  <si>
    <t>57944124500; 6601908409; 57189267145; 55145871600; 7406497359</t>
  </si>
  <si>
    <t>Robot to Play Video Games Together</t>
  </si>
  <si>
    <t>ACM International Conference Proceeding Series</t>
  </si>
  <si>
    <t>10.1145/3623809.3623832</t>
  </si>
  <si>
    <t>https://www.scopus.com/inward/record.uri?eid=2-s2.0-85180128366&amp;doi=10.1145%2f3623809.3623832&amp;partnerID=40&amp;md5=0fb8d16e2ebd0818219fe75ecb8f3b0a</t>
  </si>
  <si>
    <t>This study proposes a communication robot that plays video games together with the user to create a fun atmosphere for a daily-use robot. In recent years, the lack of conversation in daily life has become a problem, and as a solution to this problem, a dialogue robot have attracted attention as a substitute for a human and as a means of encouraging daily speech. In this study, we propose a dialogue robot that plays a video game with a user in order to produce enjoyable daily communication with the robot. The proposed method not only controls the robot's speech, but also controls the game development by manipulating the game characters. The proposed robot enhances a user's enjoyment by adjusting the level of game manipulation to produce a competitive match and by speaking according to the game scene. A robot that produces speech that makes a player feel positive emotions is called a friendly robot. In order to examine the effects of these robots on a user's enjoyment, we conducted an experiment with 30 subjects in which they were subjectively evaluated by questionnaires in two types of matches: with a friendly robot and alone. The results showed that robots were more enjoyable than playing alone. © 2023 ACM.</t>
  </si>
  <si>
    <t>dialogue robot; fun; HRI; human-robot interaction; video game</t>
  </si>
  <si>
    <t>Taguchi N.; Dixon D.H.</t>
  </si>
  <si>
    <t>Taguchi, Naoko (23395489500); Dixon, Daniel H. (57287199000)</t>
  </si>
  <si>
    <t>23395489500; 57287199000</t>
  </si>
  <si>
    <t>Game-Informed Approach to Teaching Request-Making in English: A Comparison of Feedback Mechanics</t>
  </si>
  <si>
    <t>CALICO Journal</t>
  </si>
  <si>
    <t>10.1558/cj.21176</t>
  </si>
  <si>
    <t>https://www.scopus.com/inward/record.uri?eid=2-s2.0-85160765307&amp;doi=10.1558%2fcj.21176&amp;partnerID=40&amp;md5=7b95c0ce51354f410e91778735215bc4</t>
  </si>
  <si>
    <t>Game-based instruction has been praised as an effective approach to second language (L2) development, as it can provide a low-stakes, fun, and engaging learning environment. However, in designing digital games for L2 learning, it is important to consider how various game designs and mechanics can affect learning gains. In the current study building on Taguchi (2023), a digital game-informed application was developed to teach 118 L2 English learners to identify and produce pragmatically appropriate requests in English. Two versions of the game were developed that differed only in one designed game mechanic: version A allowed learners to see one single reaction from interlocutors after selecting one option from a set of request forms. In contrast, version B allowed learners to see the full range of interlocutor reactions across all items in the same set of request form options. Results indicate that both versions of the game had positive effects on learners’ pragmatics knowledge. The difference in learners’ gains between the two versions of the app had negligible to small effect size (Cohen’s d) differences on both the recognition and production knowledge of the learners. Implications are discussed, offering direction for future research aiming to measure the effects of targeted game mechanics implemented in educational technology. © 2023, equinox publishing.</t>
  </si>
  <si>
    <t>digital game-based language learning; educational technology; feedback; game-informed learning; pragmatics; request</t>
  </si>
  <si>
    <t>Chen G.; Xie X.; Yang Z.; Deng R.; Huang K.; Wang C.</t>
  </si>
  <si>
    <t>Chen, Guangdai (58040136400); Xie, Xintong (58040339600); Yang, Zaifeng (58091890100); Deng, Renren (58515700400); Huang, Kailin (58040302000); Wang, Chaoguang (57192597948)</t>
  </si>
  <si>
    <t>58040136400; 58040339600; 58091890100; 58515700400; 58040302000; 57192597948</t>
  </si>
  <si>
    <t>Development of a Virtual Reality Game for Cultural Heritage Education: The Voyage of 'Gotheborg'</t>
  </si>
  <si>
    <t>2023 9th International Conference on Virtual Reality, ICVR 2023</t>
  </si>
  <si>
    <t>10.1109/ICVR57957.2023.10169671</t>
  </si>
  <si>
    <t>https://www.scopus.com/inward/record.uri?eid=2-s2.0-85166380563&amp;doi=10.1109%2fICVR57957.2023.10169671&amp;partnerID=40&amp;md5=a46f903a2238248c8b25fc628b3c089b</t>
  </si>
  <si>
    <t>Video games have been recognized as one of the most engaging forms of entertainment today, and are making a major contribution to the digital future. This research aims to combine the gaming elements of game design and virtual reality technology, and promote cultural heritage education through an engaging and fun experience, especially in a young population. Firstly, we summarized game mechanics and elements used for cultural heritage education through game product analysis and literature review. Secondly, we developed a virtual reality game for cultural heritage education that reproduced the voyage of 'Gotheborg' to Canton, including game mechanic, game story, aesthetic expression and game technology. Finally, a pilot test was conducted to validate the effectiveness of our game developed. Our study contributes interdisciplinary research by bringing together currently distinct approaches from virtual reality technology, game design, cultural heritage, and education. It will bring new technology to impact on the digital media, cultural heritage education, and service industries.  © 2023 IEEE.</t>
  </si>
  <si>
    <t>cultural heritage education; video game; virtual reality</t>
  </si>
  <si>
    <t>Shah P.; Agarwal A.</t>
  </si>
  <si>
    <t>Shah, Pintu (57214121933); Agarwal, Anuja (57198123838)</t>
  </si>
  <si>
    <t>57214121933; 57198123838</t>
  </si>
  <si>
    <t>Cyber Suraksha: a card game for smartphone security awareness</t>
  </si>
  <si>
    <t>Information and Computer Security</t>
  </si>
  <si>
    <t>10.1108/ICS-05-2022-0087</t>
  </si>
  <si>
    <t>https://www.scopus.com/inward/record.uri?eid=2-s2.0-85161478282&amp;doi=10.1108%2fICS-05-2022-0087&amp;partnerID=40&amp;md5=a91375ff99691e96abd95cb4bd7a4fa9</t>
  </si>
  <si>
    <t>Purpose: The frequency and sophistication of cybercrimes are increasing. These cybercrimes are impacting government and private organizations as well as individuals. One of the countermeasures is to improve the cyber hygiene of the end-users. Serious games or game-based learning has emerged as a promising approach for implementing security education, training and awareness program. In this paper, the researchers propose a tabletop card game called Cyber Suraksha to increase threat awareness and motivate users to adopt recommended security controls for smartphone users. Cyber Suraksha provides an active learning environment for the players. This paper aims to provide the details of the design and evaluation of the game using a between-subjects design. Design/methodology/approach: The researchers have used constructive learning theory and the Fogg behaviour model (FBM) to design a tabletop card game called Cyber Suraksha. The researchers evaluated the game using a between-subjects design. The participants' responses in the control and intervention groups were collected using the risk behaviour diagnosis scale. Pearson’s Chi-Square test with a 5% significance level was used to test the hypotheses. Findings: The results indicate that the game is enjoyable and fun. Cyber Suraksha game effectively motivates users to adopt the recommended security control for the targeted behaviour. The results indicate that the participants in the intervention group are 2.65 times more likely to adopt recommended behaviour. The findings of this study provide evidence for the effectiveness of hope and fear appeals in improving cybersecurity awareness. Research limitations/implications: The generalizability of the study is limited because the sample size is small compared to the total number of smartphone users in India, and only students from computer/IT UG programs in India are used as participants in this study. Practical implications: This study uses hope and a fear appeal to design an effective serious game. It also demonstrates using the FBM and constructive learning principles for effective serious game design. Cyber Suraksha is effective for the student group and may be tested with other age groups. Originality/value: To the researchers' knowledge, there are no serious games for cybersecurity awareness focusing on the threats faced by smartphone users based on FBM and constructive learning theory. This research used hope along with a fear appeal to motivate smartphone users to adopt recommended security controls. © 2023, Emerald Publishing Limited.</t>
  </si>
  <si>
    <t>Constructive learning theory; Cybersecurity awareness; Fogg behaviour model; Game-based learning; Serious games; Smartphone user</t>
  </si>
  <si>
    <t>Wang H.-J.; Chen S.-W.; Shih J.-L.</t>
  </si>
  <si>
    <t>Wang, Hsin-Ju (58799668500); Chen, Shaun-Wen (58160932000); Shih, Ju-Ling (36027188300)</t>
  </si>
  <si>
    <t>58799668500; 58160932000; 36027188300</t>
  </si>
  <si>
    <t>Develop and Analysis of Educational Board Game &lt;The Golden Silk Road&gt; on Cultural Cognition</t>
  </si>
  <si>
    <t>https://www.scopus.com/inward/record.uri?eid=2-s2.0-85181772781&amp;partnerID=40&amp;md5=292e8d6043a1a5c5fed7425029cc4af1</t>
  </si>
  <si>
    <t>This study investigated the impact of digital game-based learning on cultural cognition among upper-grade primary school students by developing a tabletop game combining augmented reality (AR) based on the theme of the Silk Road. The game aimed to enhance learning outcomes through multiple media and interdisciplinary integration, promoting multiculturalism, aesthetics education, and technological information. AR technology is used as an assisted learning tool to design game activities that enabled learners to role-play, trade, construct, and experience historical events along the Silk Road, reducing learning pressure while learning in a fun and interactive way. Results showed that &lt;The Golden Silk Road&gt; game activity significantly improved participants' understanding of Silk Road culture and related knowledge. The overall survey indicated that &lt;The Golden Silk Road&gt; could arouse students' interest, stimulate their internal motivation to learn and encourage active participation, with positive feedback from participants. © 2023 Asia-Pacific Society for Computers in Education.</t>
  </si>
  <si>
    <t>Augmented Reality; Cultural Cognition; Digital Game-Based Learning; Tabletop Games</t>
  </si>
  <si>
    <t>Ihsan S.N.; Abd Kadir T.A.; Ismail N.I.; Yuan K.Z.; Jie Y.S.</t>
  </si>
  <si>
    <t>Ihsan, Siti Normaziah (36606150200); Abd Kadir, Tuty Asmawaty (23492282600); Ismail, Nurul Ishafira (58675881900); Yuan, Kerk Zhi (58676070500); Jie, Yeow Song (58676443800)</t>
  </si>
  <si>
    <t>36606150200; 23492282600; 58675881900; 58676070500; 58676443800</t>
  </si>
  <si>
    <t>Implementation of Serious Games for Data Privacy and Protection Awareness in Cybersecurity</t>
  </si>
  <si>
    <t>8th International Conference on Software Engineering and Computer Systems, ICSECS 2023</t>
  </si>
  <si>
    <t>10.1109/ICSECS58457.2023.10256329</t>
  </si>
  <si>
    <t>https://www.scopus.com/inward/record.uri?eid=2-s2.0-85175481939&amp;doi=10.1109%2fICSECS58457.2023.10256329&amp;partnerID=40&amp;md5=979d9f7733d173492b0e9b98216ff883</t>
  </si>
  <si>
    <t>Information security and privacy are big issues in today's digital world, and people should be aware of the risks that come with using their personal information online. There are many things that can be done to make people more aware of the importance of keeping personal information safe from attacks, such as an educational campaign, workshops and training sessions, public service announcements, and events in the community. Serious games, which are also called educational games, are a type of educational campaign activity that is meant to teach or train players about a certain subject or skill. They can play an important role in raising awareness of data privacy and information security by providing an engaging and interactive way for players to learn about these important topics. In this study, we suggest a game design architecture for protecting and keeping data private in cybersecurity. In order to validate the architecture, Datanion, a platform game, was created to educate the public on maintaining data privacy over the internet. This lack of awareness will have negative effects on mental health, private information, and computer equipment. Through these games, players can learn the basics of cybersecurity in a fun way, such as how to use strong passwords, recognise and avoid phishing websites, and how firewalls work. The advantage of playing these games is that they can help non-expert end users improve their knowledge and awareness of cybersecurity and also increase a player's motivation, engagement, and comprehension of cybersecurity knowledge.  © 2023 IEEE.</t>
  </si>
  <si>
    <t>awareness; cybersecurity; data privacy; protection; serious games</t>
  </si>
  <si>
    <t>Ng C.; Marquardt N.</t>
  </si>
  <si>
    <t>Ng, Chloe (57220945332); Marquardt, Nicolai (55921115600)</t>
  </si>
  <si>
    <t>57220945332; 55921115600</t>
  </si>
  <si>
    <t>Eliciting User-Defined Touch and Mid-air Gestures for Co-located Mobile Gaming</t>
  </si>
  <si>
    <t>Proceedings of the ACM on Human-Computer Interaction</t>
  </si>
  <si>
    <t>ISS</t>
  </si>
  <si>
    <t>10.1145/3567722</t>
  </si>
  <si>
    <t>https://www.scopus.com/inward/record.uri?eid=2-s2.0-85146434028&amp;doi=10.1145%2f3567722&amp;partnerID=40&amp;md5=db2c0c0a8277717c163806a66b3192aa</t>
  </si>
  <si>
    <t>Many interaction techniques have been developed to best support mobile gaming - but developed gestures and techniques might not always match user behaviour or preferences. To inform this design space of gesture input for co-located mobile gaming, we present insights from a gesture elicitation user study for touch and mid-air input, specifically focusing on board and card games due to the materiality of game artefacts and rich interaction between players. We obtained touch and mid-air gesture proposals for 11 game tasks with 12 dyads and gained insights into user preferences. We contribute our classification and analysis of 622 elicited gestures (showing more collaborative gestures in the mid-air modality), resulting in a consensus gesture set, and agreement rates showing higher consensus for touch gestures. Furthermore, we identified interaction patterns - such as benefits of situational awareness, social etiquette, gestures fostering interaction between players, and roles of gestures providing fun, excitement, and suspense to the game - which can inform future games and gesture design.  © 2022 ACM.</t>
  </si>
  <si>
    <t>gesture elicitation; hand gestures; mobile device; tabletop gaming</t>
  </si>
  <si>
    <t>Zarif-Yeganeh M.; Mafinejad M.K.; Mohebbi N.; Kiani M.; Rezaei E.; Ebrahimpour S.; Namazi S.</t>
  </si>
  <si>
    <t>Zarif-Yeganeh, Morvarid (57195058062); Mafinejad, Mahboobeh Khabaz (57961283800); Mohebbi, Niayesh (37026786900); Kiani, Muhammad (58854595500); Rezaei, Eisa (57194903173); Ebrahimpour, Sholeh (57211346811); Namazi, Soha (23009584600)</t>
  </si>
  <si>
    <t>57195058062; 57961283800; 37026786900; 58854595500; 57194903173; 57211346811; 23009584600</t>
  </si>
  <si>
    <t>Using Modern Learning Method to Teach Pharmacy Students Psychopharmacotherapy</t>
  </si>
  <si>
    <t>Iranian Journal of Public Health</t>
  </si>
  <si>
    <t>https://www.scopus.com/inward/record.uri?eid=2-s2.0-85183622180&amp;partnerID=40&amp;md5=04ae76f030614a3f594fd4a3f9b43635</t>
  </si>
  <si>
    <t>Background: Applying modern educational methods for digital native students seems necessary. Active learning strategies promote students’ skills and knowledge. This study was conducted to design and evaluate active learning methods by teaching psychopharmacotherapy to pharmacy students. Methods: This was a quasi-experimental study with three randomized study groups (control, game, and multimedia), using a pre-and post-test design, conducted on 155 students of 5-year pharmacy in 2022 at the Faculty of Pharmacy of Tehran University of Medical Sciences, Iran. Overall, 18 clinical cases were designed for the basic structure of interventions. After teaching psychopharmacotherapy contents through lecturing, the pretest was held. The next steps were playing the educational game, studying the multimedia case-based learning files, and then completing questionnaires, respectively. Then, a post-test was held. Results: 65.33% of participants were female and 34.66% were male. The pre-test and post-test scores comparison showed no difference in control group (P=0.409). However, in the serious game and multimedia groups, the average score of pre-test and post-test had a statistically significant difference (P&lt;0.001, P=0.002 respectively), this difference was higher in the serious game group. Questionnaire evaluation showed substantial differences between game and multimedia groups. Conclusion: The educational interventions were able to improve student's knowledge and skills so they can better help patients and promote public health. In the sections of Confidence, Social Interactions, Fun, Focused attention, Learnability, Relevance, and Perceived Learning, the serious game far outweighed the multimedia case-based learning. © 2024 Zarif-Yeganeh et al. Published by Tehran University of Medical Sciences.</t>
  </si>
  <si>
    <t>Active learning; Pharmacotherapy; Pharmacy education; Serious game</t>
  </si>
  <si>
    <t>Sten Andersen M.; Rask Schmahl O.; Galli G.; Alavesa P.; Pakanen M.</t>
  </si>
  <si>
    <t>Sten Andersen, Magnus (57988997800); Rask Schmahl, Oliver (57989267100); Galli, Giovanna (57989130100); Alavesa, Paula (36617040300); Pakanen, Minna (39362135000)</t>
  </si>
  <si>
    <t>57988997800; 57989267100; 57989130100; 36617040300; 39362135000</t>
  </si>
  <si>
    <t>HIPPA: Smart Wearables for Enriching the Gameplay of a Traditional Tag Game</t>
  </si>
  <si>
    <t>CHI PLAY 2022 - Extended Abstracts of the 2022 Annual Symposium on Computer-Human Interaction in Play</t>
  </si>
  <si>
    <t>10.1145/3505270.3558321</t>
  </si>
  <si>
    <t>https://www.scopus.com/inward/record.uri?eid=2-s2.0-85143140656&amp;doi=10.1145%2f3505270.3558321&amp;partnerID=40&amp;md5=eeecbac247665f93c893f9ab3dc9bef3</t>
  </si>
  <si>
    <t>Nowadays children are more and more focused on playing social games with their peers through technological devices staying most of the time immobile indoors. Pervasive games and location-based mobile games, such as Pokémon Go, have a stand against this negative phenomenon as gameplay takes place outdoors with the city as the game arena. However, there are still many possibilities to encourage children to actually play together outdoors and simultaneously challenge themselves to fitness gain via physical exercise as they used to do in the traditional social outdoor games, such as tag game. In this work in progress paper, we aim on adding challenge to the gameplay as well as enriching the haptic player and social experience of the tag game by design, crafting and implementation of a two-piece social gaming wearable, HIPPA (figure 1 a-c). HIPPA is aimed to offer a more competitive and fun tag player experience.  © 2022 Owner/Author.</t>
  </si>
  <si>
    <t>Design process; Interaction modalities; Tag game; Wearables</t>
  </si>
  <si>
    <t>Noroozi M.; John A.S.; Masino C.; Laplante S.; Hunter J.; Brudno M.; Madani A.; Kersten-Oertel M.</t>
  </si>
  <si>
    <t>Noroozi, Mohammad (59220390400); John, Ace St (58122351900); Masino, Caterina (36876718200); Laplante, Simon (57827899000); Hunter, Jaryd (58587513400); Brudno, Michael (55979741800); Madani, Amin (36059609000); Kersten-Oertel, Marta (36630495300)</t>
  </si>
  <si>
    <t>59220390400; 58122351900; 36876718200; 57827899000; 58587513400; 55979741800; 36059609000; 36630495300</t>
  </si>
  <si>
    <t>Education in Laparoscopic Cholecystectomy: Design and Feasibility Study of the LapBot Safe Chole Mobile Game</t>
  </si>
  <si>
    <t>JMIR Formative Research</t>
  </si>
  <si>
    <t>e52878</t>
  </si>
  <si>
    <t>10.2196/52878</t>
  </si>
  <si>
    <t>https://www.scopus.com/inward/record.uri?eid=2-s2.0-85202660934&amp;doi=10.2196%2f52878&amp;partnerID=40&amp;md5=61f4e39ee589e659d254e8b110ae35fe</t>
  </si>
  <si>
    <t>Background: Major bile duct injuries during laparoscopic cholecystectomy (LC), often stemming from errors in surgical judgment and visual misperception of critical anatomy, significantly impact morbidity, mortality, disability, and health care costs. Objective: To enhance safe LC learning, we developed an educational mobile game, LapBot Safe Chole, which uses an artificial intelligence (AI) model to provide real-time coaching and feedback, improving intraoperative decision-making. Methods: LapBot Safe Chole offers a free, accessible simulated learning experience with real-time AI feedback. Players engage with intraoperative LC scenarios (short video clips) and identify ideal dissection zones. After the response, users receive an accuracy score from a validated AI algorithm. The game consists of 5 levels of increasing difficulty based on the Parkland grading scale for cholecystitis. Results: Beta testing (n=29) showed score improvements with each round, with attendings and senior trainees achieving top scores faster than junior residents. Learning curves and progression distinguished candidates, with a significant association between user level and scores (P=.003). Players found LapBot enjoyable and educational. Conclusions: LapBot Safe Chole effectively integrates safe LC principles into a fun, accessible, and educational game using AI-generated feedback. Initial beta testing supports the validity of the assessment scores and suggests high adoption and engagement potential among surgical trainees. ©Mohammad Noroozi, Ace St John, Caterina Masino, Simon Laplante, Jaryd Hunter, Michael Brudno, Amin Madani, Marta Kersten-Oertel.</t>
  </si>
  <si>
    <t>AI; artificial intelligence; cholecystectomy; decision-making; education; educational game; gallbladder; gamification; gamify; interactive; laparoscope; laparoscopic cholecystectomy; mobile game; mobile phone; serious games; surgery</t>
  </si>
  <si>
    <t>Fu Y.; Li Q.</t>
  </si>
  <si>
    <t>Fu, Yaqin (57217136031); Li, Qi (57194109725)</t>
  </si>
  <si>
    <t>57217136031; 57194109725</t>
  </si>
  <si>
    <t>A Virtual Reality–Based Serious Game for Fire Safety Behavioral Skills Training</t>
  </si>
  <si>
    <t>International Journal of Human-Computer Interaction</t>
  </si>
  <si>
    <t>10.1080/10447318.2023.2247585</t>
  </si>
  <si>
    <t>https://www.scopus.com/inward/record.uri?eid=2-s2.0-85168895745&amp;doi=10.1080%2f10447318.2023.2247585&amp;partnerID=40&amp;md5=b57c225841be68a45b0f1bf656f08ea0</t>
  </si>
  <si>
    <t>Fire disasters in tall buildings can cause considerable damage to property, injuries to people and death. An effective way to reduce injuries or death during a fire is to improve human evacuation behavior. Many studies have demonstrated that behavioral skills training can effectively help people of different ages to acquire safety skills for emergencies. Based on virtual reality (VR), serious games (SGs) and behavioral skills training (BST), this study proposes a theoretical model of “VR-SG-BST” as a fire safety training method. Older adults in care facilities were selected to evaluate the proposed model because their lack of knowledge on fire safety and the associated potential health problems increase the likelihood that they will become victims of a fire. It is expected that engagement and immersion in the SG can improve the elderly’s learning performance of fire evacuation skills and enhance their interest and sense of fun experienced during fire safety training. The SG could effectively improve the skills of evacuation in an emergency. Hence, this study involved two parallel investigations: 1) comparing fire safety behavior of the elderly between an experimental and a control group, and 2) determining the effects of BST for fire safety by comparing only the experimental group in pre- and post-BST phases. The study adopts in situ training (IST) to evaluate the acquisition of knowledge and skills during the experimental stage. It is concluded that the proposed VR-SG-BST model has potential to serve as an alternate approach to improve the elderly’s behavioral skills during a fire. Moreover, previous computer game experience enhances the elderly’s learning performance and fire safety behavior. The outcomes of the study provide suggestions and guidelines for VR-SG design in the practice of BST. © 2023 Taylor &amp; Francis Group, LLC.</t>
  </si>
  <si>
    <t>Behavioral skills training; Fire safety; Interactivity; Serious games; Virtual reality</t>
  </si>
  <si>
    <t>Tondorf D.F.; Hounsell M.S.</t>
  </si>
  <si>
    <t>Tondorf, Diego Fellipe (58160715200); Hounsell, Marcelo da Silva (6506491168)</t>
  </si>
  <si>
    <t>58160715200; 6506491168</t>
  </si>
  <si>
    <t>The Pursuit of Fun in Digital Games: From the Sandpit to the Console and Beyond</t>
  </si>
  <si>
    <t>1702 CCIS</t>
  </si>
  <si>
    <t>10.1007/978-3-031-27639-2_2</t>
  </si>
  <si>
    <t>https://www.scopus.com/inward/record.uri?eid=2-s2.0-85151061798&amp;doi=10.1007%2f978-3-031-27639-2_2&amp;partnerID=40&amp;md5=0341725ec6f5c41f7bf215ab7dba7684</t>
  </si>
  <si>
    <t>Fun has long been considered inherent in the act of playing. Some authors argue that it is an element always present in games, and others that it is not, that there are several types of fun and several factors that change the perception of fun, but fun has always been associated with positive effects on players. As a subjective concept, and dependent on context and player experience, understanding fun in games is a challenge for developers. With the development of the industry and the research on digital games, it became necessary to create new artifacts for the design and validation of fun. Understanding fun is also essential for serious games, which have been criticized for not being fun. Thus, better understanding fun and how to achieve it is a big challenge where crucial outcomes could benefit application areas such as education, health, and others. But the roadmap for such an area of research has not been established. This chapter presents fun as a grand challenge in games and digital entertainment and proposes a path for future research. © 2023, The Author(s), under exclusive license to Springer Nature Switzerland AG.</t>
  </si>
  <si>
    <t>Digital games; Fun; Game design</t>
  </si>
  <si>
    <t>Janssen J.H.M.; van Es V.E.; Châtel B.D.L.; Tieben R.; Deen M.; Olde Rikkert M.G.M.; Peeters G.M.E.E.</t>
  </si>
  <si>
    <t>Janssen, Jeroen H. M. (57204919343); van Es, V.E. (57686683800); Châtel, Bas D. L. (57438696800); Tieben, Rob (18937612300); Deen, Menno (56363769100); Olde Rikkert, Marcel G. M. (57026404500); Peeters, G.M.E.E. (18233955100)</t>
  </si>
  <si>
    <t>57204919343; 57686683800; 57438696800; 18937612300; 56363769100; 57026404500; 18233955100</t>
  </si>
  <si>
    <t>Improving the Social Connectedness of Older Adults Through Digital Social Gaming - A Pilot Study</t>
  </si>
  <si>
    <t>Journal of Technology in Behavioral Science</t>
  </si>
  <si>
    <t>10.1007/s41347-023-00344-z</t>
  </si>
  <si>
    <t>https://www.scopus.com/inward/record.uri?eid=2-s2.0-85173729825&amp;doi=10.1007%2fs41347-023-00344-z&amp;partnerID=40&amp;md5=c748e56eb9c18f3b435e0f09bcf022d0</t>
  </si>
  <si>
    <t>Background: Digital social interventions for older adults have become increasingly important due to their flexibility and potential to reduce loneliness. Digital games provide easy and fun interaction possibilities but need more exploration. Methods: Using a mixed-methods design, we piloted a chat-based mobile application (PhotoSnake) designed to elicit social connectedness. Participants joined two in-person workshops two weeks apart and a focus group afterwards. They filled in a demographics and loneliness questionnaire pre- and post-intervention, and we collected anonymous in-app data. Results: At baseline, participants (N = 15) were 74 years old, moderately lonely (Median = 2.0), partnered (40%), retired (93%), and living independently alone (53%) or with others (47%). Loneliness did not change over time. They valued the in-person workshops to get to know each other. Participants enjoyed playing the game for a few days but felt it lacked sufficient variation to persist gameplay. Furthermore, the in-app interaction mainly focused on the game and was perceived as too superficial to be meaningful. Conclusion: This study helps design future digital interventions by showing the importance of in-person contact for engagement and meaningfulness. Players do not automatically label in-game interaction as valuable, and game design should focus on aiding players in creating personal interaction moments. © The Author(s) 2023.</t>
  </si>
  <si>
    <t>Digital Technology; Implementation; Loneliness; Qualitative Research; Serious Games</t>
  </si>
  <si>
    <t>Condis M.</t>
  </si>
  <si>
    <t>Condis, Megan (55537776100)</t>
  </si>
  <si>
    <t>Desert Bus: Abusive Game Design, The Martyrdom Effect, and Fan Activism on Twitch.tv</t>
  </si>
  <si>
    <t>10.1177/15554120221150564</t>
  </si>
  <si>
    <t>https://www.scopus.com/inward/record.uri?eid=2-s2.0-85146516056&amp;doi=10.1177%2f15554120221150564&amp;partnerID=40&amp;md5=90dd5c38d7e633e6dd83c8a5c01af36f</t>
  </si>
  <si>
    <t>Desert Bus began as vaporware. A decade after it was initially shelved, it was rediscovered and became a way for gamers to show off their insider knowledge of rare and hard-to-find bits of gaming history. A few years later, its reputation for being one of the least fun video games ever made it the centerpiece of a long-running charity event. In this essay, I will conduct a textual analysis of Desert Bus and argue that the uniquely painful gaming experience that the game provides players makes it a perfect vehicle for charity streaming, providing both a sense of gamer authenticity and credibility to the Desert Bus for Hope event and an emotional incentive for viewers to give. This research stands to benefit scholars working on cult media, a field in which work on video games is relatively rare in comparison to work on television and film. © The Author(s) 2023.</t>
  </si>
  <si>
    <t>charity streams; cult games; desert bus for hope; fan activism; streaming</t>
  </si>
  <si>
    <t>Besalti M.; Smith G.G.</t>
  </si>
  <si>
    <t>Besalti, Metin (57208083081); Smith, Glenn Gordon (18038844700)</t>
  </si>
  <si>
    <t>57208083081; 18038844700</t>
  </si>
  <si>
    <t>High School Students’ Motivation to Learn Climate Change Science through Educational Computer Games</t>
  </si>
  <si>
    <t>Simulation and Gaming</t>
  </si>
  <si>
    <t>10.1177/10468781241235754</t>
  </si>
  <si>
    <t>https://www.scopus.com/inward/record.uri?eid=2-s2.0-85186575414&amp;doi=10.1177%2f10468781241235754&amp;partnerID=40&amp;md5=f8db8dd3bfb67df986f74d76e3c5a18d</t>
  </si>
  <si>
    <t>Background: Teaching climate change is difficult. Its complexity spans many subjects, often taught disjointedly. Many climate change effects are not immediately observable, making it hard for students to connect to it personally. Aim: This study investigates how we can spark high school students’ interest in learning about climate change using educational computer games. Method: We adopted a qualitative case research design to understand how games boost students’ drive and their role in motivating them. We selected a high school teacher and her eight students as our subjects, interviewing them in person. We analyzed their responses were using Keller’s ARCS Theory of Motivation Model and blending deductive and inductive methods. Results: The findings were encouraging: games positively impacted students’ interest in climate change. They transformed the learning atmosphere into a concentrated, captivating space where the content was seen as tough yet enjoyable. Moreover, the games helped students make real-world connections, enhancing their understanding and appreciation of the topic. Conclusion: Educational games are a powerful tool in motivating students to learn about climate change science. Hence, educators should be ready to harness the games’ power to create immersive, fun, and stimulating learning environments. © The Author(s) 2024.</t>
  </si>
  <si>
    <t>case study; climate change; educational computer games; game-based learning; motivation</t>
  </si>
  <si>
    <t>Leonardou A.; Rigou M.; Panagiotarou A.; Garofalakis J.</t>
  </si>
  <si>
    <t>Leonardou, Angeliki (57216885347); Rigou, Maria (6505802206); Panagiotarou, Aliki (56737081000); Garofalakis, John (6701664856)</t>
  </si>
  <si>
    <t>57216885347; 6505802206; 56737081000; 6701664856</t>
  </si>
  <si>
    <t>Effect of OSLM features and gamification motivators on motivation in DGBL: pupils' viewpoint</t>
  </si>
  <si>
    <t>Smart Learning Environments</t>
  </si>
  <si>
    <t>10.1186/s40561-022-00195-w</t>
  </si>
  <si>
    <t>https://www.scopus.com/inward/record.uri?eid=2-s2.0-85126313318&amp;doi=10.1186%2fs40561-022-00195-w&amp;partnerID=40&amp;md5=27115781387b7bbf89a9f42499f51053</t>
  </si>
  <si>
    <t>The primary question of this study is whether OLM and OSLM mechanisms, when used in a digital game, offer higher motivation. Furthermore, the study investigates whether a game’s aesthetics and mechanics support players’ intrinsic motivation. Both claims are tested through the design, implementation and pilot use of the Multiplication Game (MG). MG is a digital learning activity that supports pupils in achieving multiplication competence and provides teacher a dashboard to assess and watch own pupils’ performance. The game enriched with gamification elements to engage and motivate participants. Three versions of the game were used by pupils: without any Open Learner Modeling (OLM) support (i.e. without providing access to own progress data), with OLM support and with Open Social Learner Modeling (OSLM) support, to investigate the difference in motivation among these characteristics. After using the MG for a 2-month period, pupils answered a questionnaire anonymously to express their opinion about MG mechanics, MG aesthetics and intrinsic motivation MG can offer. Furthermore, the corresponding teachers were interviewed to provide insights on their attitude towards MG and its functionalities. A statistically significant difference in Intrinsic Motivation (IM) between the three different MG versions was found and a statistically significant difference in MG Aesthetics and Mechanics between the different grades of primary school. Additionally, Intrinsic Motivation was positively correlated with gamification motivators and MG Aesthetics. Participating teachers stated that MG can improve pupils’ multiplication competence and it is worthy of a stable place in the instructional procedure, as it is a means of pupils’ progress tracking and (self-) assessment, as well as a fun way of practicing and developing multiplication skills. © 2022, The Author(s).</t>
  </si>
  <si>
    <t>Digital game-based learning; Interactive learning environments; Media in education; Multiplication game; Open social learner modeling</t>
  </si>
  <si>
    <t>ASEE Annual Conference and Exposition, Conference Proceedings</t>
  </si>
  <si>
    <t>Anagnostopoulou E.</t>
  </si>
  <si>
    <t>Anagnostopoulou, Evgenia (57363922700)</t>
  </si>
  <si>
    <t>Using RPG-Based Learning Environment to Increase Engagement and Motivation for Learning Higher Mathematics</t>
  </si>
  <si>
    <t>10.34190/ecgbl.17.1.1912</t>
  </si>
  <si>
    <t>https://www.scopus.com/inward/record.uri?eid=2-s2.0-85179010159&amp;doi=10.34190%2fecgbl.17.1.1912&amp;partnerID=40&amp;md5=545ef9952e68e9c554e69d498741e73e</t>
  </si>
  <si>
    <t>Although game-based learning has been introduced in various fields, there appears to be a lack of engaging computer games that incorporate higher maths learning (Anagnostopoulou, 2021). This paper presents an exploration of how fantasy-based narrative and storytelling, through role-playing and game mechanics, can be used to increase engagement and motivation for learning higher mathematics in a role-playing game (RPG) based learning environment. As part of this research, the project developed an RPG with incorporated mathematical techniques. Players/learners access the fictional world, controlling in-game characters. Learning evolves via a storyline and six mechanics, progressively building knowledge of derivatives using puzzles with shapes, which gradually fade to the abstract notion of mathematical functions. An experiment was conducted to test the research hypothesis that an RPG based around a quest structure with concreteness fading can enable students to get a better understanding of higher mathematics in the area of differentiation without impeding their entertainment. Participants were recruited from various backgrounds and levels of mathematical knowledge and gaming experience. Data was collected through observations, interviews and two questionnaires: one to be completed before playing the game and the other after. This paper is mainly focused on the qualitative outcomes of the research. The results suggest that the method is effective, with serious learning taking place. The participants reported that they had found the game to be fun and a useful way to learn maths. Moreover, it is revealed that a PRG-based learning environment can increase engagement and motivation for learning higher maths, without invalidating entertainment. The findings have implications for the design, implementation, and evaluation of game-based learning environments for higher mathematics. The paper concludes that this approach has the potential to provide a more immersive, engaging learning experience and increase motivation for learning. Finally, recommendations on how to improve the current game as well as more bold and optimistic ideas for enhanced immersive game builds are suggested. © 2023 Dechema e.V.. All rights reserved.</t>
  </si>
  <si>
    <t>Game-based learning; Higher level maths; Immersive games; Interactive player experience; KS3 to KS5 maths; Mathematics games</t>
  </si>
  <si>
    <t>Yasin A.; Fatima R.; Wen L.; JiangBin Z.; Niazi M.</t>
  </si>
  <si>
    <t>Yasin, Affan (57191222647); Fatima, Rubia (57202444002); Wen, Lijie (14030649200); JiangBin, Zheng (59157832300); Niazi, Mahmood (14045585000)</t>
  </si>
  <si>
    <t>57191222647; 57202444002; 14030649200; 59157832300; 14045585000</t>
  </si>
  <si>
    <t>What goes wrong during phishing education? A probe into a game-based assessment with unfavorable results</t>
  </si>
  <si>
    <t>10.1016/j.entcom.2024.100815</t>
  </si>
  <si>
    <t>https://www.scopus.com/inward/record.uri?eid=2-s2.0-85199443428&amp;doi=10.1016%2fj.entcom.2024.100815&amp;partnerID=40&amp;md5=2510f231024e267001afadba40d87809</t>
  </si>
  <si>
    <t>Context: In recent years, there has been a significant surge in global Social Engineering (phishing) attacks. This upsurge has prompted governmental bodies, organizations, and educational institutions to formulate strategies aimed at mitigating this threat. Objective: The primary objective of this research is to create a game-based solution that educates participants about URLs and evaluates their understanding through multiple-choice questions. Methodology: To attain the aforementioned objectives, a multifaceted approach has been adopted in this study. Firstly, an extensive literature review was conducted to gain insights into the problem and prior research on the subject. This review was instrumental in comprehending the game development framework, developmental tools, and various design models for game design. A digital adaptation of the game has been created utilizing the CONSTRUCT 3 platform. Secondly, an empirical evaluation was executed, involving participants engaging with the game and their learning assessed through survey. A survey method was employed to further gauge participants’ knowledge and to solicit feedback on the game's design. Results and Conclusion: The survey results indicate a lack of significant outcomes or dependencies on the dependent variable. fun to play, ease to play, and game-based learning did not significantly predict avoidance behavior while the intention to play and phishing knowledge were the significant positive predictors of avoidance behavior, with intention to play showing the biggest contribution in the models 2 and 3. Correspondingly, the negligible difference between the R2 value and △ R2 in models 2 and 3 also confirmed the small variance of model 2 (explained in the paper). Consequently, the research asserts that the assessment of the gaming method has not yielded success and underscores the necessity for enhancements and further evaluation. © 2024 Elsevier B.V.</t>
  </si>
  <si>
    <t>Empirical evaluation; Human factor in security; Negative results; Phished URL; Phishing attacks; Serious game; Social engineering; Software security; Unfavorable results</t>
  </si>
  <si>
    <t>Lecture Notes in Networks and Systems</t>
  </si>
  <si>
    <t>CHI PLAY 2023 - Companion Proceedings of the Annual Symposium on Computer-Human Interaction in Play</t>
  </si>
  <si>
    <t>Ahmed M.; Rahim T.; Nasar Z.</t>
  </si>
  <si>
    <t>Ahmed, Mays (58525960100); Rahim, Tabarak (58968779400); Nasar, Zuhair (57205189911)</t>
  </si>
  <si>
    <t>58525960100; 58968779400; 57205189911</t>
  </si>
  <si>
    <t>Role of AI-Supported Serious Simulation Games in Urban Planning Education</t>
  </si>
  <si>
    <t>Proceedings - International Conference on Developments in eSystems Engineering, DeSE</t>
  </si>
  <si>
    <t>10.1109/DeSE60595.2023.10468855</t>
  </si>
  <si>
    <t>https://www.scopus.com/inward/record.uri?eid=2-s2.0-85189372526&amp;doi=10.1109%2fDeSE60595.2023.10468855&amp;partnerID=40&amp;md5=8c1141ab4ab2cfcaa109e05cfaee72af</t>
  </si>
  <si>
    <t>In the age of AI, the ways of learning and teaching have undergone significant transformations, and one of the applications of AI is evident in simulation games. Games are a good platform for AI research, as a lot of funding is provided to this sector, and there is a steady base of players with whom Al can interact. This research explores the impact of serious simulation games on urban planning education, with a focus on their ability to enhance students' understanding of university topics and facilitate the connection between these subjects and the application of learning to solve real-world problems in a fun and serious manner in the field of urban planning. This study addresses challenges faced by urban planning students in understanding academic concepts and applying them practically, along with deficiencies in essential planning skills. The research was conducted using mixed research methods, where quantitative data was collected through a real-life experiment involving students from the Urban Planning Department participating in a serious simulation game. Qualitative data was collected through surveys and interviews with a group of urban planning instructors and professors. The data was then analyzed using descriptive statistics and SPSS. The research concludes that Serious simulation games can transform urban planning education into an immersive and experiential journey, empowering students to become proactive urban planners who can anticipate and address the complex challenges of shaping sustainable, resilient, and livable cities, all while enhancing their critical thinking skills and understanding of the real-world consequences of different planning decisions. In conclusion, the research advocates for the widespread adoption of serious simulation games in urban planning education, coupled with continuous game development and comprehensive training for both educators and students. Fostering collaboration between universities and game design experts is crucial to producing educational games tailored to student needs, ultimately enhancing the quality of urban planning education.  © 2023 IEEE.</t>
  </si>
  <si>
    <t>AI video games; Pedagogy; Serious games; Simulation games; Urban planning</t>
  </si>
  <si>
    <t>Hao K.-C.</t>
  </si>
  <si>
    <t>Hao, Kuang-Chung (57205914655)</t>
  </si>
  <si>
    <t>Creating a DGBL integrating ARCS motivation theory with animation, narrative story, fun, and usability to enhance learning motivation and effectiveness</t>
  </si>
  <si>
    <t>Interactive Learning Environments</t>
  </si>
  <si>
    <t>10.1080/10494820.2021.2016862</t>
  </si>
  <si>
    <t>https://www.scopus.com/inward/record.uri?eid=2-s2.0-85121733234&amp;doi=10.1080%2f10494820.2021.2016862&amp;partnerID=40&amp;md5=e6e2a9b1a9f664ca8de6736ed14829ae</t>
  </si>
  <si>
    <t>This study designed a digital teaching game named Kitties' Magic Journey (KMJ). The principle of leveraging in the course of natural technology and life was used as the teaching subject. The game combined design items included animation, narrative story, fun and usability, which integrated ARCS learning motivation theory. The experimental group used KMJ, whereas the control group used traditional teaching. The two groups were administered pre- and post-tests, the ARCS learning motivation scale, and a semi-open questionnaire. In addition, the experimental group was administered a digital game design scale. The results showed that both KMJ and traditional teaching improved learning effectiveness. Although the learning effectiveness of the experimental group was higher than that of the control group, the difference was not statistically significant. Furthermore, the learning motivation of the experimental group was significantly higher than that of the control group. A canonical correlation analysis of the game design items dimensions and the learning motivation dimensions showed significant correlations, and animation dimension showed the strongest correlation with relevance dimension. The results of this study can provide future reference and guidance in game teaching design and help design a game-based learning system that can attract students. © 2021 Informa UK Limited, trading as Taylor &amp; Francis Group.</t>
  </si>
  <si>
    <t>animation; ARCS learning motivational model; Digital game-based learning (DGBL); narrative story; usability</t>
  </si>
  <si>
    <t>Asefi A.; Dehghani H.; Shafieeyan M.</t>
  </si>
  <si>
    <t>Asefi, Ahmadali (57215905101); Dehghani, Hamid (57433271400); Shafieeyan, Mahsa (58976187100)</t>
  </si>
  <si>
    <t>57215905101; 57433271400; 58976187100</t>
  </si>
  <si>
    <t>Exploring the Reasons for Preferring Digital Games Over Physical Activity Games in Adolescents: A Qualitative Study</t>
  </si>
  <si>
    <t>Journal of Adolescent Health</t>
  </si>
  <si>
    <t>10.1016/j.jadohealth.2024.02.031</t>
  </si>
  <si>
    <t>https://www.scopus.com/inward/record.uri?eid=2-s2.0-85189805222&amp;doi=10.1016%2fj.jadohealth.2024.02.031&amp;partnerID=40&amp;md5=37940aa66d3b7511bb7d8057e4fa45c2</t>
  </si>
  <si>
    <t>Purpose: In the current world, adolescents are less likely to turn to physical activity games and often prefer to spend more time in the technological and digital world and have fun with digital games. This study aimed to explore reasons for preferring digital games to physical activity games in adolescents. Methods: Twenty-one adolescents participated in this qualitative study. The participants' age ranged from 11 to 19 who participated in semistructured interviews. The recorded interviews underwent thematic analysis to identify overall themes. Results: Five overall themes were identified from the interviews regarding reasons for preferring digital games over physical activity games. Identified themes included game characteristics, game space, game outcomes, peer pressure, and accessibility. Discussion: The findings of this research contribute to design adolescent-centered interventions that sustain/increase adolescents' interest in physical activity games and protect them from excessive/harmful use of digital games. © 2024 Society for Adolescent Health and Medicine</t>
  </si>
  <si>
    <t>Accessibility; Game characteristics; Game outcomes; Game space; Peer pressure</t>
  </si>
  <si>
    <t>Gorden R.; Harbig I.A.; Harshina K.; Biedermann M.; Lux M.</t>
  </si>
  <si>
    <t>Gorden, Rachel (58683428300); Harbig, Imke Alenka (58683195000); Harshina, Kseniia (57867991100); Biedermann, Marie (58682505900); Lux, Mathias (16203361700)</t>
  </si>
  <si>
    <t>58683428300; 58683195000; 57867991100; 58682505900; 16203361700</t>
  </si>
  <si>
    <t>Behind the Screens: An Exploratory Study on Gamer Types and Identities in Game Jams</t>
  </si>
  <si>
    <t>10.1145/3573382.3616086</t>
  </si>
  <si>
    <t>https://www.scopus.com/inward/record.uri?eid=2-s2.0-85175805130&amp;doi=10.1145%2f3573382.3616086&amp;partnerID=40&amp;md5=0b1c47af30f1d190fe90347a7ee34324</t>
  </si>
  <si>
    <t>Game jams are events where development teams collaborate to create games in days or weeks, sharing common themes and limitations. However, it is unclear how participants in game jams fit into the larger gaming culture regarding their motivations and identities as gamers. Our paper surveys two game jam populations to determine their player motivation profiles using the Hexad-12 questionnaire, roles in the development teams at a game jam, their correspondence to the gamer and LGBTQ+ identity, and their play-time per week. The results show that the population in our samples does not differ significantly from the one reported in the original Hexad study. We found correlations between the Hexad player types and the development roles at a game jam. People interested in Game/Level Design and people reporting having fun as a reason for attending the game jam were more likely to be Achiever types, people interested in Art were more likely, while those interested in Programming were less likely to be Disruptor types, and the more participants identified as a gamer, the more likely they were Player types, and/or preferred the Game/Level Design role. Furthermore, we found that both samples identified to some extent with the term gamer. Additionally, the more participants leaned towards identifying as a gamer, the more likely they were Players and/or preferred the Game/Level Design hat.  © 2023 Owner/Author.</t>
  </si>
  <si>
    <t>game jam; gamer motivation types; video games</t>
  </si>
  <si>
    <t>Shankar L.; Dixit A.; Howard S.</t>
  </si>
  <si>
    <t>Shankar, Lalita (58209195900); Dixit, Anvita (56496388300); Howard, Susan (57224360906)</t>
  </si>
  <si>
    <t>58209195900; 56496388300; 57224360906</t>
  </si>
  <si>
    <t>A Design-Led Theory of Change for a Mobile Game App (Go Nisha Go) for Adolescent Girls in India: Multimix Methodology Study</t>
  </si>
  <si>
    <t>e43085</t>
  </si>
  <si>
    <t>10.2196/43085</t>
  </si>
  <si>
    <t>https://www.scopus.com/inward/record.uri?eid=2-s2.0-85154569770&amp;doi=10.2196%2f43085&amp;partnerID=40&amp;md5=9c451f6f9e7dea473c5ac5850091043b</t>
  </si>
  <si>
    <t>Background: India has one of the largest adolescent populations in the world. Yet adolescents, particularly adolescent girls, have limited access to correct sexual and reproductive health information and services. The context in which adolescent girls live is one of gender inequity where they contend with early marriage and early pregnancy and have few opportunities for quality education and labor force participation. The digital revolution has expanded the penetration of mobile phones across India, increasingly being used by adolescent girls. Health interventions are also moving onto digital platforms. Evidence has shown that applications of game elements and game-based learning can be powerful tools in behavior change and health interventions. This provides a unique opportunity, particularly for the private sector, to reach and empower adolescent girls directly with information, products, and services in a private and fun manner. Objective: The objective of this paper is to describe how a design-led Theory of Change (ToC) was formulated for a mobile game app that is not only underpinned by theories of various behavior change models but also identifies variables and triggers for in-game behavioral intentions that can be tracked and measured within the game and validated through a rigorous post-gameplay outcome evaluation. Methods: We describe the use of a multimix methodology to formulate a ToC informing behavioral frameworks and co-design approaches in our proof-of-concept product development journey. This process created a statement of hypothesis and “pathways to impact” with a continuous, cumulative, and iterative design process that included key stakeholders in the production of a smartphone app. With theoretical underpinnings of social behavior and modeling frameworks, systematic research, and other creative methods, we developed a design-led ToC pathway that can delineate complex and multidisciplinary outputs for measuring impact. Results: The statement of hypothesis that emerged posits that “If girls virtually experience the outcomes of choices that they make for their avatar in the mobile game, then they can make informed decisions that direct the course of their own life.” Four learning pathways (DISCOVER, PLAY, DECIDE, and ACT) are scaffolded on 3 pillars of evidence, engagement, and evaluation to support the ToC-led framework. It informs decision-making and life outcomes through game-based objectives and in-game triggers that offer direct access to information, products, and services. Conclusions: This approach of using a multimix methodology for identifying varied and multidisciplinary pathways to change is of particular interest to measuring the impact of innovations, especially digital products, that do not necessarily conform with traditional behavioral change models or standard co-design approaches. We also explain the benefits of using iterative and cumulative inputs to integrate ongoing user feedback, while identifying pathways to various impacts, and not limiting it to only the design and development phase. © Lalita Shankar, Anvita Dixit, Susan Howard.</t>
  </si>
  <si>
    <t>adolescent girls; digital innovation; India; mobile game app; sexual and reproductive health; social behavior change; Theory of Change</t>
  </si>
  <si>
    <t>Saeedi S.; Ghazisaeedi M.; Ramezanghorbani N.; Seifpanahi M.-S.; Bouraghi H.</t>
  </si>
  <si>
    <t>Saeedi, Soheila (57202498917); Ghazisaeedi, Marjan (56070775700); Ramezanghorbani, Nahid (36600339900); Seifpanahi, Mohammad-Sadegh (25222010100); Bouraghi, Hamid (55151557800)</t>
  </si>
  <si>
    <t>57202498917; 56070775700; 36600339900; 25222010100; 55151557800</t>
  </si>
  <si>
    <t>Design and evaluation of a serious video game to treat preschool children with speech sound disorders</t>
  </si>
  <si>
    <t>Scientific Reports</t>
  </si>
  <si>
    <t>10.1038/s41598-024-68119-x</t>
  </si>
  <si>
    <t>https://www.scopus.com/inward/record.uri?eid=2-s2.0-85199922258&amp;doi=10.1038%2fs41598-024-68119-x&amp;partnerID=40&amp;md5=5b24d55be3735e0c566518eba92ae5bb</t>
  </si>
  <si>
    <t>Speech sound disorder (SSD) is one of the most common communication disorders in children, which must be diagnosed and treated in childhood to prevent its negative psychological, occupational, and social consequences in adulthood. The use of serious games is one technology that could help treat SSD. This study aims to design and evaluate the usability of a digital game for 3–6-year-old children. This developmental study was carried out in three main stages: determining information requirements, designing and developing a digital game, and evaluating the usability of the designed game. In the first stage, the consonants, syllables, words, and sentences that should be used in the game were determined through focus group sessions and a questionnaire completed by 30 speech-language pathologists (SLPs) in two Delphi rounds. In the designing and developing stage, the game design document was first written, and then sketches and wireframes were drawn based on this document. Then, the game was developed in the second phase using Java programming language. In the third stage, the usability of the designed game was evaluated by six experts and 22 SLPs using Nielsen's usability heuristics and the Post-Study System Usability Questionnaire (PSSUQ), respectively. Also, the usability of the game was evaluated by ten children. To determine the information requirements, SLPs confirmed 23 consonants, 138 syllables, 564 words, and 69 sentences to teach children the game. According to Nielsen's usability heuristics, the designed game had 23 unique usability problems with a mean severity of 2.29. "User control and freedom," with five usability problems, was the most frequently identified problem, and "error prevention," with a mean severity of 3.83, was the most severe problem. The results of the SLPs’ evaluation also showed that the "interface quality" of the designed game obtained the highest score, with a mean score of 6.25 out of 7. Also, 100% of children stated that the game was designed beautifully, and 90% of children also liked the game. A serious game designed for children with SSDs achieved satisfactory results in usability evaluation. Therefore, this smartphone-based game can be easily used among these children to provide fun therapy sessions under the supervision of parents. © The Author(s) 2024.</t>
  </si>
  <si>
    <t>Design; Evaluation; Preschool children; Serious game; Speech sound disorders; Speech therapy</t>
  </si>
  <si>
    <t>Conference on Human Factors in Computing Systems - Proceedings</t>
  </si>
  <si>
    <t>Moro G.H.M.; Carvilhe C.R.V.; De Paula B.C.; Silla C.N.</t>
  </si>
  <si>
    <t>Moro, Glaucio H. M. (57204690582); Carvilhe, Claudio R. V. (8661131500); De Paula, Bruno C. (34267499100); Silla, Carlos N. (8707999600)</t>
  </si>
  <si>
    <t>57204690582; 8661131500; 34267499100; 8707999600</t>
  </si>
  <si>
    <t>Learning Game Programming Through Narrative, Sound Effects, and Music in Text-Based Games: A Creative Approach to Digital Game Education</t>
  </si>
  <si>
    <t>Proceedings - Frontiers in Education Conference, FIE</t>
  </si>
  <si>
    <t>10.1109/FIE58773.2023.10342992</t>
  </si>
  <si>
    <t>https://www.scopus.com/inward/record.uri?eid=2-s2.0-85183009780&amp;doi=10.1109%2fFIE58773.2023.10342992&amp;partnerID=40&amp;md5=8168730c178861236f40de26f29c5df5</t>
  </si>
  <si>
    <t>Within the tradition of Digital Game courses, the use and teaching of programming is seen as essential for students to work on skills and gain knowledge to develop an artifact. However, for students at a more basic level, this can be a major difficulty considering the complexity of understanding a language they have never seen before. Narrative, sound, and music are critical elements in game creation and can be used to teach programming concepts in a more intuitive and engaging way. Recently, the 'Creative Experience: Text-Based Game Development' module has strengthened the use of narrative as a way of teaching programming concepts. Narrative creates contexts and stories for players, while sound provides feedback and guidance during the game. According to Kelleher (2006), the use of games to teach programming is an effective form of learning because it allows students to experiment with concepts in a fun and playful way and develops important skills such as problem-solving, critical thinking, and teamwork. The use of narrative, sound, and music in games can be an effective way to teach complex programming concepts clearly and engagingly. This is an article that addresses the strategies created in the digital game module 'Creative Experience: Text-Based Game Development' exploring narrative, sound, and music as learning elements for programming and comparing the results within the period of two course offerings, one with only programming teaching and another with the introduction of narrative and sound as the basis for constructing this knowledge. It is hoped that these teaching strategies can contribute to the development of valuable skills in the field of education and programming. © 2023 IEEE.</t>
  </si>
  <si>
    <t>Learning Programming; Narrative in Games; Sound in Games; Text-based Games</t>
  </si>
  <si>
    <t>Kartikasari R.D.; Pawana I.P.A.; Utami D.A.; Melaniani S.</t>
  </si>
  <si>
    <t>Kartikasari, Rizky Diah (58694965000); Pawana, I Putu Alit (57210450176); Utami, Ditaruni Asrina (57225956485); Melaniani, Soenarnatalina (57194596787)</t>
  </si>
  <si>
    <t>58694965000; 57210450176; 57225956485; 57194596787</t>
  </si>
  <si>
    <t>The effect of adding exergame boxing to balance functions of elderly women</t>
  </si>
  <si>
    <t>Bali Medical Journal</t>
  </si>
  <si>
    <t>10.15562/bmj.v12i3.4722</t>
  </si>
  <si>
    <t>https://www.scopus.com/inward/record.uri?eid=2-s2.0-85176809876&amp;doi=10.15562%2fbmj.v12i3.4722&amp;partnerID=40&amp;md5=8710c70c9e1c5718dfcb23f6d4b68bd3</t>
  </si>
  <si>
    <t>Background: The average incidence of falls in elderly women exceeds that of elderly men in all age groups. Exercise had a consistent effect on reducing the risk of falls when prescribed correctly and was successful in reducing fall rates in the community, with an even greater effect seen in a balance-challenging exercise program. The exercise in question is a series of combined activities that maintain or increase flexibility, endurance, strength and balance. Compared to traditional sports, sports games are more interesting and challenging, are not affected by the weather, and being able to practice at home increases safety and comfort. Exergame boxing is considered a fun and competitive fighting video game, so it has an effect on psychological and social interactions in the elderly. The aim of this study was to evaluate the effect of adding exergame boxing on the balance function of elderly women. Methods: This study is a true experimental research with pre and post-test randomized control group design. The research participants were 32 elderly women, with each group consisting of 16 elderly women. Participants in the treatment group received exergame boxing, which was carried out 3 times per week for 8 weeks. Participants in both groups are required to take part in conventional exercises programmed by Nursing Home 5x/week for ±15 minutes. The outputs were assessed at the beginning (initial value) and after 8 weeks of intervention (final value). Results: There were significantly significant differences in the One Leg Stance (OLS) and Timed Up and Go (TUG) values in the control and treatment group (p&lt;0.005), but the effect size was higher in the treatment group. Conclusions: The addition of exercise boxing for 8 weeks can improve the static and dynamic balance function of elderly women as measured by OLS and TUG. © 2023, Sanglah General Hospital. All rights reserved.</t>
  </si>
  <si>
    <t>dynamic balance; elderly women; exergame boxing; one leg stance; static balance; timed up and go</t>
  </si>
  <si>
    <t>International Journal of Information and Learning Technology</t>
  </si>
  <si>
    <t>Marques J.A.B.T.; Ferreira J.L.A.P.; Silva F.G.M.</t>
  </si>
  <si>
    <t>Marques, João A. B. T. (58826021400); Ferreira, João L. A. P. (58805698600); Silva, Frutuoso G. M. (8325080400)</t>
  </si>
  <si>
    <t>58826021400; 58805698600; 8325080400</t>
  </si>
  <si>
    <t>Math-Masters: An Educational Game to Practice the Mathematical Operations</t>
  </si>
  <si>
    <t>10.1007/978-3-031-51452-4_12</t>
  </si>
  <si>
    <t>https://www.scopus.com/inward/record.uri?eid=2-s2.0-85181979058&amp;doi=10.1007%2f978-3-031-51452-4_12&amp;partnerID=40&amp;md5=d366437cbc9762b2c65b1f6e33e5886a</t>
  </si>
  <si>
    <t>Educational games have gained significant popularity in recent years as an innovative and engaging means of enhancing learning. These games use technology and game design principles to create a fun learning environment. Educational games have changed how we learn by combining fun and learning goals. They offer an engaging, interactive, and personalized learning experience, promoting critical thinking, problem-solving, and collaboration. However, the design of educational games must combine the fun factor with the learning goals, which sometimes does not happen, creating the impression that educational games are not fun. In this paper, we describe an educational game to learn multiplication operations in a fun way. The game is a point-and-click deck-building and partially rogue-lite third-person educational game with the purpose of teaching multiplication operations in mathematics. It is themed around medieval fantasy, with monsters on one hand and magic spells on the other. The player has a card deck that he can use to solve the mathematical questions and defeat the monsters. Some preliminary tests were carried out with fifty-eight students, which showed the potential of this kind of tool. Most of the students agreed that the game helped them with the multiplication operation and that they would like to play more levels of the game. © 2024, The Author(s), under exclusive license to Springer Nature Switzerland AG.</t>
  </si>
  <si>
    <t>Adventure Game; Educational Game; Math Game; Serious Game</t>
  </si>
  <si>
    <t>Yen S.-J.; Lee K.-W.</t>
  </si>
  <si>
    <t>Yen, Shi-Jim (13608675800); Lee, Ken-Wen (58527242400)</t>
  </si>
  <si>
    <t>13608675800; 58527242400</t>
  </si>
  <si>
    <t>Monte Carlo Tree Search and Machine Learning Techniques on Block Go Programs</t>
  </si>
  <si>
    <t>2023 9th International Conference on Applied System Innovation, ICASI 2023</t>
  </si>
  <si>
    <t>10.1109/ICASI57738.2023.10179581</t>
  </si>
  <si>
    <t>https://www.scopus.com/inward/record.uri?eid=2-s2.0-85167366052&amp;doi=10.1109%2fICASI57738.2023.10179581&amp;partnerID=40&amp;md5=a80790b4931238ba8b4e1ed4c50c0e55</t>
  </si>
  <si>
    <t>Black Go, a game similar to Go, uses Tetris-like pieces and can teach complex Go logic through a fun and easy game process. Monte Carlo tree search can be used to design Block Go programs, and machine learning techniques can train game records and obtain useful game patterns. The paper discusses how to develop a pattern database on Block Go and its performance on Monte Carlo tree search to create a good Block Go program.  © 2023 IEEE.</t>
  </si>
  <si>
    <t>Block Go; Computer game; Machine learning; Monte Carlo Tree Search</t>
  </si>
  <si>
    <t>Haehn L.; Schlittmeier S.J.; Böffel C.</t>
  </si>
  <si>
    <t>Haehn, Luise (58575725500); Schlittmeier, Sabine J. (23490688400); Böffel, Christian (56939045500)</t>
  </si>
  <si>
    <t>58575725500; 23490688400; 56939045500</t>
  </si>
  <si>
    <t>Exploring the Impact of Ambient and Character Sounds on Player Experience in Video Games</t>
  </si>
  <si>
    <t>Applied Sciences (Switzerland)</t>
  </si>
  <si>
    <t>10.3390/app14020583</t>
  </si>
  <si>
    <t>https://www.scopus.com/inward/record.uri?eid=2-s2.0-85192465932&amp;doi=10.3390%2fapp14020583&amp;partnerID=40&amp;md5=154d2f020953ad9e4955d0492e22d808</t>
  </si>
  <si>
    <t>Elaborate sound design, including background music, ambient sounds (sounds describing the game world), and character sounds (sounds generated by the character’s actions), plays a pivotal role in modern video games. However, the influence of these different types of sound on the player’s experience has not been extensively researched. This study examines the influence of these sound types on immersion, avatar identification, fun, and perceived competence. In two experiments, participants played League of Legends under four different sound conditions. The first experiment (N1 = 32) revealed a non-significant trend in the effect of character sounds on avatar identification. Ambient sounds, however, were limited because the task restricted participants’ movement across the game map. Consequently, we adapted the task to allow for a wider variety of ambient sounds in the second experiment (N2 = 32). Here, a significant impact of character sounds on immersion, avatar identification, and fun was observed, as well as an interaction effect of character sounds and ambient sounds on fun. Furthermore, we observed a trend, though not statistically significant, suggesting that ambient sounds may influence the player’s sense of flow. These findings underline the distinct effects of different sound types, and we discuss implications for the design of sound in video games. © 2024 by the authors.</t>
  </si>
  <si>
    <t>ambient sounds; audio–visual interaction; avatar identification; character sounds; game experience; sound design; soundscape; subjective immersion; video games</t>
  </si>
  <si>
    <t>Grogorick L.; Rohde M.; Khosrawi-Rad B.; Robra-Bissantz S.</t>
  </si>
  <si>
    <t>Grogorick, Linda (57212527341); Rohde, Moritz (55295396700); Khosrawi-Rad, Bijan (57802835900); Robra-Bissantz, Susanne (8694486200)</t>
  </si>
  <si>
    <t>57212527341; 55295396700; 57802835900; 8694486200</t>
  </si>
  <si>
    <t>FICTION OR REALITY - WHICH GAME STORY PROMOTES LEARNING OUTCOME MORE?</t>
  </si>
  <si>
    <t>36th Bled eConference: Digital Economy and Society: The Balancing Act for Digital Innovation in Times of Instability, BLED 2023 - Proceedings</t>
  </si>
  <si>
    <t>10.18690/um.fov.4.2023.28</t>
  </si>
  <si>
    <t>https://www.scopus.com/inward/record.uri?eid=2-s2.0-85173606400&amp;doi=10.18690%2fum.fov.4.2023.28&amp;partnerID=40&amp;md5=2eeca00695a3828e252fee31ee58b42e</t>
  </si>
  <si>
    <t>Digital Game-based Learning (DGBL) has achieved several positive results in recent years, e.g., increased fun, motivation, or learning outcome. However, many DGBL applications fail, which makes an isolated consideration of individual game elements and their influence on learning necessary to better design future DGBL applications. One widely used game element is the game story. As there is little research on how a game story should be designed to promote learning, this paper conducts an experiment comparing a fictional game story with a realistic one. The results show that both game stories lead to a significant objective knowledge gain. In terms of learning outcome, both game stories achieved similar results. © University of Maribor, University Press.</t>
  </si>
  <si>
    <t>game story; learning outcome; motivation; presentation skills; serious game</t>
  </si>
  <si>
    <t>AIP Conference Proceedings</t>
  </si>
  <si>
    <t>Ma Z.; Li W.</t>
  </si>
  <si>
    <t>Ma, Zhongbao (58922713000); Li, Wei (58923579700)</t>
  </si>
  <si>
    <t>58922713000; 58923579700</t>
  </si>
  <si>
    <t>Design of online teaching interaction mode for vocational education based on gamified-learning</t>
  </si>
  <si>
    <t>10.1016/j.entcom.2024.100647</t>
  </si>
  <si>
    <t>https://www.scopus.com/inward/record.uri?eid=2-s2.0-85186873156&amp;doi=10.1016%2fj.entcom.2024.100647&amp;partnerID=40&amp;md5=77beee467b9c089964150bb9df44a775</t>
  </si>
  <si>
    <t>Along with the process of building China's modern vocational education system, China's higher vocational education has made great progress. With the development of computer and Internet technology, gamified learning, as a new way of learning, combines the advantages of computer games and online learning, which not only meets the needs of people to learn anytime and anywhere, but also increases the fun of learning activities. In this paper, we developed a gamified learning software with traveler-type problems as the research content, through the interaction with the game, so that students can think in the game and learn knowledge through the game. Through the questionnaire for research and analysis, this game is good game fun and can stimulate learning interest well. In addition, this paper carries out an in-depth study of the game's help system, optimizes the algorithm for the help system, and proposes an improved genetic algorithm. The reverse learning method is adopted to improve the accuracy and convergence speed of the optimal solution; then the Metropolis criterion is used to improve the crossover and mutation operators to enhance the local search ability of the algorithm; finally, the concept of realistic elite learning is introduced to further enhance the local search ability of the algorithm. The simulation results show that the algorithm is effectively improved in convergence performance and solution accuracy, which can significantly improve the response speed of the help system, effectively improve the game's fun, and improve the game's playability. © 2024 Elsevier B.V.</t>
  </si>
  <si>
    <t>Game design; Gamified-learning; Genetic-based algorithms; Traveler-type problems</t>
  </si>
  <si>
    <t>Tasnim R.A.; Hossan M.M.; Eishita F.Z.</t>
  </si>
  <si>
    <t>Tasnim, Rifat Ara (57219440052); Hossan, Md Mosharaf (59212047400); Eishita, Farjana Z. (36969017600)</t>
  </si>
  <si>
    <t>57219440052; 59212047400; 36969017600</t>
  </si>
  <si>
    <t>Analyzing Differential Impact of Text-Based Instructions in Video Games</t>
  </si>
  <si>
    <t>2024 Intermountain Engineering, Technology and Computing, IETC 2024</t>
  </si>
  <si>
    <t>10.1109/IETC61393.2024.10564249</t>
  </si>
  <si>
    <t>https://www.scopus.com/inward/record.uri?eid=2-s2.0-85198064881&amp;doi=10.1109%2fIETC61393.2024.10564249&amp;partnerID=40&amp;md5=21fa94fd1e751ba242ed31bc3ac8351f</t>
  </si>
  <si>
    <t>While designing a video game, the first priority of game developers is to create an ultimate source of fun and entertainment. Even though the proper design of game rules and the placement of game challenges are crucial to achieving this goal, teaching players how to navigate and interact with them is pivotal. Instructions or tutorials embedded in video games, especially in serious games are essential to achieve the targeted goal successfully. In this experiment, we designed and developed a 2D game to explore whether different formats of text-based instructions integrated into the gameplay have a unique influence on players' performances as well as game experiences. Three identical versions of the game were developed except for the layout of the text-based instruction. Our experimental outcome demonstrated that simpler layouts are more effective in providing players with a better overall experience.  © 2024 IEEE.</t>
  </si>
  <si>
    <t>gameplay; IMI; in-game instruction; PANAS; PXI; serious games; text-based instruction; tutorial; video games</t>
  </si>
  <si>
    <t>Yahya F.; Shuib R.; Azid N.; Man S.C.; Kiong T.T.; Heong Y.M.; Mutiawati M.</t>
  </si>
  <si>
    <t>Yahya, Furiza (58968616600); Shuib, Robiah (58968616700); Azid, Nurulwahida (57060489600); Man, Suhaini Che (57669323000); Kiong, Tee Tze (57222535878); Heong, Yee Mei (57420442500); Mutiawati, Mutiawati (58968617100)</t>
  </si>
  <si>
    <t>58968616600; 58968616700; 57060489600; 57669323000; 57222535878; 57420442500; 58968617100</t>
  </si>
  <si>
    <t>Digital game-based learning of mathematics (DigiMaps) for pre-school</t>
  </si>
  <si>
    <t>10.1063/5.0148839</t>
  </si>
  <si>
    <t>https://www.scopus.com/inward/record.uri?eid=2-s2.0-85189332246&amp;doi=10.1063%2f5.0148839&amp;partnerID=40&amp;md5=5beb2d490c13c60be19a0cdba31020ab</t>
  </si>
  <si>
    <t>Mathematics proficiency among preschoolers depended on their interests and understanding. Digital learning for mathematics subject is seldom being implemented during preschool classes. The grasp of early mathematics among preschoolers is important before they move on to primary schools. The significance of digital game-based learning, which could encourage learning mathematics in a fun and exciting way, has led to the development of DigiMaps (Digital Mathematics for Preschool). The DigiMaps application, aspired to be an effective teaching aid, is constructed using Microsoft Power Point Office 2019. The learning contents of this tool is developed based on multiple Inttelligent Theory, Backward Model and Constructive Alignment Model aimed at facilitating the preschoolers in learning early mathematics. The overall design of this tool is developed using ASSURE model. The appointed experts agreed on giving trust scores for DigiMaps design and curriculum. The experts in content, curriculum, innovation and multimedia fields also viewed that this tool is suitable for preschoolers learning sessions. © 2024 Author(s).</t>
  </si>
  <si>
    <t>Lopez-Fernandez D.; Mayor J.; Garcia-Perez M.; Gordillo A.</t>
  </si>
  <si>
    <t>Lopez-Fernandez, Daniel (56940678900); Mayor, Jesus (57208078203); Garcia-Perez, Marta (58128220200); Gordillo, Aldo (56023218000)</t>
  </si>
  <si>
    <t>56940678900; 57208078203; 58128220200; 56023218000</t>
  </si>
  <si>
    <t>Are Virtual Reality Serious Video Games More Effective Than Web Video Games?</t>
  </si>
  <si>
    <t>IEEE Computer Graphics and Applications</t>
  </si>
  <si>
    <t>10.1109/MCG.2023.3244036</t>
  </si>
  <si>
    <t>https://www.scopus.com/inward/record.uri?eid=2-s2.0-85149387272&amp;doi=10.1109%2fMCG.2023.3244036&amp;partnerID=40&amp;md5=e1b89d5c198a442f9dce533411129dbf</t>
  </si>
  <si>
    <t>Virtual reality is widely used for many educational purposes. However, despite the increasing trend in the use of this technology, it is not yet clear whether it is more effective for learning than other technologies, such as traditional computer video games. This article presents a serious video game to learn Scrum, a methodology widely used in the software industry. The game is available in mobile virtual reality and Web (using WebGL) formats. Both versions of the game are compared in terms of knowledge acquisition and motivation enhancement through a robust empirical study involving 289 students and instruments, such as prepost tests and a questionnaire. The obtained results suggest that both formats of the game are useful for acquiring knowledge and promoting aspects, such as fun, motivation, and engagement. The results also suggest, strikingly, that there is no difference in terms of learning effectiveness between the two versions of the game. © 1981-2012 IEEE.</t>
  </si>
  <si>
    <t>Ghosh A.; Agnihotri J.; Bhalotia S.; Sati B.K.; Agarwal L.; Akash A.; Tandon S.; Meena K.; Raj S.; Azad Y.; Gupta S.; Gupta N.</t>
  </si>
  <si>
    <t>Ghosh, Arka (57221371337); Agnihotri, Jagriti (57221865437); Bhalotia, Sradha (58279079400); Sati, Bharat Kumar (58281824200); Agarwal, Latika (58281145300); Akash, A. (58277032000); Tandon, Swastika (58709536200); Meena, Komal (58281145400); Raj, Shreyash (58281824300); Azad, Yatin (58277032100); Gupta, Silky (58279079600); Gupta, Nitin (35310625700)</t>
  </si>
  <si>
    <t>57221371337; 57221865437; 58279079400; 58281824200; 58281145300; 58277032000; 58709536200; 58281145400; 58281824300; 58277032100; 58279079600; 35310625700</t>
  </si>
  <si>
    <t>Serious Games Based on Cognitive Bias Modification and Learned Helplessness Paradigms for the Treatment of Depression: Design and Acceptability Study</t>
  </si>
  <si>
    <t>JMIR Serious Games</t>
  </si>
  <si>
    <t>e37105</t>
  </si>
  <si>
    <t>10.2196/37105</t>
  </si>
  <si>
    <t>https://www.scopus.com/inward/record.uri?eid=2-s2.0-85159814772&amp;doi=10.2196%2f37105&amp;partnerID=40&amp;md5=96735235cee72498542d5fcd67ff660b</t>
  </si>
  <si>
    <t>Background: Depression is a debilitating mental health disorder, with a large treatment gap. Recent years have seen a surge in digital interventions to bridge this treatment gap. Most of these interventions are based on computerized cognitive behavioral therapy. Despite the efficacy of computerized cognitive behavioral therapy-based interventions, their uptake is low and dropout rates are high. Cognitive bias modification (CBM) paradigms provide a complementary approach to digital interventions for depression. However, interventions based on CBM paradigms have been reported to be repetitive and boring. Objective: In this paper, we described the conceptualization, design, and acceptability of serious games based on CBM paradigms and the learned helplessness paradigm. Methods: We searched the literature for CBM paradigms that were shown to be effective in reducing depressive symptoms. For each of the CBM paradigms, we ideated how to create a game so that the gameplay was engaging while the active therapeutic component remained unchanged. Results: We developed 5 serious games based on the CBM paradigms and the learned helplessness paradigm. The games include various core elements of gamification, such as goals, challenges, feedback, rewards, progress, and fun. Overall, the games received positive acceptability ratings from 15 users. Conclusions: These games may help improve the effectiveness and engagement levels of computerized interventions for depression.  ©Arka Ghosh, Jagriti Agnihotri, Sradha Bhalotia, Bharat Kumar Sati, Latika Agarwal, Akash A, Swastika Tandon, Komal Meena, Shreyash Raj, Yatin Azad, Silky Gupta, Nitin Gupta.</t>
  </si>
  <si>
    <t>cognitive bias modification; depression; digital intervention; learned helplessness; mobile phone; serious games</t>
  </si>
  <si>
    <t>Felix-Herran L.C.; Guerrero-Serrano A.; Elizondo-Noriega A.; Tiruvengadam N.; Ceciliano-Meza J.L.; Ruiz-Mendez F.; Guemes-Castorena D.; Melendez-Alfaro M.; Aldaco-Gastelum A.N.; Castillo-Paz A.A.; Ramirez-Montoya M.S.</t>
  </si>
  <si>
    <t>Felix-Herran, L.C. (26867645500); Guerrero-Serrano, A. (58569267500); Elizondo-Noriega, A. (55251722900); Tiruvengadam, N. (57193452139); Ceciliano-Meza, J.L. (31567476500); Ruiz-Mendez, F. (58569050500); Guemes-Castorena, D. (14822402500); Melendez-Alfaro, M. (58569267600); Aldaco-Gastelum, A.N. (58569585700); Castillo-Paz, A.A. (57460382400); Ramirez-Montoya, M.S. (54911980200)</t>
  </si>
  <si>
    <t>26867645500; 58569267500; 55251722900; 57193452139; 31567476500; 58569050500; 14822402500; 58569267600; 58569585700; 57460382400; 54911980200</t>
  </si>
  <si>
    <t>Use of a Visual Programming Language to Gamify Statistics Instruction for Undergraduate Students: A Literature Review and the Path Forward</t>
  </si>
  <si>
    <t>PICMET 2023 - Portland International Conference on Management of Engineering and Technology: Managing Technology, Engineering and Manufacturing for a Sustainable World, Proceedings</t>
  </si>
  <si>
    <t>10.23919/PICMET59654.2023.10216800</t>
  </si>
  <si>
    <t>https://www.scopus.com/inward/record.uri?eid=2-s2.0-85170382038&amp;doi=10.23919%2fPICMET59654.2023.10216800&amp;partnerID=40&amp;md5=732eca5da6d6b8f24390ae9f58c9f50e</t>
  </si>
  <si>
    <t>Teaching Statistics can be a challenging endeavor. Gamification possesses immense potential to improve acquisition and retention of knowledge in general by way of making learning fun and offering the ability to embed and contextualize concepts in the game design and simulation. The breadth of technology available today presents the possibility of designing, developing, using, and/or adapting existing technologies to tailor budget-friendly gamified simulations to meet curricular needs. This research work proposes to complement the gamification approach with the design and implementation of the video game by the participating students. The Game Builder Garage (GBG) is a programming game intended for the video game tablet console called Nintendo Switch. The GBG is a visual programming language that uses characters that are controlled using the console, and as such, is intuitive and does not require a programming background. This study presents a literature review of the use of gamification in an educational setting with the intent of providing a way forward on its incorporation into a Statistics course. Besides, the degree of motivation and the knowledge acquired will be measured with a Motivated Strategies for Learning Questionnaire (MSLQ), and a standardized exam, respectively. Furthermore, including the design of educational video games in the learning of Statistics could improve motivation, engagement and, consequently, performance, and be an option to be implemented in other engineering courses.  © 2023 PICMET (Portland International Center for Management of Engineering and Technology(.</t>
  </si>
  <si>
    <t>Udeozor C.; Russo-Abegão F.; Glassey J.</t>
  </si>
  <si>
    <t>Udeozor, Chioma (57226187205); Russo-Abegão, Fernando (57194180640); Glassey, Jarka (6602153642)</t>
  </si>
  <si>
    <t>57226187205; 57194180640; 6602153642</t>
  </si>
  <si>
    <t>Perceptions and factors affecting the adoption of digital games for engineering education: a mixed-method research</t>
  </si>
  <si>
    <t>International Journal of Educational Technology in Higher Education</t>
  </si>
  <si>
    <t>10.1186/s41239-022-00369-z</t>
  </si>
  <si>
    <t>https://www.scopus.com/inward/record.uri?eid=2-s2.0-85145678141&amp;doi=10.1186%2fs41239-022-00369-z&amp;partnerID=40&amp;md5=f710b5e96f3b7ad97f376d31b67bfc66</t>
  </si>
  <si>
    <t>Digital games are considered relevant in higher education due to their ability to foster authentic, active and experiential learning opportunities that are of importance in engineering education. However, as a relatively new pedagogical tool, there is the need to understand the perceptions of engineering students as well as to identify factors that influence their adoption of games for learning. So far, only a few studies have investigated the perceptions of higher education students towards learning games and even fewer for engineering students. To bridge this research gap, the current study utilises a mixed-method research design to identify factors that influence the adoption of digital learning games by engineering students as well as their overall perceptions of the use of games for engineering education. Results from the analysed quantitative and qualitative data suggest that engineering students value fun and engagement as well as relevance to the curriculum as factors that would influence their intentions to use digital games for engineering education. Students also showed openness to the use of digital games for learning, but resistance to their use for assessment. These findings have implications for the design of games and classroom deployment of games, as these provide insights to game designers and educators on the factors to consider in the design and classroom deployment of games, respectively. © 2023, The Author(s).</t>
  </si>
  <si>
    <t>Engineering education; Game-based learning; Mixed method research; Perceptions; UTAUT2</t>
  </si>
  <si>
    <t>IEEE Transactions on Games</t>
  </si>
  <si>
    <t>Special Issue 1</t>
  </si>
  <si>
    <t>Aurava R.; Meriläinen M.</t>
  </si>
  <si>
    <t>Aurava, Riikka (57205189863); Meriläinen, Mikko (57205144804)</t>
  </si>
  <si>
    <t>57205189863; 57205144804</t>
  </si>
  <si>
    <t>Expectations and realities: Examining adolescent students’ game jam experiences</t>
  </si>
  <si>
    <t>10.1007/s10639-021-10782-y</t>
  </si>
  <si>
    <t>https://www.scopus.com/inward/record.uri?eid=2-s2.0-85117755154&amp;doi=10.1007%2fs10639-021-10782-y&amp;partnerID=40&amp;md5=b20b366fa2c99e97780c012b9e5b1ffe</t>
  </si>
  <si>
    <t>This article describes the expectations and experiences of young (16 to 19 year old) digital game jam participants (N = 34) who attend Finnish general upper secondary schools. Game jams are a form of game creation: events where games are made in co-operation. They are widely used in game design education and in addition, when participated voluntarily, learning has been reported as an important motivation. The existing literature mostly concentrates on game jams for adults, and informal or non-formal learning. This article is adding to the literature by examining learning in formal education for adolescents. As part of our research, we have organised game jams in formal general education, and this article is based on the pre-event and post-event surveys of three game jam events. The article maps 1) the motivations to attend a school related game jam, 2) the expectations and apprehensions the would-be participants have, 3) what kind of learning game jams promote, and 4) how does attending a game jam affect participants’ attitudes and apprehensions regarding learning, STEAM and information technology, and their own skills. Our results indicate the creative side of digital game making, desire to learn new skills and make new friends to be the main motivations for participation, and the lack of confidence in technical skills to cause most anxiety before the jam event. The effects of attending a game jam are mostly positive, with the participants reporting learning experiences in several soft and technical skills and increased motivation to take part in creative and co-creative projects. A gendered result can be seen in the participants’ altered stance on technology and programming: girls and non-binary students report technology and programming being easier and more fun than they had thought before attending a game jam event, which is well in line with previous research on STEM/STEAM education and gender. © 2021, The Author(s).</t>
  </si>
  <si>
    <t>Adolescents; Co-creation; Creativity; Game jams; Gender inclusivity; STEAM learning</t>
  </si>
  <si>
    <t>Crain H.; Carpenter D.; Martens C.</t>
  </si>
  <si>
    <t>Crain, Henry (57912850600); Carpenter, Dan (57204631545); Martens, Chris (57202664166)</t>
  </si>
  <si>
    <t>57912850600; 57204631545; 57202664166</t>
  </si>
  <si>
    <t>Evaluating a Casual Procedural Generation Tool for Tabletop Role-Playing Game Maps</t>
  </si>
  <si>
    <t>Proceedings of IEEE Symposium on Visual Languages and Human-Centric Computing, VL/HCC</t>
  </si>
  <si>
    <t>2022-September</t>
  </si>
  <si>
    <t>10.1109/VL/HCC53370.2022.9833006</t>
  </si>
  <si>
    <t>https://www.scopus.com/inward/record.uri?eid=2-s2.0-85148718464&amp;doi=10.1109%2fVL%2fHCC53370.2022.9833006&amp;partnerID=40&amp;md5=f3eca8ac17afbcd265d8b0c0bf079717</t>
  </si>
  <si>
    <t>Tile maps are useful for a wide variety of games, particularly tabletop role-playing games. However, existing tools for creating them usually either require the map to be created entirely by hand, or procedurally generate the entire map with only a few parameters being controlled by the user. In previous work, we presented a mixed-initiative tool for generating tile maps that gives the user precise control over the generated map while still allowing them to take advantage of procedural generation. In this work, we empirically evaluate this tool by asking five users to complete three thinkaloud tasks and a post-task survey. We found that users found the tool fun to use and that it made map design easier. We discuss takeaways and how this tool and similar tools can be made better. © 2022 IEEE.</t>
  </si>
  <si>
    <t>answer set programming; casual creator; games; mixed-initiative co-creativity; procedural content generation; user experience; user study</t>
  </si>
  <si>
    <t>Andysa S.; Wildan M.; Sarasevia F.; Teguh W.; Limantara N.</t>
  </si>
  <si>
    <t>Andysa, Shavira (57955026800); Wildan, Muhammad (58554015100); Sarasevia, Fifi (57955026900); Teguh, Wiza (57216567407); Limantara, Natalia (56582236000)</t>
  </si>
  <si>
    <t>57955026800; 58554015100; 57955026900; 57216567407; 56582236000</t>
  </si>
  <si>
    <t>Escape Room Mobile Game Design for Remote Learning</t>
  </si>
  <si>
    <t>Proceedings of 2022 International Conference on Information Management and Technology, ICIMTech 2022</t>
  </si>
  <si>
    <t>10.1109/ICIMTech55957.2022.9915125</t>
  </si>
  <si>
    <t>https://www.scopus.com/inward/record.uri?eid=2-s2.0-85141392446&amp;doi=10.1109%2fICIMTech55957.2022.9915125&amp;partnerID=40&amp;md5=f9b05168a0689593097964cca0e43694</t>
  </si>
  <si>
    <t>Education has been there for a long time in human life. Since its existence, education have developed in such a progressive fashion in order to fulfill human needs. Even more with the help of digital technology and internet, education delivery has been forever changed and the change are here to stay. This paper purpose is to propose a design of education platform that utilizes digital technology, internet, and games. Using the design thinking approach, the result of this paper is a design of escape room-based design to provide an alternative education delivery platform in a fun way. Escape room-based design is chosen because of its unique ability to integrate game and education delivery. © 2022 IEEE.</t>
  </si>
  <si>
    <t>design thinking; education; escape room; game-based learning; serious games</t>
  </si>
  <si>
    <t>Carrión-Toro M.; Santorum M.; Acosta-Vargas P.; Aguilar J.; Pérez M.</t>
  </si>
  <si>
    <t>Carrión-Toro, Mayra (57202152332); Santorum, Marco (53980320300); Acosta-Vargas, Patricia (57192678428); Aguilar, Jose (55434810600); Pérez, María (56424759300)</t>
  </si>
  <si>
    <t>57202152332; 53980320300; 57192678428; 55434810600; 56424759300</t>
  </si>
  <si>
    <t>iPlus a user-centered methodology for serious games design</t>
  </si>
  <si>
    <t>10.3390/app10249007</t>
  </si>
  <si>
    <t>https://www.scopus.com/inward/record.uri?eid=2-s2.0-85097874733&amp;doi=10.3390%2fapp10249007&amp;partnerID=40&amp;md5=180e3317061b831cef4d47d7b314c17c</t>
  </si>
  <si>
    <t>Standard video games are applications whose development process often follows a traditional software methodology. Serious Games (SGs) are a tool with an immensely positive impact and great success. SGs enable learning and provide entertainment and self-empowerment, which motivates students. The development of an SG consists of complex processes requiring multi-disciplinary knowledge in multiple domains, including knowing the learning domain and adding the appropriate game mechanics to foster high intrinsic motivation and positive player experience that makes the players feel like they are having fun while learning. Otherwise, the game is viewed as boring and not as a fun and engaging activity. Nevertheless, despite their potential, the application of SGs in education has been limited in terms of pedagogy. Several authors assert that this lack is because SG standards and guidelines have not been developed. There is an imbalance between experts’ contributions to education and game design specialists for the SG development. Not all the SGs that have been developed have applied appropriate design methodologies that incorporate both the entertainment mechanics and the serious component. To ensure that an SG meets the user’s expectations, it must be designed using an appropriate method. This work aims to present iPlus, a methodology for designing SGs based on a participatory, flexible, and user-centered approach. Additionally, this paper analyses several case studies with the iPlus methodology. © 2020 by the authors. Licensee MDPI, Basel, Switzerland.</t>
  </si>
  <si>
    <t>Designing methodologies serious games; Educational games; Game-based learning; Gamification; User-centered design</t>
  </si>
  <si>
    <t>Ishak S.A.; Din R.; Othman N.; Gabarre S.; Hasran U.A.</t>
  </si>
  <si>
    <t>Ishak, Shahrul Affendi (57222048520); Din, Rosseni (35174404500); Othman, Nabilah (57614175800); Gabarre, Serge (36023445200); Hasran, Umi Azmah (15725066700)</t>
  </si>
  <si>
    <t>57222048520; 35174404500; 57614175800; 36023445200; 15725066700</t>
  </si>
  <si>
    <t>Rethinking the Ideology of Using Digital Games to Increase Individual Interest in STEM</t>
  </si>
  <si>
    <t>Sustainability (Switzerland)</t>
  </si>
  <si>
    <t>10.3390/su14084519</t>
  </si>
  <si>
    <t>https://www.scopus.com/inward/record.uri?eid=2-s2.0-85128712117&amp;doi=10.3390%2fsu14084519&amp;partnerID=40&amp;md5=44fb28eb721aa8896e9a82b8b3322368</t>
  </si>
  <si>
    <t>Using games to teach science, technology, engineering, and mathematics (STEM) can enhance the quality of education. The idea of using digital games to increase individual interest towards STEM has been implemented as gaming technology has evolved in the 21st century. A correlation exists between using digital games and the learning outcomes which suggests that incorporating digital games may develop interest; however, the theoretical discussion on how interest may be developed with digital games remains inconclusive, thus, resulting in the need for further discussion. Hence, we aim to contribute with a discussion on how STEM digital games can develop individual interest in STEM. Previous studies on digital games in the STEM education context support the arguments presented in this study, therefore, there is a high probability that STEM digital games develop interest. Nevertheless, this can only be achieved with a good STEM game design and defining what is a good STEM game design is subjective. Several elements can be used as indicators to describe the quality of a design. These include the pedagogical learning content and the inclusion of fun elements within a design. Therefore, we propose the integration of theories with pedagogy, learning strategies, STEM learning content, game elements, and game principles design to ensure the presence of a three-layer process to develop interest. The creativity of game designers and developers is key to creating appealing STEM digital games providing young players with an inspiring experience. © 2022 by the authors. Licensee MDPI, Basel, Switzerland.</t>
  </si>
  <si>
    <t>21st century pedagogy; game design; play; STEM digital games; STEM interest</t>
  </si>
  <si>
    <t>Nunes E.; Gavaia B.; Rodrigues R.; Sampaio L.; Silva R.</t>
  </si>
  <si>
    <t>Nunes, Eduardo (57224306473); Gavaia, Bruno (58001049100); Rodrigues, Rui (24470327900); Sampaio, Luís (58002142300); Silva, Raquel (58000619700)</t>
  </si>
  <si>
    <t>57224306473; 58001049100; 24470327900; 58002142300; 58000619700</t>
  </si>
  <si>
    <t>Liber Domus – Development of a Prototype RPG for 6th Grade Mathematics and Science Learning</t>
  </si>
  <si>
    <t>10.55612/s-5002-053-003</t>
  </si>
  <si>
    <t>https://www.scopus.com/inward/record.uri?eid=2-s2.0-85143825657&amp;doi=10.55612%2fs-5002-053-003&amp;partnerID=40&amp;md5=8c3bf0147b01241692c2d9738931088c</t>
  </si>
  <si>
    <t>Recent studies shed an unfavourable light on existing tools that support at-distance learning in pre-university students. Concerns revolve around motivation, focus, engagement as well as long-term knowledge retention rates. Multiple attempts were made to connect digital games with education, designated by Game-Based Learning, although educational outcomes have been mixed. Possibly due to ad-hoc experimentation, the effects seem related to relationships between specific game mechanisms and structural design. This research project focused on potential effects of a digital 3D role-playing game in learning. A multidisciplinary team built a prototype, named Liber Domus, using game developing techniques and mechanisms that have never been used or explored in the area on this scale. Preliminary results show the game presents students with a more dynamic approach to learning inside the classroom, increasing motivation and fun levels and allowing for a less repetitive revision of subjects, and the flexibility of the tool for both classroom and at-home learning. Further development is ongoing. © 2022, Interaction Design and Architecture(s). All Rights Reserved.</t>
  </si>
  <si>
    <t>Elementary students; Game-based learning; Learning; Role-playing games; Storytelling</t>
  </si>
  <si>
    <t>Devraj R.; Colyott L.; Cain J.</t>
  </si>
  <si>
    <t>Devraj, Radhika (26326759700); Colyott, Laban (57224904929); Cain, Jeff (9247844700)</t>
  </si>
  <si>
    <t>26326759700; 57224904929; 9247844700</t>
  </si>
  <si>
    <t>Design and evaluation of a mobile serious game application to supplement instruction</t>
  </si>
  <si>
    <t>Currents in Pharmacy Teaching and Learning</t>
  </si>
  <si>
    <t>10.1016/j.cptl.2021.06.032</t>
  </si>
  <si>
    <t>https://www.scopus.com/inward/record.uri?eid=2-s2.0-85108558477&amp;doi=10.1016%2fj.cptl.2021.06.032&amp;partnerID=40&amp;md5=421d4d4f90ac04da1bdc37744972135f</t>
  </si>
  <si>
    <t>Background and purpose: Pharmacy students often exhibit minimal interest in pharmacy management courses. This pilot study reports on the design and testing of a mobile game application (app) prototype to improve student engagement and learning of financial management concepts. Educational activity and setting: A mobile app (Planet Finance) was designed to supplement instruction for two key financial management topics. The app was introduced to students in two schools of pharmacy after content on financial management was taught. Students were requested to use the game app for a minimum of two weeks and complete a questionnaire assessing their knowledge of management content and perceptions of the app. Findings: The overall survey response rate was 41%. The majority of respondents played the game app two to four times (48.3%). Only 13.8% of respondents completed all 10 levels. Participants generally agreed that game instructions were clear, and that the game was easy to navigate, entertaining and made learning fun; allowed more engagement with content; and enhanced financial statements and ratios comfort. Those who played the game app more often had more favorable perceptions. User data from the game app showed that the majority of respondents accessed the game app on not more than two days (89.1%) and played up to four levels (69.6%). Overall, students enjoyed playing Planet Finance; however, uptake of the app was low. Future revisions may involve adding additional competitive features, content, levels, incentives, and focusing on strategies to incorporate the game into traditional classroom instruction. © 2021 Elsevier Inc.</t>
  </si>
  <si>
    <t>Digital game-based learning; Game app; Gamification; Mobile game; Pharmacy management; Serious game</t>
  </si>
  <si>
    <t>Journal of Computer Assisted Learning</t>
  </si>
  <si>
    <t>Rosal H.V.; Borilla J.R.F.; De Guzman R.J.D.; Macalintal J.A.P.; Obille I.V.N.; Raguro M.C.F.; Lagman A.C.</t>
  </si>
  <si>
    <t>Rosal, Herbert V. (57245423100); Borilla, Joshua Ry F. (57244776100); De Guzman, Roland Jay D. (57245057700); Macalintal, Jan Alfred P. (57244867700); Obille, Ian Vince N. (57245333100); Raguro, Ma. Corazon Fernando (7102284648); Lagman, Ace C. (57201649104)</t>
  </si>
  <si>
    <t>57245423100; 57244776100; 57245057700; 57244867700; 57245333100; 7102284648; 57201649104</t>
  </si>
  <si>
    <t>Ecoaction mobile app: A game practice for eco-activist</t>
  </si>
  <si>
    <t>2021 11th International Workshop on Computer Science and Engineering, WCSE 2021</t>
  </si>
  <si>
    <t>10.18178/wcse.2021.06.004</t>
  </si>
  <si>
    <t>https://www.scopus.com/inward/record.uri?eid=2-s2.0-85114197025&amp;doi=10.18178%2fwcse.2021.06.004&amp;partnerID=40&amp;md5=9a694c89562c9fac809693987b02c570</t>
  </si>
  <si>
    <t>Environmental awareness enables us to take measures in protecting and maintaining the environment. Moreover, video games are available everywhere as a means to not only entertain, but also to develop one’s skills. They may be used as a teaching tool while still being fun to play to instill healthy habits, especially when it comes to the environment. This paper presents the development of EcoAction – a tap and drag 2D Android game that promotes environmentalism. We describe the game design of EcoAction and provide a validated questionnaire for assessing the aesthetics and gameplay. Results demonstrate that the received positive responses for its well-designed gameplay and appealing visuals. Therefore, videogames like EcoAction can be used as an awareness platform to encourage players to adopt environmental practices. © 2021 11th International Workshop on Computer Science and Engineering, WCSE 2021. All Rights Reserved.</t>
  </si>
  <si>
    <t>Android game; Environmental awareness; Environmental practice; Tap and drag; Video games</t>
  </si>
  <si>
    <t>9th International Conference on ICT for Smart Society: Recover Together, Recover Stronger and Smarter Smartization, Governance and Collaboration, ICISS 2022 - Proceeding</t>
  </si>
  <si>
    <t>Khundam C.; Nöel F.</t>
  </si>
  <si>
    <t>Khundam, Chaowanan (51763772600); Nöel, Frédéric (7006750046)</t>
  </si>
  <si>
    <t>51763772600; 7006750046</t>
  </si>
  <si>
    <t>A Study of Physical Fitness and Enjoyment on Virtual Running for Exergames</t>
  </si>
  <si>
    <t>International Journal of Computer Games Technology</t>
  </si>
  <si>
    <t>10.1155/2021/6668280</t>
  </si>
  <si>
    <t>https://www.scopus.com/inward/record.uri?eid=2-s2.0-85105709619&amp;doi=10.1155%2f2021%2f6668280&amp;partnerID=40&amp;md5=3667ab459d55e265757fc2be1ebfce85</t>
  </si>
  <si>
    <t>Virtual Reality (VR) technology has advanced forward in everyday life where virtual fitness is possible through physically moving around in the real world. Exergame is a video game for exercise aimed at making exercise more fun. VR exergame applies these trends together for virtual fitness with immersive game play. The VR locomotion is traveling in VR, which is commonly used in adventure role-playing games (RPG). Virtual running can be applied as a locomotion technique for VR exergames. The design of virtual running in VR exergames should be considered as an exercise for fitness and also for enjoyment. This paper proposed two motion-based locomotion techniques: ArmSwing and Squat for virtual running, which are considered as aerobic and strength exercise. These two postures were used to study how physical exertion affected players while interacting in the test scene. Usability, motion sickness, and enjoyment were assessed to analyze the differences of each posture. The results showed that motion sickness and enjoyment of ArmSwing and Squat were not different, while usability was different where ArmSwing was rated higher than Squat. The results from the interviews suggest that most players preferred aerobic exercise (ArmSwing) more than strength exercise (Squat) for a long period of exercise. However, for a short period of exercise, players preferred strength exercise more than aerobic exercise. The adventure-based RPG for exercise needs a solution design appropriate for virtual running in VR, and our results can be a guideline for developers in order to handle motion-based locomotion for VR exergames. © 2021 Chaowanan Khundam and Frédéric Nöel.</t>
  </si>
  <si>
    <t>Tacouri H.; Nagowah L.</t>
  </si>
  <si>
    <t>Tacouri, Heeya (57432938100); Nagowah, Leckraj (25641535700)</t>
  </si>
  <si>
    <t>57432938100; 25641535700</t>
  </si>
  <si>
    <t>Code Saga - A Mobile Serious Game for Learning Programming</t>
  </si>
  <si>
    <t>Proceedings of the 2021 IEEE International Conference on Internet of Things and Intelligence Systems, IoTaIS 2021</t>
  </si>
  <si>
    <t>10.1109/IoTaIS53735.2021.9628484</t>
  </si>
  <si>
    <t>https://www.scopus.com/inward/record.uri?eid=2-s2.0-85123770518&amp;doi=10.1109%2fIoTaIS53735.2021.9628484&amp;partnerID=40&amp;md5=29fa0ba7d044b8265ea29a492cc62719</t>
  </si>
  <si>
    <t>During this global pandemic of coronavirus, the amount of self-learning done by students has considerably increased. They cannot only rely on online classes to study as students easily lose interest in these online classes. A number of studies have shown that undergraduate students have problems grasping the introductory chapters of programming. If they cannot even understand the basics, then they might not be able to comprehend the more complex chapters. Tutors have to find a means to match their teaching methodology to the students' interest so that the latter can be as engaged as possible. This brought about a need to devise a new method of learning for IT-related undergraduate courses. It is a well-known fact that many students show a keen interest in video games. Using video games for teaching can be an interesting way to encourage self-learning of students. The concept of integrating gameplay with educational contents is known as serious games. In this paper, a mobile serious game, Code Saga, is being proposed. The primary aim of Code Saga is to smooth out the learning process of students opting for IT courses at undergraduate level. The game has been design to cover key chapters on Programming based on the latest IEEE/ACM curriculum guidelines for undergraduate degree programs in Software Engineering. A combination of mixed gaming-approaches has been used to make the game as entertaining and educational as possible to the undergraduate students. The game includes fun assessment activities to assess the players' understanding on various programming concepts. The game also consists of a scoring mechanism, which a tutor can use to track students' strengths and weaknesses on specific topics. Code Saga has been tested by a group of students at the University of Mauritius and the results confirmed that most students prefer to learn programming using serious games compared to the traditional learning methods. © 2021 IEEE.</t>
  </si>
  <si>
    <t>coding games; game based learning; learn programming; mobile serious game; undergraduate</t>
  </si>
  <si>
    <t>Mamotheti M.; Daramola O.</t>
  </si>
  <si>
    <t>Mamotheti, Makhasane (58619878800); Daramola, Olawande (36102361100)</t>
  </si>
  <si>
    <t>58619878800; 36102361100</t>
  </si>
  <si>
    <t>Preferences of Grade R-12 Learners in South Africa for Digital Game-Based Learning</t>
  </si>
  <si>
    <t>Proceedings of the European Conference on e-Learning, ECEL</t>
  </si>
  <si>
    <t>2022-October</t>
  </si>
  <si>
    <t>https://www.scopus.com/inward/record.uri?eid=2-s2.0-85172351155&amp;partnerID=40&amp;md5=28d8f0e0dff60aed9ec7f9295c35c59c</t>
  </si>
  <si>
    <t>Evidence from the literature suggests that Game-based Learning (GBL) can help students learn better. A gamified environment can provide a blend of serious learning and fun for students. Some researchers have observed that GBL could stimulate valuable educational outcomes and positively impact a child's life. However, evidence shows that students in poor communities in South Africa are performing poorly academically due to poor student engagement and lack of motivation. Although GBL platforms are being used widely in some developed countries, they have not been widely adopted in South African schools. This paper provides insight on the preferences of learners in South African schools with respect to GBL. We conducted a survey involving participants from four South African Schools (2 Primary schools and 2 Secondary schools) to determine the type and mode of GBL that Grade R-12 learners prefer. A total of 193 learners participated in the survey. The study found the learners' preferential order of type of games are puzzles, video games, simulation games, word games, and card games. The aspects of visual aesthetics, musical scores, and incentive appeal to most learners. At the same time, there is also a preference for games that involves a challenge, enable competition with peers, and promotes curiosity. Based on our findings, we argue that multiplayer game platforms that have rich social interaction features would suit learners in South African schools, while single-player game platforms that can stimulate logical thinking and reasoning will also be helpful to aid learners in identified difficult subjects like Mathematics, Mathematical Literacy, Pure Science, accounting, and Geography. The study provides a solid foundation for understanding the requirements for developing GBL solutions to support education in South Africa. Furthermore, the study's findings could guide government policy on the adoption of GBL and software developers in making design choices during the development of GBL platforms. © 2021 Academic Conferences Limited. All rights reserved.</t>
  </si>
  <si>
    <t>child education; computer games; game design; game requirements; game-based learning; games development</t>
  </si>
  <si>
    <t>Bin Ali M.F.; Jeu N.P.; Teeng C.H.</t>
  </si>
  <si>
    <t>Bin Ali, Mohd Fairuz (57221941514); Jeu, Ng Perng (57221942355); Teeng, Chong Hwei (57204106923)</t>
  </si>
  <si>
    <t>57221941514; 57221942355; 57204106923</t>
  </si>
  <si>
    <t>Enriching Malaysian cultural and folklore through mobile game learning development: Wau &amp; Toyol</t>
  </si>
  <si>
    <t>2020 IEEE Graphics and Multimedia, GAME 2020</t>
  </si>
  <si>
    <t>10.1109/GAME50158.2020.9315081</t>
  </si>
  <si>
    <t>https://www.scopus.com/inward/record.uri?eid=2-s2.0-85100675756&amp;doi=10.1109%2fGAME50158.2020.9315081&amp;partnerID=40&amp;md5=fb6b413d3ce8c2280d85b08a480ee2d8</t>
  </si>
  <si>
    <t>Game design and development without a doubt have a real potential to become a tool to support the experiencing of cultural heritage context by the large public in a fun and interactive ways. This research aims to enrich the Malaysian cultural and folklore learning experience of traditional game Wau and Toyol through a mobile game design and development. The productions then analyzed based on the relations between game play, game narration, game challenges, game technological solutions, game mechanics and the effectiveness of learning. This paper highlights the overall process involved in the game development by using agile methodology. Game testing have been conducted, the results obtained shown that a connection to the cultural heritage and folklore context of Wau and Toyol can be achieved and can be identified as a significant platform to engage interactive learning experiences. © 2020 IEEE</t>
  </si>
  <si>
    <t>Digital game; Edutainment; Interactive multimedia technology; Mobile game development; Toyol; Wau</t>
  </si>
  <si>
    <t>Cole T.; Gillies M.</t>
  </si>
  <si>
    <t>Cole, Tom (57143660500); Gillies, Marco (7006152225)</t>
  </si>
  <si>
    <t>57143660500; 7006152225</t>
  </si>
  <si>
    <t>Emotional Exploration and the Eudaimonic Gameplay Experience: A Grounded Theory</t>
  </si>
  <si>
    <t>10.1145/3491102.3502002</t>
  </si>
  <si>
    <t>https://www.scopus.com/inward/record.uri?eid=2-s2.0-85130581750&amp;doi=10.1145%2f3491102.3502002&amp;partnerID=40&amp;md5=2ad6bb211a38fddfeb20ebfb192a4d51</t>
  </si>
  <si>
    <t>Research on the emotional experience of playing videogames has increased in recent years, yet much of this work is focused on the hedonistic player experience (PX) commonly associated with the nebulous concept of 'fun' and positive affect. Researchers are increasingly paying more attention to the eudaimonic PX commonly associated with 'appreciation', mixed-affect and reflection. To further investigate eudaimonic PX we interviewed 24 games players about 'significant or memorable emotional experiences' from their games playing and used grounded theory to analyse their responses. This led to the construction of the concept of 'emotional exploration' which is used to help explain (i) why players would seek out a eudaimonic PX, (ii) how eudaimonic PX is constituted and (iii) how developers can design for a eudaimonic PX. We further make the case for the 'eudaimonic gameplay experience' to be realised as different and separate to pre-existing notions of eudaimonic entertainment. © 2022 ACM.</t>
  </si>
  <si>
    <t>emotions; eudaimonia; gameplay; grounded theory; mixed affect; videogames</t>
  </si>
  <si>
    <t>International Journal of Emerging Technologies in Learning</t>
  </si>
  <si>
    <t>Ling C.; Seetharaman S.; Mirza L.</t>
  </si>
  <si>
    <t>Ling, Chen (7202027807); Seetharaman, Shriram (57855040500); Mirza, Lubna (57076710000)</t>
  </si>
  <si>
    <t>7202027807; 57855040500; 57076710000</t>
  </si>
  <si>
    <t>Roles of Serious Game in Diabetes Patient Education</t>
  </si>
  <si>
    <t>10.1177/10468781221120686</t>
  </si>
  <si>
    <t>https://www.scopus.com/inward/record.uri?eid=2-s2.0-85136518082&amp;doi=10.1177%2f10468781221120686&amp;partnerID=40&amp;md5=8be7ae0a56be5ced81c0cfe3af731c80</t>
  </si>
  <si>
    <t>Background: Diabetes affects many people across the world. Diabetes education plays a critical role in helping people with diabetes to perform diabetes self-management at home. Intervention: We explored whether serious games can be used as a supplementary tool for diabetes education. Two online video games- the “Diabetic Dog” game and “Carb Counting with Lenny the Lion” game, were used for the study. Methods: Fourteen patients with Type II diabetes were recruited from the Norman Diabetes Center by personal invitations. After initial training, the patients played the games a minimum of four times per week during the two-week study duration. Pre- and post-assessments of patients' diabetes knowledge and self-efficacy in diabetes self-management behaviors were performed using questionnaires, and an interview was conducted at the end to gauge the effectiveness of the game intervention. Results: The results from the questionnaires show a general trend of improvement in patient diabetes knowledge and self-efficacy in diabetes self-management. A general trend of improvements in patients’ self-efficacy in controlling blood sugar level, handling abnormal blood sugar levels, taking insulin, and complying with a diabetes diet was observed. The interview results showed that the patients reinforced their diabetes knowledge and became more aware of their own lifestyles by playing diabetes educational games. They perceived the games as fun and easy to play. They also provided suggestions for the game design for diabetes education. Conclusion: The study showed that serious game intervention had good potential to be a useful supplement to clinic-based diabetes education in improving patient diabetes knowledge and increasing patient self-efficacy in diabetes self-management behavior. © The Author(s) 2022.</t>
  </si>
  <si>
    <t>diabetes education; diabetes knowledge; diabetes self-management; game design; serious game</t>
  </si>
  <si>
    <t>Arnold O.; Jantke K.P.</t>
  </si>
  <si>
    <t>Arnold, Oksana (7007070856); Jantke, Klaus P. (55919054700)</t>
  </si>
  <si>
    <t>7007070856; 55919054700</t>
  </si>
  <si>
    <t>The Time Travel Exploratory Games Approach: An Artificial Intelligence Perspective</t>
  </si>
  <si>
    <t>1624 CCIS</t>
  </si>
  <si>
    <t>10.1007/978-3-031-14756-2_3</t>
  </si>
  <si>
    <t>https://www.scopus.com/inward/record.uri?eid=2-s2.0-85136917936&amp;doi=10.1007%2f978-3-031-14756-2_3&amp;partnerID=40&amp;md5=e67fc6752b26496f7cd90bd796213dc5</t>
  </si>
  <si>
    <t>The authors deploy Artificial Intelligence techniques for the design of digital games aiming at affective and effective education. There is a case of environmental education studied in some detail. The games in focus are time travel exploratory games that enable learners to find data from the past. The narrative is traveling back in time – virtually – and exploring the past – really. Successful learners return with valuable findings. But sometimes, human learners fail. Not everyone is familiar with time travel. How might a learner behave when finding herself back in time in a foreign virtual world? Preparing the exploratory digital game for unforeseeable learners’ behavior is an involved planning task. For this purpose, advanced technologies of Artificial Intelligence for planning in dynamic environments such as complex industrial processes are adopted and adapted. This leads to storyboarding of learners’ experiences. From the Artificial Intelligence perspective, the time travel exploratory game itself becomes an AI system. It adapts to the learners needs and desires aiming at fun when playing the game and at success and effectiveness. © 2022, Springer Nature Switzerland AG.</t>
  </si>
  <si>
    <t>Artificial intelligence design; Artificial intelligence in education; Collaborative learning; Design of experience; Didactic design; Digital storyboarding; Dynamic planning; Environmental education; Exploratory learning; Game design; Game-based learning; Technology-enhanced learning; Time travel exploratory games</t>
  </si>
  <si>
    <t>Ye Y.; Chen D.; Wang J.</t>
  </si>
  <si>
    <t>Ye, Yunyao (57443879800); Chen, Dian (57853120900); Wang, Jingyang (57852695300)</t>
  </si>
  <si>
    <t>57443879800; 57853120900; 57852695300</t>
  </si>
  <si>
    <t>Design of a ship safety training software based on leap motion and unity3D</t>
  </si>
  <si>
    <t>2022 IEEE 2nd International Conference on Electronic Technology, Communication and Information, ICETCI 2022</t>
  </si>
  <si>
    <t>10.1109/ICETCI55101.2022.9832060</t>
  </si>
  <si>
    <t>https://www.scopus.com/inward/record.uri?eid=2-s2.0-85136332180&amp;doi=10.1109%2fICETCI55101.2022.9832060&amp;partnerID=40&amp;md5=4914601c8611f1c2f90da5f69ec775d9</t>
  </si>
  <si>
    <t>Now facing the 2022 Winter Olympic Games, the whole country is celebrating. In order to make everyone feel the fun of the Winter Olympic atmosphere and carry forward the Olympic spirit, we have developed this work of pure ice and snow. This work is mainly aimed at game lovers and digital media lovers. Based on 3DMAX and unity development engine, this game work with the Winter Olympic Games as the theme and environmental design as the focus is created. The experiencer can conduct human-computer interaction tour from the perspective of the characters in the game, experience the detailed characteristics of venue layout and architectural design, and appreciate the immersive charm of the Olympic Games. In addition, a large number of Winter Olympics elements are integrated into the game world. In the operation and use of the software, you can have an all-round real and three-dimensional interactive experience such as walking in the Winter Olympics scene and watching posters, so that the majority of users can feel the charm of this work. © 2022 IEEE.</t>
  </si>
  <si>
    <t>Algorithm; Human-computer interaction; Scene character modeling</t>
  </si>
  <si>
    <t>Frontiers in Psychology</t>
  </si>
  <si>
    <t>da Silveira A.C.; Martins R.X.; Vieira E.A.O.</t>
  </si>
  <si>
    <t>da Silveira, Aleph Campos (57410015100); Martins, Ronei Ximenes (55673092000); Vieira, Estela Aparecida Oliveira (57212874841)</t>
  </si>
  <si>
    <t>57410015100; 55673092000; 57212874841</t>
  </si>
  <si>
    <t>E-Guess: Usability Evaluation for Educational Games; [(E-Guess: Evaluación de usabilidad para juegos educativos)]</t>
  </si>
  <si>
    <t>RIED-Revista Iberoamericana de Educacion a Distancia</t>
  </si>
  <si>
    <t>10.5944/ried.24.1.27690</t>
  </si>
  <si>
    <t>https://www.scopus.com/inward/record.uri?eid=2-s2.0-85117076709&amp;doi=10.5944%2fried.24.1.27690&amp;partnerID=40&amp;md5=249e81276d316da7caa93acf7dd6a5aa</t>
  </si>
  <si>
    <t>Usability is a relevant aspect in the analysis of the human-machine interface, as it concerns the dialogue established between subjects, artefacts and quality of use, and interaction allowed by the system. This work presents a specific heuristic for evaluating educational games, created from Game User Experience Satisfaction (GUESS) and, concomitantly, Nielsen’s assessment tools. To this purpose, applied research using a quantitative-qualitative approach-with the participation of 3 specialized users and 4 potential users in an educational game used as a case study. The choice of GUESS as a starting point was due to a systematic review of the usability literature. Based on the model, users were invited to operate the educational game and present their impressions. From the selected results, a new use assessment tool, called E-GUESS, was formulated. With Educational-GUESS, we introduced changes aimed at pedagogical issues and educational content that also seeks to elucidate important points in the development of an educational game by allowing insights that are easily ignored during the design phase to overcome the alleged bipolarity between “fun” and “educational” in educational software games. Another contribution of the research was the usability analysis performed for the educational game used in data collection. This game, which deals with the theme Periodic Table of Chemistry and is in the validation phase, received valuable contributions for adjustments in its gameplay. © 2021, Ibero-American Association for Distance Higher Education (AIESAD). All rights reserved.</t>
  </si>
  <si>
    <t>Computer games; Educational games; Educational technology; Evaluation; Heuristic method</t>
  </si>
  <si>
    <t>Anyango J.T.; Suleman H.</t>
  </si>
  <si>
    <t>Anyango, Jecton Tocho (57205115867); Suleman, Hussein (6602649208)</t>
  </si>
  <si>
    <t>57205115867; 6602649208</t>
  </si>
  <si>
    <t>Supporting Trainee Teachers of Computer Science with Game Authoring Tools</t>
  </si>
  <si>
    <t>SAICSIT Conference 2021 - Proceedings of the South African Institute of Computer Scientists and Information Technologists</t>
  </si>
  <si>
    <t>https://www.scopus.com/inward/record.uri?eid=2-s2.0-85173638997&amp;partnerID=40&amp;md5=d240174ec527e447599d31ac8bb720d7</t>
  </si>
  <si>
    <t>Despite the current evidence suggesting the potential of game-based learning in education, developing serious games remains difficult, time-consuming and expensive. This leads to low adoption of game-based learning in mainstream teaching. In particular, trainee teachers of Computer Science are not likely to develop and adopt serious games when they just begin teaching programming. To deal with this problem, we designed and conducted empirical evaluations of a prototype game authoring tool called the Recursive Game Generator. The tool is aimed at supporting these teachers who have limited game-programming skills. A total of 22 trainee teachers of Computer Science evaluated the Recursive Game Generator using the standard AttrakDiff questionnaire. A good user experience was indicated through the results of the scale mean scores. The mean values of word pairs showed that the participants found the prototype (a) usable for achieving goals, (b) supporting novelty, content and stimulation, and (c) attractive. In addition, 70 per cent of the participants found the approach of game generation a good idea for aiding teachers of Computer Science, whereas 65 per cent noted that the generated games were interactive, practical, interesting and fun, demonstrating the tool’s potential educational value. Consequently, the findings from this study may provide an opportunity for inexperienced computing teachers to embrace the idea of game generation to support the teaching and learning of difficult concepts in the first year of Computer Science. © 2021 Unisa Press. All rights reserved.</t>
  </si>
  <si>
    <t>AttrakDiff; authoring; CS; CS1; game design; game generator; recursion; trainee teachers; user experience; UX</t>
  </si>
  <si>
    <t>Proceedings of the ACM Conference on Computer Supported Cooperative Work, CSCW</t>
  </si>
  <si>
    <t>Constructs and Outcomes of Fun in Digital Serious Games: The State of the Art</t>
  </si>
  <si>
    <t>Journal on Interactive Systems</t>
  </si>
  <si>
    <t>10.5753/jis.2022.2605</t>
  </si>
  <si>
    <t>https://www.scopus.com/inward/record.uri?eid=2-s2.0-85195142293&amp;doi=10.5753%2fjis.2022.2605&amp;partnerID=40&amp;md5=a3f4552df0fe33a26ffe9cd472b31f15</t>
  </si>
  <si>
    <t>Game design depends not only on understanding the creation process but also the elements that lead the game to be played. Fun, one of these elements, is of important value for the players’ enjoyment as well as their experience with the game, particularly with Serious Games (SG) due to its use as an instrument to serious matters. But there is no consensus on what it is and how to create something fun in SG. This paper performs a systematic literature mapping, to answer which are the constructs and outcomes related to fun. Out of 1062 papers, 62 were selected, 19 of which proved a direct impact of some factors on fun. It was found that the research on fun is increasing but slowly, 13 constructs have been proved to yield fun and 17 outcomes were investigated as a result from fun. Along with this, a Fun Framework was created based on related work. However, it was not possible to perceive a trend as to the rationale or form of evaluation focused on fun. Also, it was found that there is no consensual author regarding the definition of fun. The need for more research and discussion about fun, its causes and consequences became clear, despite the lack of a sound definition. © 2022, Brazilian Computing Society. All rights reserved.</t>
  </si>
  <si>
    <t>Fun; Game Design; Serious Games; Systematic Literature Mapping</t>
  </si>
  <si>
    <t>Cardona J.S.; Lopez J.A.; Vela F.L.G.; Moreira F.</t>
  </si>
  <si>
    <t>Cardona, Johnny Salazar (57204071558); Lopez, Jeferson Arango (57188857396); Vela, Francisco Luis Gutiérrez (10041832800); Moreira, Fernando (8649758400)</t>
  </si>
  <si>
    <t>57204071558; 57188857396; 10041832800; 8649758400</t>
  </si>
  <si>
    <t>Older Adults and Games from a Perspective of Playability, Game Experience and Pervasive Environments: A Systematics Literature Review</t>
  </si>
  <si>
    <t>469 LNNS</t>
  </si>
  <si>
    <t>10.1007/978-3-031-04819-7_42</t>
  </si>
  <si>
    <t>https://www.scopus.com/inward/record.uri?eid=2-s2.0-85131138116&amp;doi=10.1007%2f978-3-031-04819-7_42&amp;partnerID=40&amp;md5=7d5374b9a312672254db2c7bc3f80375</t>
  </si>
  <si>
    <t>Games have had a growth and have been applied in different areas other than fun or entertainment. In the case of older adults, they are used as a mechanism to increase physical activity or improve cognitive training. Traditionally, games generate entertainment through consoles with motion sensors, traditional digital games or mobile devices. These initiatives can be improved when used in older adults considering the particularities of these people. Improvements can focus on both the gameplay and the design of the experience offered to the player as well as their subsequent evaluation. For this reason, we conducted a systematic review of the literature to identify the actual advances in these areas. Also, through the review it was possible to identify that games have been used to generate deeper and more complete experiences such as those offered by pervasivity in a variety of contexts. © 2022, The Author(s), under exclusive license to Springer Nature Switzerland AG.</t>
  </si>
  <si>
    <t>Game experience; Older adults; Pervasive experiences; Playability; Player experience</t>
  </si>
  <si>
    <t>Haryanto H.; Aripin; Kardianawati A.; Rosyidah U.; Mulyanto E.; Sutojo T.</t>
  </si>
  <si>
    <t>Haryanto, Hanny (55844919300); Aripin (57203654853); Kardianawati, Acun (57215273580); Rosyidah, Umi (57215282768); Mulyanto, Edy (57205446217); Sutojo, T. (57200212117)</t>
  </si>
  <si>
    <t>55844919300; 57203654853; 57215273580; 57215282768; 57205446217; 57200212117</t>
  </si>
  <si>
    <t>Fuzzy Adaptive Items in Design Activity of Appreciative Serious Game</t>
  </si>
  <si>
    <t>10.1109/ICISS55894.2022.9915117</t>
  </si>
  <si>
    <t>https://www.scopus.com/inward/record.uri?eid=2-s2.0-85141376246&amp;doi=10.1109%2fICISS55894.2022.9915117&amp;partnerID=40&amp;md5=5c0d370a77423657e9ed0977dd5d9f55</t>
  </si>
  <si>
    <t>Serious game has been a very potential tool for learning, especially for online learning in the Covid 19 pandemic era. Using interactivity and experience as the main advantage, serious games offer a fun way to learn that can enhance the understanding of the learning material. However, the design of the serious game is difficult due to the different nature between learning and gaming. Game activity is one of the game elements that is difficult to develop. Appreciative serious game is the type of serious game that is using Appreciative Learning concept to design the activity. Appreciative serious game has four main stages, namely Discovery, Dream, Design and Destiny. Design stage is one of the most difficult stages, because it has the most activities compared to other stage, thus it should maintain the balance between boredom and frustration. Item often only viewed as a gimmick, even though it has potential to support the balance. This research is using fuzzy logic to produce adaptive item behavior, called fuzzy adaptive items. The fuzzy adaptive item takes life point and the number of errors, which resulted in the dynamic frequency of appearing relevant items. The results shows that items appear dynamically according to player performance. © 2022 IEEE.</t>
  </si>
  <si>
    <t>Adaptive; Appreciative Learning; Fuzzy Logic; Game Activity Design; Item</t>
  </si>
  <si>
    <t>IEEE Access</t>
  </si>
  <si>
    <t>Proceedings of the Human Factors and Ergonomics Society</t>
  </si>
  <si>
    <t>Rebelo F.; Noriega P.; Vilar E.; Filgueiras E.</t>
  </si>
  <si>
    <t>Rebelo, Francisco (23398361300); Noriega, Paulo (43461887200); Vilar, Elisângela (18435169500); Filgueiras, Ernesto (23396804200)</t>
  </si>
  <si>
    <t>23398361300; 43461887200; 18435169500; 23396804200</t>
  </si>
  <si>
    <t>Ergonomics and Human Factors Research Challenges: The ErgoUX Lab Case Study</t>
  </si>
  <si>
    <t>10.1007/978-3-030-79760-7_109</t>
  </si>
  <si>
    <t>https://www.scopus.com/inward/record.uri?eid=2-s2.0-85112614824&amp;doi=10.1007%2f978-3-030-79760-7_109&amp;partnerID=40&amp;md5=a49333cf03aa7c5815d4aa01d42af4fa</t>
  </si>
  <si>
    <t>The research in ergonomics and human factors is changing dramatically, due to the constant challenges of the technology and organizations. In line with those challenges, new research Centers in ergonomics appear, to give solutions and to propose new methodologies to study the implication of those changes in the Human safety, health and wellbeing and the performance of new systems. In this context, this paper discusses the research developed in the ergoUX Lab – Ergonomics and User Experience Laboratory, of the Faculty of Architecture of the University of Lisbon, has the main mission to create value in organizations to make people’s daily life more fun, healthy and safe. The research activity covers the traditional ergonomics, related with workplace design solutions, to usability and user experience studies and projects. In this context, we present some work developed in the following contexts: workplace and product design using digital computer models, emotional design, virtual reality, game and gamification. © 2021, The Author(s), under exclusive license to Springer Nature Switzerland AG.</t>
  </si>
  <si>
    <t>Digital games; Emotional design; Ergonomics; ergoUX Lab; Usability; User experience; Virtual reality</t>
  </si>
  <si>
    <t>IEEE Transactions on Education</t>
  </si>
  <si>
    <t>Parab A.; Rathod N.; Patil T.; Deshpande K.; Deshmukh N.</t>
  </si>
  <si>
    <t>Parab, Aaryan (57874826200); Rathod, Nikhil (57874699400); Patil, Tanaya (57215341571); Deshpande, Kiran (57217631380); Deshmukh, Neha (57193561842)</t>
  </si>
  <si>
    <t>57874826200; 57874699400; 57215341571; 57217631380; 57193561842</t>
  </si>
  <si>
    <t>A 3D Storyline Using Unity Game Engine</t>
  </si>
  <si>
    <t>2022 2nd International Conference on Intelligent Technologies, CONIT 2022</t>
  </si>
  <si>
    <t>10.1109/CONIT55038.2022.9848260</t>
  </si>
  <si>
    <t>https://www.scopus.com/inward/record.uri?eid=2-s2.0-85137261612&amp;doi=10.1109%2fCONIT55038.2022.9848260&amp;partnerID=40&amp;md5=85723671e2338dd4b04fe744178a0054</t>
  </si>
  <si>
    <t>Within the modern technological era, there is a growing desire for video games with compelling narratives and storylines. The popularity of e-sports has grown, and many players have found success in streaming and tournaments. With an upsurge in expansive user base, the gaming industry is taking off in wonderfulness, drawing in major innovation powerhouses to compete within the commercial center. This paper discusses a single-player game with an Indian folklore story. The purpose of this paper is to pique children's and teenagers' interest in Indian culture by portraying it as a video game. Video games are played or have been played by more than a 90percent of children, according to the study. If used correctly, it has the potential to be an extremely powerful method of disseminating information. This enables us to develop a Mahabharata-themed video game that will pique gamers' interest in the epic story. It's a fun game designed for operating systems like Windows. A player can learn about Indian mythology and respond to the game's difficulties while playing the shooter game. Unity3D software is essential for creating unique and entertaining games, as well as creating responsive video games and providing a more visual world[4]. A Computer program like Unity3D employments inventive approaches to game advancement. The Unity engine provides a comprehensive solution with interactive media installation features. It serves an important purpose in game development. Unity3D makes use of OpenGL to render 3D graphics[2] [6]. Blender is a 3D rendering and animation program widely used by professional artists to create animations, visual effects, 3D prints, interactive 3D applications, etc[2]. Although the Unity Engine and frameworks play an important role in the development process, they are not the only factors. Game creation frameworks include graphical user interfaces (GUIs) such as a level editor, script editor, sound editor, and material editor [8] that aid in the separation of functions. Blender allows users to create flexible models by providing 3D modeling, texturing, graphics editing, animating, match moving, rendering, motion graphics, video editing, and compositing. During the development of this game, Unity3D was used for the interactive game interface, while Blender software was used to create 3D characters. © 2022 IEEE.</t>
  </si>
  <si>
    <t>After Effects tool; Audition tool; Blender; Photoshop; Unity3D</t>
  </si>
  <si>
    <t>Del Pilar Beristain-Colorado M.; Ambros-Antemate J.F.; Vargas-Treviño M.; Gutiérrez-Gutiérrez J.; Moreno-Rodriguez A.; Hernández-Cruz P.A.; Gallegos-Velasco I.B.; Torres-Rosas R.</t>
  </si>
  <si>
    <t>Del Pilar Beristain-Colorado, María (57224969537); Ambros-Antemate, Jorge Fernando (57224983778); Vargas-Treviño, Marciano (57203288476); Gutiérrez-Gutiérrez, Jaime (56002650700); Moreno-Rodriguez, Adriana (56364545800); Hernández-Cruz, Pedro Antonio (57224969966); Gallegos-Velasco, Itandehui Belem (6603497416); Torres-Rosas, Rafael (56037327600)</t>
  </si>
  <si>
    <t>57224969537; 57224983778; 57203288476; 56002650700; 56364545800; 57224969966; 6603497416; 56037327600</t>
  </si>
  <si>
    <t>Standardizing the development of serious games for physical rehabilitation: Conceptual framework proposal</t>
  </si>
  <si>
    <t>e25854</t>
  </si>
  <si>
    <t>10.2196/25854</t>
  </si>
  <si>
    <t>https://www.scopus.com/inward/record.uri?eid=2-s2.0-85108809670&amp;doi=10.2196%2f25854&amp;partnerID=40&amp;md5=a51fe4f1994315928a44e96eb43610e3</t>
  </si>
  <si>
    <t>Background: Serious games have been used as supportive therapy for traditional rehabilitation. However, most are designed without a systematic process to guide their development from the phases of requirement identification, planning, design, construction, and evaluation, which reflect the lack of adaptation of rehabilitation requirements and thus the patient's needs. Objective: The aim of this study was to propose a conceptual framework with standardized elements for the development of information systems by using a flexible and an adaptable process centered on the patient's needs and focused on the creation of serious games for physical rehabilitation. Methods: The conceptual framework is based on 3 fundamental concepts: (1) user-centered design, which is an iterative design process focused on users and their needs at each phase of the process, (2) generic structural activities of software engineering, which guides the independent development process regardless of the complexity or size of the problem, and (3) gamification elements, which allow the transformation of obstacles into positive and fun reinforcements, thereby encouraging patients in their rehabilitation process. Results: We propose a conceptual framework to guide the development of serious games through a systematic process by using an iterative and incremental process applying the phases of context identification, user requirements, planning, design, construction of the interaction devices and video game, and evaluation. Conclusions: This proposed framework will provide developers of serious games a systematic process with standardized elements for the development of flexible and adaptable software with a high level of patient commitment, which will effectively contribute to their rehabilitation process. Copyright © 2021 Society of Petroleum Engineers</t>
  </si>
  <si>
    <t>Framework; Gamification; Physical rehabilitation; Serious game; Software engineering</t>
  </si>
  <si>
    <t>IOP Conference Series: Materials Science and Engineering</t>
  </si>
  <si>
    <t>Theodoropoulou H.G.; Kiourt C.; Michailidou N.; Ioannakis G.A.; Motsiou P.; Mourthos Y.; Koutsoudis A.; Pavlidis G.; Tsiafaki D.</t>
  </si>
  <si>
    <t>Theodoropoulou, Helena G. (57219142076); Kiourt, Chairi (55669286500); Michailidou, Natasa (56922345600); Ioannakis, George A. (56066651500); Motsiou, Paraskevi (57475201100); Mourthos, Yiannis (57475731500); Koutsoudis, Anestis (6506928820); Pavlidis, George (6602979705); Tsiafaki, Despoina (56426358200)</t>
  </si>
  <si>
    <t>57219142076; 55669286500; 56922345600; 56066651500; 57475201100; 57475731500; 6506928820; 6602979705; 56426358200</t>
  </si>
  <si>
    <t>Three Gods in Eleusis: Discovering Tangible and Intangible Cultural Heritage of Ancient Eleusis</t>
  </si>
  <si>
    <t>10.1145/3503823.3503863</t>
  </si>
  <si>
    <t>https://www.scopus.com/inward/record.uri?eid=2-s2.0-85125652059&amp;doi=10.1145%2f3503823.3503863&amp;partnerID=40&amp;md5=e1ee8a3226d660a64a3e195b83a144d4</t>
  </si>
  <si>
    <t>The present study concerns the design and implementation of a serious game for the on-site and remote promotion and dissemination of knowledge regarding the mythology of ancient Eleusis in an interactive, fun and educational way. Specifically, while playing, the user discovers artifacts exhibited in the archaeological museum and related to the archaeological site of Eleusis, unfolding the content of the myth of Persephone. The story takes place in a realistic three-dimensional virtual environment that simulates the Archaeological Museum of Eleusis. The selected archaeological artifacts, in combination with the narration of the myth of Persephone, transfer the knowledge about the historicity of the place in an experientially playful way. The main purpose of the study is to introduce a novel, interactive playful narrative digital museum experience, in which the user is guided through a mechanism to simultaneously acquire knowledge both for the intangible and tangible heritage of a site with significant historical value. The evolution of the scenario (story) is dynamic and based on the choices of the user. The content (text etc.) of the system is presented through a dynamic multilingual approach, which offers the management of multiple different languages and personalized content based on the target group. The system relies on cross-platform technologies to cover a wide range of users. © 2021 ACM.</t>
  </si>
  <si>
    <t>Eleusis; Game-Based Learning; Myth of Persephone; Serious Games; Tangible and Intangible Cultural Heritage</t>
  </si>
  <si>
    <t>Fernández P.; Ceacero-Moreno M.</t>
  </si>
  <si>
    <t>Fernández, Paz (26023028800); Ceacero-Moreno, Matías (57221788243)</t>
  </si>
  <si>
    <t>26023028800; 57221788243</t>
  </si>
  <si>
    <t>Study of the training of environmentalists through gamification as a university course</t>
  </si>
  <si>
    <t>10.3390/su13042323</t>
  </si>
  <si>
    <t>https://www.scopus.com/inward/record.uri?eid=2-s2.0-85101959100&amp;doi=10.3390%2fsu13042323&amp;partnerID=40&amp;md5=5c3b23baa2faf55d0241c073a8cd56df</t>
  </si>
  <si>
    <t>The United Nations Agenda for 2030 lists Sustainable Development Goals which include quality education, which we have pursued in the Undergraduate Final Project of the Environmental Sciences Degree at the University of Granada (Spain). This entailed designing sustainable cities, including the management of natural hazards. We created an innovative didactic model using gamification, in which the student adopted the researcher role using the computer game Cities: Skylines as a simulation tool. Using a design-based method, we conducted a qualitative single-case study in which the professor observed the process and guided the student’s self-learning in a fun way. Under this guidance, the student made decisions alone in order to simulate a sustainable city, and afterwards to analyse the findings. Three variables were considered in order to evaluate the results concerning the quality of the student’s learning: 1) the experiment using the game, 2) motivation, and 3) the skills acquired. In all three, the student earned a high score. Of the 12 skills established as the specific goals of the teaching plan, the student reached a very high level in 10, and a high level in two, implying the overall success of the learning process. The study achieved its main goal, as an innovative didactic methodology was established based on student’s research, using gamification and simulation with a technological tool. Moreover, the case study gave positive results, with the student proving capable of developing scientific and professional competencies at an optimal level. © 2021 by the authors. Licensee MDPI, Basel, Switzerland.</t>
  </si>
  <si>
    <t>Gamification; Higher education; Natural hazards; Simulation; Sustainable city; Sustainable development goals (SDGS)</t>
  </si>
  <si>
    <t>Oyedele O.; Ayankunle M.</t>
  </si>
  <si>
    <t>Oyedele, Olajumoke (57777403000); Ayankunle, Moses (57776729500)</t>
  </si>
  <si>
    <t>57777403000; 57776729500</t>
  </si>
  <si>
    <t>The Introduction of Gamification in the Teaching of German as a Foreign Language at Obafemi Awolowo University, Ile-Ife, Nigeria; [Die Einführung von Gamification im DaF Unterricht an der Obafemi Awolowo Universität, Ile-Ife, Nigeria]</t>
  </si>
  <si>
    <t>Studien zur Deutschen Sprache und Literatur</t>
  </si>
  <si>
    <t>10.26650/sdsl2021-1000893</t>
  </si>
  <si>
    <t>https://www.scopus.com/inward/record.uri?eid=2-s2.0-85133286891&amp;doi=10.26650%2fsdsl2021-1000893&amp;partnerID=40&amp;md5=0df152229886acf76954bd5fe07d9a8e</t>
  </si>
  <si>
    <t>Most Nigerian students of German are between 16 and 30 years old. This age group tends to be more interested in playing computer and video games than doing their home- and class work with traditional materials such as textbooks and workbooks. Younger students need interesting activities that are fun for them and motivate them to learn and, as a result, make progress and achieve rapid success in their learning. It is therefore surprising that gamification has not yet been introduced into the curricula of Nigerian higher institutions. As a result, there is hardly any research in the field of gamification in foreign language learning in general or its use in the teaching of German in particular. This lacuna in research on gamification in German studies in Nigeria led to the present study, which examines the introduction of gamification into German lessons at Obafemi Awolowo University. The study aims at initiating a targeted discussion on gamification in German studies and stimulating further scholarly conversations on the topic. Through this, the possibility of creating a didactic design for the use of gamification in German studies in Nigeria can be achieved. This study uses secondary data sources including articles, books and reviews about gamification in education or classrooms. Other sources include websites and blog posts. These sources provide useful insights from various studies on gamification and its use in education, especially in foreign language teaching, which help in drawing up suggestions for a successful introduction of gamification into the curriculum of Nigerian universities especially that of German at the Obafemi Awolowo University in Nigeria. The analysis of the data is based on a descriptive and content analysis. © 2022 by the authors.</t>
  </si>
  <si>
    <t>Gamification; German as a foreign language; Nigeria; Obafemi Awolowo University; Students of German</t>
  </si>
  <si>
    <t>Bertozzi E.; Bertozzi-Villa A.; Padankatti S.; Sridhar A.</t>
  </si>
  <si>
    <t>Bertozzi, Elena (26036399600); Bertozzi-Villa, Amelia (57192900191); Padankatti, Swathi (57191053709); Sridhar, Aparna (56498776800)</t>
  </si>
  <si>
    <t>26036399600; 57192900191; 57191053709; 56498776800</t>
  </si>
  <si>
    <t>Outcomes assessment pitfalls: Challenges to quantifying knowledge gain in a sex education game</t>
  </si>
  <si>
    <t>Gates Open Research</t>
  </si>
  <si>
    <t>10.12688/gatesopenres.13129.3</t>
  </si>
  <si>
    <t>https://www.scopus.com/inward/record.uri?eid=2-s2.0-85103348032&amp;doi=10.12688%2fgatesopenres.13129.3&amp;partnerID=40&amp;md5=4f189b1586be749de601af57216b8685</t>
  </si>
  <si>
    <t>Background: The use of videogames as a public health tool is rapidly expanding. Accurate assessment of the efficacy of such games is complicated by many factors. We describe challenges associated with measuring the impact of playing a videogame with information about human sexual anatomy and reproduction and discuss motivations for, and solutions to, these challenges. Methods: The My Future Family Game (MFF) is a validated tool for collecting data about family planning intentions which includes information about human anatomy and sexual reproduction. We sought to assess the efficacy of the game as a tool for teaching sexual education using a pre-post model which was deployed in three schools in and around Chennai, India in summer of 2018. Results: The MFF game was successfully modified to collect data about players' pre-gameplay knowledge of sexual anatomy and processes. The post gameplay assessment process we used did not effectively assess knowledge gain. Designing assessments for games dealing with sexuality presents challenges including: effectively communicating about biological parts and processes, designing usable and intuitive interfaces with minimal text, ensuring that all parts of the process are fun, and integrating assessments into the game in a way that makes them invisible. Conclusion: Games can be an effective means of gathering data about knowledge of sex and reproduction that it is difficult to obtain through other means. Assessing knowledge about human sexual reproduction is complicated by cultural norms and taboos, and technical hurdles which can be addressed through careful design. This study adds to the sparse literature in the field by providing information about pitfalls to avoid and best practices in this evolving area. © 2021 Bertozzi E et al.</t>
  </si>
  <si>
    <t>Family planning; Games for health; India; Outcomes assessment; Serious games; Sexual education</t>
  </si>
  <si>
    <t>Qian Y.; Xiong Y.; Wang Y.; Jiang Y.; Liu Y.; Chai Y.</t>
  </si>
  <si>
    <t>Qian, Yang (57205745973); Xiong, YingQiu (57669947600); Wang, Yuyang (58747831900); Jiang, Yuanchun (35195837300); Liu, Yezheng (16200075200); Chai, Yidong (57196466678)</t>
  </si>
  <si>
    <t>57205745973; 57669947600; 58747831900; 35195837300; 16200075200; 57196466678</t>
  </si>
  <si>
    <t>Identification of Key Features for VR Applications with VREVIEW: A Topic Model Approach</t>
  </si>
  <si>
    <t>Proceedings - 2022 IEEE Conference on Virtual Reality and 3D User Interfaces Abstracts and Workshops, VRW 2022</t>
  </si>
  <si>
    <t>10.1109/VRW55335.2022.00046</t>
  </si>
  <si>
    <t>https://www.scopus.com/inward/record.uri?eid=2-s2.0-85129604177&amp;doi=10.1109%2fVRW55335.2022.00046&amp;partnerID=40&amp;md5=201e1f9f1a753409f1ce9cb8062f6358</t>
  </si>
  <si>
    <t>These are a series of online platforms that allow users to rate and comment on VR virtual reality applications. In this paper, we develop a topic model, namely the general and sparse topic model, that automatically identifies a set of features of VR applications from user reviews. In our context, we overcome two severe challenges (i.e., internal noise and limited features mentioned in each review) to successfully learn the features of VR applications. Specifically, we introduce a general topic and a 'spike and slab' prior. In addition, we design a collapsed Gibbs sampling algorithm for model inference. We apply this topic model to a dataset from Oculus (namely VREVIEW), and show that our model can identify some distinct, economically meaningful features for VR applications, e.g., 'entertainment and fun,' 'challenge,' 'immersive,' and 'sickness.' Our research provides implications for VR consumer behavior analysis, optimizing user experience in virtual environments, and VR application recommendation. © 2022 IEEE.</t>
  </si>
  <si>
    <t>Artificial intelligence; Computing methodologies; Feature Identification; Human computer interaction (HCI); Human-centered computing; Interaction paradigms; Knowledge representation and reasoning; Topic Model; User Reviews; Virtual Reality; Virtual reality; VR Game</t>
  </si>
  <si>
    <t>Pasco D.; Roure C.</t>
  </si>
  <si>
    <t>Pasco, Denis (26642673300); Roure, Cédric (55535468400)</t>
  </si>
  <si>
    <t>26642673300; 55535468400</t>
  </si>
  <si>
    <t>Situational interest impacts college students’ physical activity in a design-based bike exergame</t>
  </si>
  <si>
    <t>Journal of Sport and Health Science</t>
  </si>
  <si>
    <t>10.1016/j.jshs.2021.03.003</t>
  </si>
  <si>
    <t>https://www.scopus.com/inward/record.uri?eid=2-s2.0-85127016691&amp;doi=10.1016%2fj.jshs.2021.03.003&amp;partnerID=40&amp;md5=72ce79002d9112aa529f39d7c9bd5911</t>
  </si>
  <si>
    <t>Background: Active videogames or exergames have been used as an innovative way to promote physical activity (PA) among various populations. A player's interest in active videogames is associated with the fun and entertaining nature of the games and may trigger situational interest, thus increasing engagement. The goal of this study was to examine the impact of situational interest dimensions on college students’ PA when playing the design-based bike exergame Greedy Rabbit (Vescape, Berlin, Germany). Methods: Sixty undergraduate students (age: 20.8 ± 1.3 years, mean ± SD, 18–25 years old; 51.7% males) were recruited from the kinesiology department of a university located in the southern region of Belgium. The participants were assigned to an experimental group (n = 41) or a control group (n = 19) based on an incremental cycling test. Students in the experimental group engaged in 1 session of Greedy Rabbit (Vescape) while students in the control group engaged in 1 session of a placebo version of Greedy Rabbit (Vescape). The length of the sessions ranged from 24 min to 31 min. Results: Results for the control group indicated that the players’ PA metrics (cadence: F(19, 360) = 1.43, p = 0.11; heart rate: F(19, 360) = 1.16, p = 0.29; oxygen consumption: F(19, 360) = 0.83, p = 0.67) were stable during the exergame. Results for the experimental group demonstrated the effects of time on the players’ PA metrics and revealed significant associations between the change in the players’ situational interest dimensions and PA metrics (cadence: F(19, 800) = 26.30, p &lt; 0.01; heart rate: F(19, 800) = 19.77, p &lt; 0.01; oxygen consumption: F(19, 800) = 10.04, p &lt; 0.01). Conclusion: An approach using a design-based exergame may be a relevant strategy for promoting levels of PA that yields positive health-related outcomes among college students. © 2021</t>
  </si>
  <si>
    <t>Active videogame; College students; Exergame; Physical activity; Situational interest</t>
  </si>
  <si>
    <t>Chowdhary A.N.; Phutela N.; Gupta S.; Gabrani G.</t>
  </si>
  <si>
    <t>Chowdhary, Atluri Nikhitha (57445711200); Phutela, Nishtha (57193687658); Gupta, Sunil (57753494800); Gabrani, Goldie (6602608380)</t>
  </si>
  <si>
    <t>57445711200; 57193687658; 57753494800; 6602608380</t>
  </si>
  <si>
    <t>Game based User Interface to Help Dementia Patients Improve their Cognitive and Physical Abilities</t>
  </si>
  <si>
    <t>Conference Proceedings - IEEE International Conference on Systems, Man and Cybernetics</t>
  </si>
  <si>
    <t>10.1109/SMC52423.2021.9658865</t>
  </si>
  <si>
    <t>https://www.scopus.com/inward/record.uri?eid=2-s2.0-85124315601&amp;doi=10.1109%2fSMC52423.2021.9658865&amp;partnerID=40&amp;md5=0e278bcf2394505b1daea1948c21e16c</t>
  </si>
  <si>
    <t>The number of dementia patients has been increasing worldwide. With a busy schedule nowadays, family members do not have the time to assist and help a member with dementia in their family. The dementia patients must take care of themselves and improve their cognitive abilities. Hence, a fun and interactive platform needs to be developed. This paper presents the design, development, and evaluation of a gamebased approach to improve cognitive and physical abilities. With the help of User-Centric Design(UCD) and Human computer Interaction(HCI) principles, a usable and interactive game has been developed to help people fight dementia  © 2021 IEEE.</t>
  </si>
  <si>
    <t>Luo Z.</t>
  </si>
  <si>
    <t>Luo, Zhanni (57211003762)</t>
  </si>
  <si>
    <t>Gamification for educational purposes: What are the factors contributing to varied effectiveness?</t>
  </si>
  <si>
    <t>10.1007/s10639-021-10642-9</t>
  </si>
  <si>
    <t>https://www.scopus.com/inward/record.uri?eid=2-s2.0-85123808699&amp;doi=10.1007%2fs10639-021-10642-9&amp;partnerID=40&amp;md5=aeb9a229ea7791b0c726da5e45812797</t>
  </si>
  <si>
    <t>Gamification refers to the use of game-design elements or mechanisms in non-game contexts to promote the expected behaviours. Though theoretically promising, empirical studies reported mixed results as to the effectiveness of gamification in educational practices. To understand this issue better, this author selected 44 articles on the topic of educational gamification with the use of a bibliometric analysis software HistCite, followed by a descriptive content analysis on these articles. This author examined three issues, including how effective the educational gamification implementations were in previous empirical studies, how the effectiveness has been measured, and what factors contribute to varied effectiveness results. One significant output of the current study is the redefinition of two terms: game elements refer to “the obvious game-like elements that are frequently used in digital games or gamification, which are concrete nouns”, and gamification mechanisms refer to “the underlying guidelines that make gamification activities engaging, which are abstract nouns that relate to humans’ innate psychological needs”. What’s more, the content analysis helped summarise a framework describing what makes gamification engaging, which contains goal, visualisation, immediate feedback, adaptation, challenge, competition, reward, and fun failure. Limitations and suggestions for future studies have been discussed. © 2021, The Author(s), under exclusive licence to Springer Science+Business Media, LLC, part of Springer Nature.</t>
  </si>
  <si>
    <t>Descriptive content analysis; Effectiveness assessment; Gamification; Gamified learning; Learning engagement</t>
  </si>
  <si>
    <t>Miao L.; Karim T.; Hussain T.S.; Li C.</t>
  </si>
  <si>
    <t>Miao, Lei (57450178300); Karim, Tanzeena (57450003400); Hussain, Tamir Shahir (57450900200); Li, Cen (57450722800)</t>
  </si>
  <si>
    <t>57450178300; 57450003400; 57450900200; 57450722800</t>
  </si>
  <si>
    <t>TNT Board: An Interactive Electronic Board Game</t>
  </si>
  <si>
    <t>https://www.scopus.com/inward/record.uri?eid=2-s2.0-85124571163&amp;partnerID=40&amp;md5=52ea5d38640dafd889216883f1fe3d17</t>
  </si>
  <si>
    <t>In summer 2020, a research and enrichment program funded by a Student Engagement, Retention, and Success (SERS) grant from the Tennessee Board of Regents took place in the form of online/remote delivery. The goal of the program was to improve the GPA and retention rate of underrepresented and minority students by engaging them in multidisciplinary and collaborative summer projects. This paper presents the project carried out by one of the student groups, in which two students in Mechatronics Engineering and one student in Computer Science worked together remotely and designed and implemented an interactive board game using Arduino Mega and various other electronics and mechanical parts. The board consists of six games and is fun to play for all age groups. All student participants had no prior experience with Arduino, but with the help from the faculty mentor, they were able to learn it quickly and complete the project within 4 weeks. Although each student was primarily responsible for two games, the project was a true multidisciplinary collaboration: the computer science student led the efforts of setting up GitHub for software programming and source management whereas the mechatronics engineering students conducted mechanical design for the board. In this paper, we will present the mechanical, electrical, and software design of the board game. The bill of materials and the details of remote collaboration will also be included. On the educational front, we discuss a couple of efforts that helped the students: (i) We designed an introductory training lesson to introduce Arduino to them and (ii) We utilized project-based learning techniques to encourage them to learn new things along the way. © American Society for Engineering Education, 2021</t>
  </si>
  <si>
    <t>Sekhavat Y.A.; Sisi M.J.; Roohi S.</t>
  </si>
  <si>
    <t>Sekhavat, Yoones A. (24538194900); Sisi, Milad Jafari (57209098622); Roohi, Samad (55386876100)</t>
  </si>
  <si>
    <t>24538194900; 57209098622; 55386876100</t>
  </si>
  <si>
    <t>Affective interaction: Using emotions as a user interface in games</t>
  </si>
  <si>
    <t>10.1007/s11042-020-10006-4</t>
  </si>
  <si>
    <t>https://www.scopus.com/inward/record.uri?eid=2-s2.0-85092132525&amp;doi=10.1007%2fs11042-020-10006-4&amp;partnerID=40&amp;md5=5909c64a773a3e964358486454b64a51</t>
  </si>
  <si>
    <t>Affective computing, as a novel paradigm, adds a new feature into the human-computer interactions era that brings emotions into the process of design and evaluation. Such condition influences digital games’ not only structural dimension but also content and evaluation areas. This study aims to evaluate the effect of using emotions in the form of facial expressions as a User Interface (UI) and the input of a system in virtual scenarios. After studying the findings and methods of previous researches, a conceptual framework for Affective User Interface Design and Evaluation (AFFUIDE) has been proposed. Then, a game in the genre of shoot ‘em up (called Facial Battle) in four interaction modes has been developed. The evaluation of this study has been performed in terms of the players’ performance and experience. For this purpose, 18 male students of the Multimedia Faculty of Tabriz Islamic Art University took part in the experiments, who were asked to play all four modes of the game. Then, after analyzing the normalization of collected data, one-way ANOVA and U Mann Whitney tests were used for the statistical analysis. The findings indicate that the Traditional UI is the most usable and the Full Affective UI has the best sense of fun and user experience among other methods. However, the hybrid mode (affective shooting), is not only usable as traditional mode, but it also works better in terms of user experience compared to other modes. © 2020, Springer Science+Business Media, LLC, part of Springer Nature.</t>
  </si>
  <si>
    <t>Affective Computing; Affective User Interface; Facial Expressions; User Experience; Virtual Scenario</t>
  </si>
  <si>
    <t>Sabitzer B.; Groher I.; Hörmann C.; Hofer A.</t>
  </si>
  <si>
    <t>Sabitzer, Barbara (54403944600); Groher, Iris (17433896500); Hörmann, Corinna (57220763260); Hofer, Alexander (57226716431)</t>
  </si>
  <si>
    <t>54403944600; 17433896500; 57220763260; 57226716431</t>
  </si>
  <si>
    <t>Toward the implementation of escape room games in an educational context</t>
  </si>
  <si>
    <t>2021-September</t>
  </si>
  <si>
    <t>10.34190/GBL.21.125</t>
  </si>
  <si>
    <t>https://www.scopus.com/inward/record.uri?eid=2-s2.0-85120688587&amp;doi=10.34190%2fGBL.21.125&amp;partnerID=40&amp;md5=17515422d3b7bfeb09a8bf9d21807cc7</t>
  </si>
  <si>
    <t>During the last decade, escape rooms have become a popular place of amusement. Escape the Room is best described as a combination of LARP (Live Action Role Play), scavenger hunt, and Sherlock Holmes. The players are immersed in a scenario and have a set amount of time to solve a variety of puzzles using the materials and information provided to move from one room to the next until they can finally leave the building. While escape rooms are mainly deployed for team-building activities or entertainment, there are further fields of application. In an interdisciplinary project at Johannes Kepler University Linz, we adapted escape rooms for educational purposes. The Institute of Business Informatics - Software Engineering and the School of Education developed three escape room games designed to impart the principles of computer science to a younger audience in a fun way. The players can select a board game, a computer game, or a real-life game, each with its unique story, puzzles, and hints. The game variants focus on computer science but can be expanded and adapted to other subjects. As all the constructions and puzzles show a flexible design, they can be adapted to the educational level of the respective target group (primary level, secondary I + II, teacher training, and university courses) and abilities of students. Each game contains additional bonus material for experienced players. Due to the COVID-19 pandemic, the test phase of all three escape room game variants was postponed but is planned to continue in autumn 2021. © The Authors, 2021. All Rights Reserved.</t>
  </si>
  <si>
    <t>Board game; Computer game; Computer science education; Escape room; Real-life game; STEM</t>
  </si>
  <si>
    <t>Kim S.</t>
  </si>
  <si>
    <t>Kim, Seungmo (56597319400)</t>
  </si>
  <si>
    <t>Adding Interactivity to Education of Complex Wireless Networks Using Digital Game-Based Learning</t>
  </si>
  <si>
    <t>2021-October</t>
  </si>
  <si>
    <t>10.1109/FIE49875.2021.9637160</t>
  </si>
  <si>
    <t>https://www.scopus.com/inward/record.uri?eid=2-s2.0-85123823426&amp;doi=10.1109%2fFIE49875.2021.9637160&amp;partnerID=40&amp;md5=55cf8f6f9dce3616141b9254c1f20e8b</t>
  </si>
  <si>
    <t>Can we make undergraduate engineering education easier and more fun? This research aims to see if we can answer the ambitious question! The digital game-based learning (DGBL) has been found to increase the efficacy of learning when applied in engineering classes thanks to its ability to make students feel easy and fun. However, the state-of-the-art DGBL schemes still observe challenges in various aspects including cost, efficacy, readiness of instructors and students, etc. Motivated from the challenges, this research proposes to design a DGBL platform that features visualized and systematic views. Specifically, we identify the blockchain applied to wireless communications and networking systems as a key ecosystem that we capitalize the benefit of the proposed platform. As such, in this paper, we lay out a comprehensive DGBL pedagogy that includes (i) creation of relevant assignment activities and class materials in a relevant course and (ii) evaluation of the pedagogical efficacy. In a long-term view, a successful delivery of this research will increase the confidence of undergraduate engineering students on the 'in-concert' dynamics of various factors determining the performance of a blockchain system built on a wireless network.  © 2021 IEEE.</t>
  </si>
  <si>
    <t>DGBL; Electrical and Computer Engineering; Interactivity; Visualization; Wireless Communications and Networking</t>
  </si>
  <si>
    <t>Ishaq K.; Rosdi F.; Zin N.A.M.; Abid A.</t>
  </si>
  <si>
    <t>Ishaq, Kashif (57214824429); Rosdi, Fadhilah (24825590000); Zin, Nor Azan Mat (28268184100); Abid, Adnan (36614939400)</t>
  </si>
  <si>
    <t>57214824429; 24825590000; 28268184100; 36614939400</t>
  </si>
  <si>
    <t>Serious game design model for language learning in the cultural context</t>
  </si>
  <si>
    <t>10.1007/s10639-022-10999-5</t>
  </si>
  <si>
    <t>https://www.scopus.com/inward/record.uri?eid=2-s2.0-85127317312&amp;doi=10.1007%2fs10639-022-10999-5&amp;partnerID=40&amp;md5=7913e5e53333fc039b9a85ac35d28aae</t>
  </si>
  <si>
    <t>Digital learning environments have been gaining prominence during the last few years. In particular, the rising usage of mobile devices, including smartphones and tabs, has invited researchers to design and develop learning applications and games for such platforms. Mobile applications and games have been developed for learning languages like many other domains. However, most of these games are fun-based and lack a holistic design and development approach. Therefore, as a principal contribution, this research presents a theoretical model for designing language learning games in a cultural context. The proposed model combines the elements of sociocultural theory with the concepts and elements of gamification, keeping in view the requirements and educational settings, including level and mode of education, etc., to ensure the effectiveness and usability of the developed game. Subsequently, based on the proposed model, a Language Learning Game (LLG) has been designed and developed through a systematic process that involves game design, low-fidelity, and high-fidelity prototyping and its validation. The LLG has been evaluated comprehensively at different stages by incorporating standard methods. Whereby this research augments the existing set of heuristics by proposing a number of specialized heuristics for the evaluation of serious games to gauge their conformance to the cultural context. The evaluation results show that the game has overall usability scores of 90%. While the quasi-experiment-based pre-test and post-test have been conducted, the results reveal that the results obtained by LLG are statistically significantly better than adopted mobile application and traditional group. © 2022, The Author(s), under exclusive licence to Springer Science+Business Media, LLC, part of Springer Nature.</t>
  </si>
  <si>
    <t>Digital games; Effectiveness; Gamification; Heuristic evaluation; Prototype; Serious game; Think-aloud</t>
  </si>
  <si>
    <t>Cardona J.E.M.; Chandra S.; Rincon A.R.; Wood L.J.; Dautenhahn K.</t>
  </si>
  <si>
    <t>Cardona, John Edison Muñoz (56645651500); Chandra, Shruti (58183329500); Rincon, Adriana Rios (57222010560); Wood, Luke Jai (55629090000); Dautenhahn, Kerstin (7003305185)</t>
  </si>
  <si>
    <t>56645651500; 58183329500; 57222010560; 55629090000; 7003305185</t>
  </si>
  <si>
    <t>Designing Games for and with Children. Co-design Methodologies for playful activities using AR/VR and Social Agents</t>
  </si>
  <si>
    <t>Proceedings of Interaction Design and Children, IDC 2021</t>
  </si>
  <si>
    <t>10.1145/3459990.3460517</t>
  </si>
  <si>
    <t>https://www.scopus.com/inward/record.uri?eid=2-s2.0-85110067957&amp;doi=10.1145%2f3459990.3460517&amp;partnerID=40&amp;md5=826fc895edf48b71340991efa6c5cbf3</t>
  </si>
  <si>
    <t>Playing games is an inherent part of children's lives as it impacts several aspects of their physical and mental development. Technological advances have been manifesting new and exciting avenues of interaction when children play games, ranging from board and card games, to videogames that are played on mobile devices, virtual and augmented reality (VR/AR) headsets, robotic systems, and social agents. These games encompass a wide range of applications aiming to provide educational benefits, promote development, enhance well-being, or simply enjoy leisure time. Along with the fun and excitement, these advancements also bring unique challenges in the game design process due to the inclusion of complex technology, the maximization of the players' engagement and expectations and interests of the children. The player-centric approach of co-designing games with the target audience has a unique position as it involves creating the games for and with the children, allowing them to act as an equal stakeholder rather than simple users or informants. This half-day workshop aims to expose the researchers to collaborative techniques used in game design to create interactive and playful activities for children that involve contemporary technologies such as AR/VR and social agents. © 2021 Owner/Author.</t>
  </si>
  <si>
    <t>AR; Children; game design; play; social agents; social robots; VR</t>
  </si>
  <si>
    <t>Shaheen A.; Halvorsen F.; Fotaris P.</t>
  </si>
  <si>
    <t>Shaheen, Anjuman (57363922800); Halvorsen, Frida (57952905800); Fotaris, Panagiotis (8681925900)</t>
  </si>
  <si>
    <t>57363922800; 57952905800; 8681925900</t>
  </si>
  <si>
    <t>A Reflective Game Design framework for Game-Based Learning</t>
  </si>
  <si>
    <t>https://www.scopus.com/inward/record.uri?eid=2-s2.0-85141219239&amp;partnerID=40&amp;md5=e528ee3f8b6dfeead6437a9a7f5f617a</t>
  </si>
  <si>
    <t>Reflective practice is the ability to revisit and reassess one's previous actions to engage intentionally in the process of learning. The concept of reflection leads from unconscious aspects of learning or experience to mindful awareness, giving an individual the power to absorb everyday experiences to make appropriate conscious choices. Digital games in game-based learning (GBL) offer interactive learning with authentic practice and a high retention rate. Digital games are also considered an immersive and safe medium of stealth learning with the freedom to identify, explore, fail, and then retry. Main game elements such as feedback in a user interface (UI), head-up displays (HUDs), maps, prompt messages, and social discourse are reflective in nature; therefore, by default, games are reflection machines and appropriate mediums for triggering and supporting reflective learning. However, despite reflective learning having the ability to improve teaching and learning experiences in a practical form, work dedicated to reflective design in GBL is still limited. Previous studies have incorporated reflective practices into a learning environment to improve the learning rate. These practices may vary over domains and yield different outcomes that are not converged yet. While current game design comprises all features that facilitate reflection "as a whole set", it misses individual reflection differences. However, getting maximum usage of the reflective nature of games with authentic learning content while maintaining the fun criteria can be challenging. Hence, a sound design methodology and guidelines are needed to assist the game designer in aiding effective learning with reflective practices. In this paper, our primary purpose is to align reflective learning practices with existing GBL approaches and then provide a framework to incorporate reflective learning practices into designing GBL. The intention is that this framework will help designers, educators, and researchers to design game-based learning experiences following reflective design practices. © 2022 Dechema e.V.. All rights reserved.</t>
  </si>
  <si>
    <t>framework; game design; game-based learning; learning cycle; Reflective design; reflective learning</t>
  </si>
  <si>
    <t>Deterding S.; Andersen M.M.; Kiverstein J.; Miller M.</t>
  </si>
  <si>
    <t>Deterding, Sebastian (39061294600); Andersen, Marc Malmdorf (57220886048); Kiverstein, Julian (23988872200); Miller, Mark (58046020700)</t>
  </si>
  <si>
    <t>39061294600; 57220886048; 23988872200; 58046020700</t>
  </si>
  <si>
    <t>Mastering uncertainty: A predictive processing account of enjoying uncertain success in video game play</t>
  </si>
  <si>
    <t>10.3389/fpsyg.2022.924953</t>
  </si>
  <si>
    <t>https://www.scopus.com/inward/record.uri?eid=2-s2.0-85135620963&amp;doi=10.3389%2ffpsyg.2022.924953&amp;partnerID=40&amp;md5=55605bdbdb3f0ba7c58b072432c8061b</t>
  </si>
  <si>
    <t>Why do we seek out and enjoy uncertain success in playing games? Game designers and researchers suggest that games whose challenges match player skills afford engaging experiences of achievement, competence, or effectance—of doing well. Yet, current models struggle to explain why such balanced challenges best afford these experiences and do not straightforwardly account for the appeal of high- and low-challenge game genres like Idle and Soulslike games. In this article, we show that Predictive Processing (PP) provides a coherent formal cognitive framework which can explain the fun in tackling game challenges with uncertain success as the dynamic process of reducing uncertainty surprisingly efficiently. In gameplay as elsewhere, people enjoy doing better than expected, which can track learning progress. In different forms, balanced, Idle, and Soulslike games alike afford regular accelerations of uncertainty reduction. We argue that this model also aligns with a popular practitioner model, Raph Koster’s Theory of Fun for Game Design, and can unify currently differentially modelled gameplay motives around competence and curiosity. Copyright © 2022 Deterding, Andersen, Kiverstein and Miller.</t>
  </si>
  <si>
    <t>active inference; competence; game enjoyment; gaming motivation; predictive processing; uncertainty; video games</t>
  </si>
  <si>
    <t>Oliveto A.H.; Wright P.; Kumar N.; Gokarakonda S.; Fischer-Laycock I.; Williams J.; Thompson R.G.</t>
  </si>
  <si>
    <t>Oliveto, Alison H. (7004516843); Wright, Patricia (16240254000); Kumar, Nihit (56662660000); Gokarakonda, Srinivasa (57210464437); Fischer-Laycock, Ian (57613415800); Williams, Joseph (57612763600); Thompson, Ronald G. (55482225700)</t>
  </si>
  <si>
    <t>7004516843; 16240254000; 56662660000; 57210464437; 57613415800; 57612763600; 55482225700</t>
  </si>
  <si>
    <t>Acceptability of a Game-Based Intervention to Prevent Adolescent Prescription Opioid Misuse</t>
  </si>
  <si>
    <t>10.1089/g4h.2021.0243</t>
  </si>
  <si>
    <t>https://www.scopus.com/inward/record.uri?eid=2-s2.0-85128773572&amp;doi=10.1089%2fg4h.2021.0243&amp;partnerID=40&amp;md5=cd0eaddabc895f4915f2e0230b609ced</t>
  </si>
  <si>
    <t>Objective: This study assessed the initial acceptability of SafeUse, a game-based opioid misuse prevention intervention for delivery via smartphone among adolescents. Evidence-based educational and refusal skills training materials were adapted, and game design elements were applied to clinically and scientifically informed scenarios in which opioids are typically introduced to adolescents using standard product development methods to create the SafeUse prototype. Materials and Methods: In a mixed-methods study, 14 adolescents were assessed on their knowledge and perceptions of opioids before and following 5-7 days of access to SafeUse. Participants provided feedback in focus groups on the acceptability, relevance, and understandability of SafeUse and made suggestions for its improvement. Feedback was coded and summarized as to playability, acceptability, appropriateness, content development, and knowledge transfer. Pre-and post-Access quantitative data were analyzed using Wilcoxon matched pairs signed-rank tests. Results: Overall, participants liked SafeUse, its characters, graphics, and approach, finding it more appealing than lectures/reading materials and appropriate for school settings. They moderately to extremely "liked the game,""would like to play more game modules,""liked playing through the decisions,"thought the game was realistic/relevant and fun, and they learned new information about opioids. Participants reported increased confidence to refuse opioids and decreased likelihood of accepting opioids from someone they know. Knowledge about opioids increased (P &lt; 0.006), and adolescent perception that prescription drugs are safer than illegal drugs decreased (P &lt; 0.003) after playing SafeUse. Conclusion: Findings suggest that SafeUse is acceptable and likely educational to adolescents and worthy of further development and research.  © Copyright 2022, Mary Ann Liebert, Inc., publishers 2022.</t>
  </si>
  <si>
    <t>Adolescents; Drug prevention; Gamification; Prescription opioids; Smartphone</t>
  </si>
  <si>
    <t>Khan M.; Magee L.; Pollio A.; Salazar J.F.</t>
  </si>
  <si>
    <t>Khan, Marina (58571109800); Magee, Liam (54951910700); Pollio, Andrea (57114751900); Salazar, Juan Francisco (35176428500)</t>
  </si>
  <si>
    <t>58571109800; 54951910700; 57114751900; 35176428500</t>
  </si>
  <si>
    <t>Counter-fun, scholarly legitimacy, and environmental engagement — or why academics should code games</t>
  </si>
  <si>
    <t>First Monday</t>
  </si>
  <si>
    <t>10.5210/fm.v26i2.11427</t>
  </si>
  <si>
    <t>https://www.scopus.com/inward/record.uri?eid=2-s2.0-85129681081&amp;doi=10.5210%2ffm.v26i2.11427&amp;partnerID=40&amp;md5=8004e6f581216bb29dd3cd30a438038d</t>
  </si>
  <si>
    <t>Acknowledged as urgent and complex, the communication of environmental science is at once an outcome and a subject of academic research. In this article, we detail the results of workshops with young residents of five “Antarctic gateway cities” (Hobart, Christchurch, Punta Arenas, Ushuaia, and Cape Town) who helped design and evaluate an online game that sought to communicate complex intersections of climate policy and science. We focus here on secondary effects of the workshops and game. On the one hand, outputs such as digital games respond to renewed desires for and from researchers to reach beyond scholarly sanctuaries and engage with real-world issues and communities in ways that question barriers of expertise and institutional entitlement. On the other, such dissolutions expose gaps in competency that can unnerve both researchers and participants, interrogating the expediency of collaborative game design and evaluation, and posing questions about the broader role and scope of “non-traditional” research outputs. Elaborating on Pérez Latorre’s notion of “counter-fun”, we chart our efforts to engage youth audiences in Antarctic cities through workshops, social media and anonymous statistics derived from gameplay. We conclude that game design and evaluation, as methods that bind and orient researchers and participants toward common objects of interest, can yield surprising channels of speculation and dialogue that align neither with conventional research nor the planned engagement of non-traditional outputs. © This paper is licensed under a Creative Commons Attribution 4.0 International License</t>
  </si>
  <si>
    <t>Tsiotras D.; Xinogalos S.</t>
  </si>
  <si>
    <t>Tsiotras, Dimitrios (57222539099); Xinogalos, Stelios (13006140900)</t>
  </si>
  <si>
    <t>57222539099; 13006140900</t>
  </si>
  <si>
    <t>Investigating the Perceived Player Experience and Short-term Learning of the Text-based Java Programming Serious Game “Rise of the Java Emperor”</t>
  </si>
  <si>
    <t>Informatics in Education</t>
  </si>
  <si>
    <t>10.15388/infedu.2021.08</t>
  </si>
  <si>
    <t>https://www.scopus.com/inward/record.uri?eid=2-s2.0-85103096425&amp;doi=10.15388%2finfedu.2021.08&amp;partnerID=40&amp;md5=7036188669d1174f30a51277ad445b0a</t>
  </si>
  <si>
    <t>There has been an active movement towards fun learning, using games in education. This article introduces the text-based serious game “Rise of the Java Emperor” that aims to support students in learning basic object-oriented programming concepts using Java. Information concerning the analysis, the design and the pilot evaluation of the game is presented. Thirtythree undergraduate and postgraduate students of an Applied Informatics Department voluntarily played and answered a questionnaire based on the MEEGA+ model, in order to investigate the perceived player experience and short-term learning as well as the acceptance of a text-based programming game by students. The results of the evaluation show that text based games can be both fun and instructional for the field of computer programming. An important issue that requires further research is how this or other programming games can be successfully combined with traditional teaching methods for enhancing the learning of programming. © 2021 Vilnius University, ETH Zürich</t>
  </si>
  <si>
    <t>2D games; educational games; Java; learning programming; Serious games; text-based games</t>
  </si>
  <si>
    <t>International Journal of Human Computer Studies</t>
  </si>
  <si>
    <t>Medina Medina N.; Paderewski P.; Gutiérrez Vela F.L.</t>
  </si>
  <si>
    <t>Medina Medina, Nuria (6507993057); Paderewski, Patricia (6507856106); Gutiérrez Vela, Francisco Luis (55377129100)</t>
  </si>
  <si>
    <t>6507993057; 6507856106; 55377129100</t>
  </si>
  <si>
    <t>Video Games for Learning: Design considerations and its application in the video game the Time Invaders</t>
  </si>
  <si>
    <t>10.1145/3486011.3486437</t>
  </si>
  <si>
    <t>https://www.scopus.com/inward/record.uri?eid=2-s2.0-85122096298&amp;doi=10.1145%2f3486011.3486437&amp;partnerID=40&amp;md5=0aeb1f37699c528c571f006ee2fa4533</t>
  </si>
  <si>
    <t>Educational video games require problem-solving within a narrative context which situates the actions of the game and establishes rules of engagement to prompt certain learning. The design of the educational game must present a series of characteristics to lead to a really effective learning. However, it is not an easy task for an inexperienced team to develop an educational video game with a suitable fun-learning balance. With this aim, in this work, the four main axes to design successful educational games are identified and argued. As a study case, the design of the game The Time Invaders is described.  © 2021 ACM.</t>
  </si>
  <si>
    <t>design principles; Educational video games; The Time Invaders</t>
  </si>
  <si>
    <t>Erhardsson M.; Alt Murphy M.; Sunnerhagen K.S.</t>
  </si>
  <si>
    <t>Erhardsson, Mattias (56360541100); Alt Murphy, Margit (51663121100); Sunnerhagen, Katharina S. (57213827346)</t>
  </si>
  <si>
    <t>56360541100; 51663121100; 57213827346</t>
  </si>
  <si>
    <t>Commercial head-mounted display virtual reality for upper extremity rehabilitation in chronic stroke: a single-case design study</t>
  </si>
  <si>
    <t>Journal of NeuroEngineering and Rehabilitation</t>
  </si>
  <si>
    <t>10.1186/s12984-020-00788-x</t>
  </si>
  <si>
    <t>https://www.scopus.com/inward/record.uri?eid=2-s2.0-85096449042&amp;doi=10.1186%2fs12984-020-00788-x&amp;partnerID=40&amp;md5=d8f0e40c83980a7d634ac395dff335f9</t>
  </si>
  <si>
    <t>Background: Rehabilitation is crucial for maximizing recovery after stroke. Rehabilitation activities that are fun and rewarding by themselves can be more effective than those who are not. Gamification with virtual reality (VR) exploits this principle. This single-case design study probes the potential for using commercial off-the-shelf, room-scale head-mounted virtual reality for upper extremity rehabilitation in individuals with chronic stroke, the insights of which can inform further research. Methods: A heterogeneous volunteer sample of seven participants living with stroke were recruited through advertisement. A single-case design was employed with a 5-week baseline (A), followed by a 10-week intervention (B) and a 6-month follow-up. Upper extremity motor function was assessed with validated kinematic analysis of drinking task. Activity capacity was assessed with Action Research Arm Test, Box and Block Test and ABILHAND questionnaire. Assessments were done weekly and at follow-up. Playing games on a VR-system with head-mounted display (HTC Vive) was used as rehabilitation intervention. Approximately 300 games were screened and 6 tested. Visual analysis and Tau-U statistics were used to interpret the results. Results: Visual analysis of trend, level shift and overlap as well as Tau-U statistics indicated improvement of Action Research Arm Test in six participants. Four of these had at least a moderate Tau-U score (0.50–0.92), in at least half of the assessed outcomes. These four participants trained a total of 361 to 935 min. Two out of four participants who were able to perform the drinking task, had the highest training dose (&gt; 900 min) and showed also improvements in kinematics. The predominant game played was Beat Saber. No serious adverse effects related to the study were observed, one participant interrupted the intervention phase due to a fall at home. Conclusions: This first study of combining commercial games, a commercial head-mounted VR, and commercial haptic hand controls, showed promising results for upper extremity rehabilitation in individuals with chronic stroke. By being affordable yet having high production values, as well as being an easily accessible off-the-shelf product, this variant of VR technology might facilitate widespread adaption. Insights garnered in this study can facilitate the execution of future studies. Trial registration The study was registered at researchweb.org (project number 262331, registered 2019-01-30, https://www.researchweb.org/is/vgr/project/262331) prior to participant enrolment. © 2020, The Author(s).</t>
  </si>
  <si>
    <t>Activity; Head-mounted display; Kinematics; Movement; Rehabilitation; Stroke; Upper extremity; Video games; Virtual reality</t>
  </si>
  <si>
    <t>Shliakhovchuk E.; Oliynyk R.; García A.M.</t>
  </si>
  <si>
    <t>Shliakhovchuk, Elena (57215094577); Oliynyk, Rostislav (57216614121); García, Adolfo Muñoz (57197194186)</t>
  </si>
  <si>
    <t>57215094577; 57216614121; 57197194186</t>
  </si>
  <si>
    <t>Gen Zers' video game preferences and learning outcomes: Toward designing better games</t>
  </si>
  <si>
    <t>International Journal of Technology Enhanced Learning</t>
  </si>
  <si>
    <t>10.1504/IJTEL.2021.114075</t>
  </si>
  <si>
    <t>https://www.scopus.com/inward/record.uri?eid=2-s2.0-85103946629&amp;doi=10.1504%2fIJTEL.2021.114075&amp;partnerID=40&amp;md5=dde7af4314fdf6d3b9a87b6142460158</t>
  </si>
  <si>
    <t>This study presents the results of a survey consisting of broad, mostly open-ended questions concerning the video game preferences of Generation Z gamers and casual players (N = 427). One of our aims was to gain relevant insights into the gaming preferences of Generation Z players and to describe what they find appealing in AAA entertainment games. In particular, this study revealed the video game genres, characters, and in-game elements and features that Gen Zers find attractive both in general and by gender. Our study also explored the genres, characters, in-game elements, and features that Gen Zers miss and are looking for in future games. Understanding the preferences of Gen Z players allows game designers, especially designers of educational and serious games dealing with current global and social issues, to make inferences about the Generation Z's preferred game features and thus better personalise gameplay. Our findings also confirmed that video games are both fun and educational: Our respondents indicated that they learned and reinforced knowledge about the English language, the basics of informatics, strategic thinking, geography and history, teamwork, cultural knowledge, perspective change, and creativity during video gameplay. © 2021 Inderscience Enterprises Ltd.. All rights reserved.</t>
  </si>
  <si>
    <t>Digital natives; Educational technology; Generation Z; Nonformal education; Survey; Video game design; Video game preference</t>
  </si>
  <si>
    <t>Chen J.-C.; Weng C.-L.; Hsu T.-S.</t>
  </si>
  <si>
    <t>Chen, Jr-Chang (13608942800); Weng, Chao-Liang (58141845700); Hsu, Tsan-Sheng (7401791696)</t>
  </si>
  <si>
    <t>13608942800; 58141845700; 7401791696</t>
  </si>
  <si>
    <t>Preliminary Design, Implementation and Observations of the Multi-player Game Tri-Othello</t>
  </si>
  <si>
    <t>Proceedings - 2022 International Conference on Technologies and Applications of Artificial Intelligence, TAAI 2022</t>
  </si>
  <si>
    <t>10.1109/TAAI57707.2022.00016</t>
  </si>
  <si>
    <t>https://www.scopus.com/inward/record.uri?eid=2-s2.0-85150041559&amp;doi=10.1109%2fTAAI57707.2022.00016&amp;partnerID=40&amp;md5=d21393ee8229729fd5a0e4332c432777</t>
  </si>
  <si>
    <t>To study game characteristics, e.g., effective searching strategies and consequence of rules on playing styles, of multi-player games, we extend the popular two-player game Othello to be played by three players and is called Tri-Othello. Previous multi-player games are either too much knowledge involved, e.g., Poker and Mahjong, so that the focus is usually on designing heuristics, or not too much different by simply extending from their two-player versions so that not much extra game related information can be found. Tri-Othello is a simple, fun-to-play, asymmetry, imperfect information game where one player, initially unknown to the opponents, has a goal different from the rest. Through the design and implementation, we understand better how that piece of hided information can be used towards the advantage of particular players. From experimental results, we also understand better why and when multi-player alpha-beta pruning cannot be as effective as its two-player version. © 2022 IEEE.</t>
  </si>
  <si>
    <t>asymmetric information; imperfect information; multi-player game design; Othello</t>
  </si>
  <si>
    <t>Pooja P.; Bhatnagar V.</t>
  </si>
  <si>
    <t>Pooja, Pooja (57222385531); Bhatnagar, Vishal (28067532800)</t>
  </si>
  <si>
    <t>57222385531; 28067532800</t>
  </si>
  <si>
    <t>Game Analogy for Intelligent Recommender System</t>
  </si>
  <si>
    <t>Proceedings - IEEE 2020 2nd International Conference on Advances in Computing, Communication Control and Networking, ICACCCN 2020</t>
  </si>
  <si>
    <t>10.1109/ICACCCN51052.2020.9362916</t>
  </si>
  <si>
    <t>https://www.scopus.com/inward/record.uri?eid=2-s2.0-85102555019&amp;doi=10.1109%2fICACCCN51052.2020.9362916&amp;partnerID=40&amp;md5=11e9aba5b2b2b94625337de848d0414a</t>
  </si>
  <si>
    <t>Due to diversity in the nature of humans, a creative engagement of humans in digital games increases their effectiveness in the global economy. The author specified various categories of games that elaborated on how to accommodate the genres of games in particular fields. Genre is a specific type of classification which describes the characteristics of specific models. Games Genres characterized the objectives of games by the type of game-play they contain. Genres prediction can be categorized based upon attractive storyline, fun content, gender-biased, attractive graphic designs, geographical dynamics, and age factor. © 2020 IEEE.</t>
  </si>
  <si>
    <t>Digital Games; Genre; Recommendation System; Social Environment</t>
  </si>
  <si>
    <t>Thinking and Doing: Challenge, Agency, and the Eudaimonic Experience in Video Games</t>
  </si>
  <si>
    <t>10.1177/1555412019881536</t>
  </si>
  <si>
    <t>https://www.scopus.com/inward/record.uri?eid=2-s2.0-85074537446&amp;doi=10.1177%2f1555412019881536&amp;partnerID=40&amp;md5=c3a631eebefaa29b1a671649fc9da3ac</t>
  </si>
  <si>
    <t>The nascent growth of video games has led to great leaps in technical understanding in how to create a functional and entertaining play experience. However, the complex, mixed-affect, eudaimonic entertainment experience that is possible when playing a video game—how it is formed, how it is experienced, and how to design for it—has been investigated far less than hedonistic emotional experiences focusing on fun, challenge, and “enjoyment.” Participants volunteered to be interviewed about their mixed-affect emotional experiences of playing avant-garde video games. New conceptions of agency emerged (actual, interpretive, fictional, mechanical) from the analysis of transcripts and were used to produce a framework of four categories of agency. This new framework offers designers and researchers the extra nuance in conversations around agency and contributes to the discussion of how we can design video games that allow for complex, reflective, eudaimonic emotional experiences. © The Author(s) 2019.</t>
  </si>
  <si>
    <t>agency; digital games; emotion; eudaimonia; grounded theory</t>
  </si>
  <si>
    <t>Wendt L.M.; Austermann M.I.; Rumpf H.-J.; Thomasius R.; Paschke K.</t>
  </si>
  <si>
    <t>Wendt, Lisa Marie (57226160380); Austermann, Maria Isabella (57214333937); Rumpf, Hans-Jürgen (7004528536); Thomasius, Rainer (55917296100); Paschke, Kerstin (55215518800)</t>
  </si>
  <si>
    <t>57226160380; 57214333937; 7004528536; 55917296100; 55215518800</t>
  </si>
  <si>
    <t>Requirements of a group intervention for adolescents with internet gaming disorder in a clinical setting: A qualitative interview study</t>
  </si>
  <si>
    <t>International Journal of Environmental Research and Public Health</t>
  </si>
  <si>
    <t>10.3390/ijerph18157813</t>
  </si>
  <si>
    <t>https://www.scopus.com/inward/record.uri?eid=2-s2.0-85110640623&amp;doi=10.3390%2fijerph18157813&amp;partnerID=40&amp;md5=df9ec4875d51d6aafaf155d1f4ec7987</t>
  </si>
  <si>
    <t>Internet gaming disorder (IGD) has become an important health concern in a significant proportion of adolescents. Intervention studies in this age group are scarce, mostly follow quantitative designs, and rarely consider adolescents’ experiences. This study aimed to evaluate the requirements for a group therapy program for adolescents with IGD. A qualitative interview study was conducted in a German clinic for addictive disorders in childhood and adolescence with nine participants (seven IGD patients (12–18 years, M = 15.86, SD = 1.95) and two psychotherapists). The semi-structured interviews addressed helpful contents, general conditions, and suggestions for alterations for an effective group intervention. Data were analyzed using content structuring qualitative analysis. Patient interview data resulted in 234 codings with eight main categories. Expert interview data yielded 151 codings with six main categories. The following treatment components were described as effective by the participants and experts: psychoeducation, emotion management, behavior analysis and modification, social skills training, parent participation, and relapse prevention. Additionally, adolescents emphasized the importance of group functionality for coherence, feedback and rewards, content presentation, physical activity and fun. The results are a valuable addition to findings from quantitative studies on IGD interventions and an interesting starting point for further representative studies. © 2021 by the authors. Licensee MDPI, Basel, Switzerland.</t>
  </si>
  <si>
    <t>Addiction; Adolescents; Group therapy; Internet gaming disorder; Problematic gaming; Qualitative interview study</t>
  </si>
  <si>
    <t>Anastasovitis E.; Roumeliotis M.</t>
  </si>
  <si>
    <t>Anastasovitis, Eleftherios (57201878890); Roumeliotis, Manos (6603153679)</t>
  </si>
  <si>
    <t>57201878890; 6603153679</t>
  </si>
  <si>
    <t>Creative Industries and Immersive Technologies for Training, Understanding and Communication in Cultural Heritage</t>
  </si>
  <si>
    <t>12642 LNCS</t>
  </si>
  <si>
    <t>10.1007/978-3-030-73043-7_37</t>
  </si>
  <si>
    <t>https://www.scopus.com/inward/record.uri?eid=2-s2.0-85105917531&amp;doi=10.1007%2f978-3-030-73043-7_37&amp;partnerID=40&amp;md5=ffd2cc1b9642fb043801772294ee1d54</t>
  </si>
  <si>
    <t>Creative industries, such as cinematography and videogames, have invaded everyday life, offering fun and entertainment. The progress of immersive technologies provides breathtaking experiences to the users of creative digital productions. Through virtual reality the player can interact with the elements of the virtual world in a physical way. The conversion of games into serious ones, transformed them as innovative educational tools, for training in every scientific field. Cultural Heritage is an inexhaustible source of inspiration that feeds the creative industries with ideas, scenarios, and stories Moreover, the needs for the training of Cultural Heritage professionals and scientists, offer very interesting scenarios that can be implemented by the combination of serious games and virtual reality, under the prism of Lifelong Learning. In this paper, the significant effect of three-dimensional animation, full-immersive serious games, and virtual reality for better understanding, communication, and training in Cultural Heritage is being presented. Three use cases that creative industry and immersive technologies apply on tangible and intangible Cultural Heritage, highlight the importance of multidisciplinary collaborations. In this context, the transformation of historical references into a meaningful three-dimensional video animation production and the design of a full-immersive serious game in VR is the first example. The emblematic Antikythera Mechanism, consists the second use case that led our research team in the creation of the innovative Virtual Museum of the ancient technological achievement. Finally, the design and the execution of Lifelong educational programmes for training in CH through creative industries and immersive technologies is the third use case. © 2021, Springer Nature Switzerland AG.</t>
  </si>
  <si>
    <t>Animation; Creative industries; Cultural Heritage; Educational programme; Immersion; Lifelong Learning; Serious games; Training; Virtual reality</t>
  </si>
  <si>
    <t>Nadzir M.M.; Pillay B.</t>
  </si>
  <si>
    <t>Nadzir, Maslinda Mohd (57193818884); Pillay, Baktajivan (57559852600)</t>
  </si>
  <si>
    <t>57193818884; 57559852600</t>
  </si>
  <si>
    <t>A mobile game approach for energy conservation awareness</t>
  </si>
  <si>
    <t>Proceedings of the 2022 16th International Conference on Ubiquitous Information Management and Communication, IMCOM 2022</t>
  </si>
  <si>
    <t>10.1109/IMCOM53663.2022.9721794</t>
  </si>
  <si>
    <t>https://www.scopus.com/inward/record.uri?eid=2-s2.0-85127530371&amp;doi=10.1109%2fIMCOM53663.2022.9721794&amp;partnerID=40&amp;md5=29a5316086aaca7160960771c6bee41b</t>
  </si>
  <si>
    <t>Energy plays a vital role in our daily lives. Energy needs to be conserved to cut costs and preserve the resources for more extended use. Energy conservation is an effort to reduce energy consumption by being more energy efficient. However, many people waste a lot of energy in their daily usage. Energy waste tends to happen due to a lack of energy conservation awareness among the public. Even though there are many digital resources on energy conservation, few mobile games are about energy conservation awareness. Therefore, this study proposes a mobile game prototype that emphasizes energy conservation, specifically electricity consumption. A rapid prototyping model modified for serious game development is used to develop the prototype. Nine participants were involved in testing the basic prototype. Most of the participants were satisfied with the game mechanics. The study's outcome shows that this prototype is promising to promote energy conservation with more fun and interactivity via a mobile game platform.  © 2022 IEEE.</t>
  </si>
  <si>
    <t>climate change; energy conservation; mobile applications; mobile game; mobile learning</t>
  </si>
  <si>
    <t>Faverio D.L.; Popescu I.V.; Mosher M.</t>
  </si>
  <si>
    <t>Faverio, Diego L. (57388916600); Popescu, Iulia V. (57388916700); Mosher, Matthew (57189038657)</t>
  </si>
  <si>
    <t>57388916600; 57388916700; 57189038657</t>
  </si>
  <si>
    <t>Creativity and Collaboration During COVID-19: Creating an Alternate Reality Game in the Face of a Pandemic</t>
  </si>
  <si>
    <t>13138 LNCS</t>
  </si>
  <si>
    <t>10.1007/978-3-030-92300-6_32</t>
  </si>
  <si>
    <t>https://www.scopus.com/inward/record.uri?eid=2-s2.0-85121925437&amp;doi=10.1007%2f978-3-030-92300-6_32&amp;partnerID=40&amp;md5=4e928777ed21d18d4b77800202fb38e0</t>
  </si>
  <si>
    <t>This paper describes the design, development, and implementation of an alternate reality game (ARG) created by a small team of graduate students in the Digital Media program at the University of Central Florida. The paper specifically focuses on how social distancing as a result of the COVID-19 pandemic hindered traditionally collaborative college campus environments and what techniques the team took to overcome those limitations in order to create a fun and engaging experience for players. The solution for overcoming those limitations included designing an ARG that promoted a sense of involvement by framing the game as a student-run organization for those interested to join. Through the utilization of engaging puzzle games, fictional narratives, and online platforms, the ARG known as the Fairy Investigation Club was a unique medium for collaboration and involvement in the face of a global pandemic. © 2021, Springer Nature Switzerland AG.</t>
  </si>
  <si>
    <t>Alternate reality games; Coronavirus pandemic; Human-computer interaction; Interactive games; Social distancing</t>
  </si>
  <si>
    <t>Lee C.-S.; Kok W.-L.</t>
  </si>
  <si>
    <t>Lee, Chien-Sing (57205431488); Kok, Wui-Lee (58112437200)</t>
  </si>
  <si>
    <t>57205431488; 58112437200</t>
  </si>
  <si>
    <t>Color-gameplay, global-local processing tradeoffs: Towards personalized/generative HCI playfulness</t>
  </si>
  <si>
    <t>Proceedings - 2022 4th International Workshop on Artificial Intelligence and Education, WAIE 2022</t>
  </si>
  <si>
    <t>10.1109/WAIE57417.2022.00011</t>
  </si>
  <si>
    <t>https://www.scopus.com/inward/record.uri?eid=2-s2.0-85146322521&amp;doi=10.1109%2fWAIE57417.2022.00011&amp;partnerID=40&amp;md5=0fe051fbf1671c415afc254c2d7ab6e3</t>
  </si>
  <si>
    <t>Cognitive aging is inherent to everyone. Brain-training games are found to help seniors' attention span, processing speed, logical reasoning, and spatial ability. Hence, this study presents QuizMap, aimed at developing games, which are fun, and adaptive/generative, for both young and old. This paper is analogically grounded in 'shapeless' semantics and the ARCS motivation model. We hypothesize that with architectural/design patterns, and structure/behaviour/function as pivot, color coding-gameplay refactoring can result in dynamically-generated computer playfulness, and enhance attention, memory, problem-solving, UX. In QuizMap, seniors can switch between a digital matching card game and a digital Monopoly game, with physical exercise suggestions in chance cards. User feedback highlights the games' perceived strengths/weaknesses. We infer that reducing color via color coding may result in attention/relevance-gameplay tradeoffs. This reinterprets (dynamic) salience in global-local attention/memory/processing, and thus, 'shapeless' semantics. Moreover, to seniors, pragmatic factors, influence attractiveness/UX on average, 6.93% more than hedonistic factors. © 2022 IEEE.</t>
  </si>
  <si>
    <t>attractive factors; color/color codes; computer playfulness; gameplay; global-local processing; sustainable well-being</t>
  </si>
  <si>
    <t>Zhang A.</t>
  </si>
  <si>
    <t>Zhang, Aiping (57223034902)</t>
  </si>
  <si>
    <t>Research on the Professional Development of Leisure Sports under Computer Big Data Technology</t>
  </si>
  <si>
    <t>2022 IEEE 2nd International Conference on Data Science and Computer Application, ICDSCA 2022</t>
  </si>
  <si>
    <t>10.1109/ICDSCA56264.2022.9987880</t>
  </si>
  <si>
    <t>https://www.scopus.com/inward/record.uri?eid=2-s2.0-85146369271&amp;doi=10.1109%2fICDSCA56264.2022.9987880&amp;partnerID=40&amp;md5=f79220acc300e7bd0d8e55dbeea9b688</t>
  </si>
  <si>
    <t>This article builds a fitness training guidance system based on somatosensory games, connects the somatosensory game equipment XBOX with the health cloud service platform independently developed by the research group, and guides users to enjoy the effect of scientific fitness while having fun fitness. The system obtains the user's personalized fitness plan from the health cloud service platform through Web Service, and presents it on the terminal Android device. By customizing the communication protocol and using the Android serial port API to realize the serial communication technology under the Android device, the two-way video signal switching is completed, and the user is guided to carry out fitness training according to the game items and exercise parameters specified by the fitness plan, and the exercise results are uploaded to Health. Cloud service platform. The fitness system design method in this paper has a good effect on improving the entertainment and effectiveness of personal fitness, and has good generality. © 2022 IEEE.</t>
  </si>
  <si>
    <t>big data; computer; fitness system; recreational sports; somatosensory game</t>
  </si>
  <si>
    <t>Juyal S.</t>
  </si>
  <si>
    <t>Juyal, Shikhar (57202077146)</t>
  </si>
  <si>
    <t>An Exploration into 'Perceived Sense of Challenge' in Level Design for fast paced Casual Mobile Games</t>
  </si>
  <si>
    <t>IEEE Conference on Computatonal Intelligence and Games, CIG</t>
  </si>
  <si>
    <t>2021-August</t>
  </si>
  <si>
    <t>10.1109/CoG52621.2021.9619022</t>
  </si>
  <si>
    <t>https://www.scopus.com/inward/record.uri?eid=2-s2.0-85122951236&amp;doi=10.1109%2fCoG52621.2021.9619022&amp;partnerID=40&amp;md5=0907dbd7e7e8ea2a0a6c29cb3da83e73</t>
  </si>
  <si>
    <t>Level Design is one of the core pillars of Game design. As a level designer, one creates experiences along the fine line of flow between frustration and fun. This paper takes a heuristic approach in understanding a player's perception of a level's challenge through case studies and by conducting an experiment (focusing primarily on single player fast paced casual mobile platformers and racers) with a sample size of 50 participants. Figuring out what constitutes as a challenge for the player, how it can be increased without drastically affecting the difficulty and how analysing this 'perceived sense of challenge' can help designers influence a player's expected sense of challenge and create less frustration. © 2021 IEEE.</t>
  </si>
  <si>
    <t>Casual games; Challenge; Flow theory; Level Design; Mobile; Perceived challenge; Player Frustration</t>
  </si>
  <si>
    <t>Simmich J.; Mandrusiak A.; Russell T.; Smith S.; Hartley N.</t>
  </si>
  <si>
    <t>Simmich, Joshua (54896424600); Mandrusiak, Allison (25947579300); Russell, Trevor (7202045932); Smith, Stuart (55574193475); Hartley, Nicole (55929863100)</t>
  </si>
  <si>
    <t>54896424600; 25947579300; 7202045932; 55574193475; 55929863100</t>
  </si>
  <si>
    <t>Perspectives of older adults with chronic disease on the use of wearable technology and video games for physical activity</t>
  </si>
  <si>
    <t>Digital Health</t>
  </si>
  <si>
    <t>10.1177/20552076211019900</t>
  </si>
  <si>
    <t>https://www.scopus.com/inward/record.uri?eid=2-s2.0-85107005472&amp;doi=10.1177%2f20552076211019900&amp;partnerID=40&amp;md5=acbe17810da31c177c9e85e28bfc9dd2</t>
  </si>
  <si>
    <t>Background: There is increasing interest in technology to deliver physical rehabilitation and allow clinicians to monitor progress. Examples include wearable activity trackers and active video games (AVGs), where physical activity is required to play the game. However, few studies have explored what may influence the effectiveness of these as technology-based physical activity interventions in older adults with chronic diseases. Objective: This study aimed to explore: 1) perceptions about wearable physical activity trackers; 2) perceptions about using technology to share physical activity information with clinicians; 3) barriers and motivators to playing games, including AVGs for rehabilitation. Methods: Qualitative study based on semi-structured interviews with older adults (n = 19) with chronic obstructive pulmonary disease (COPD). Results: Wearable activity trackers were perceived as useful to quantify activity, facilitate goal-setting, visualize long-term improvements and provide reminders. Participants generally wished to share data with their clinicians to gain greater accountability, receive useful feedback and improve the quality of clinical care. Participants were motivated to play games (including AVGs) by seeking fun, social interaction and health benefits. Some felt that AVGs were of no benefit or were too difficult. Competition was both a motivator and a barrier. Conclusions: The findings of the present study seek to inform the design of technology to encourage physical activity in older adults with chronic diseases. © The Author(s) 2021.</t>
  </si>
  <si>
    <t>Aged; chronic obstructive lung disease; fitness trackers; video games</t>
  </si>
  <si>
    <t>Kordyaka B.; Kruse B.</t>
  </si>
  <si>
    <t>Kordyaka, Bastian (57197778968); Kruse, Björn (57189875341)</t>
  </si>
  <si>
    <t>57197778968; 57189875341</t>
  </si>
  <si>
    <t>Curing Toxicity – A Multi-method Approach</t>
  </si>
  <si>
    <t>Lecture Notes in Information Systems and Organisation</t>
  </si>
  <si>
    <t>10.1007/978-3-030-86797-3_23</t>
  </si>
  <si>
    <t>https://www.scopus.com/inward/record.uri?eid=2-s2.0-85118175509&amp;doi=10.1007%2f978-3-030-86797-3_23&amp;partnerID=40&amp;md5=21e3dd11f49f174da2facc7ebe96f793</t>
  </si>
  <si>
    <t>Enabled by technological advancements, a contemporary form of technology use that particularly became popular are online multiplayer video games, which are played with others in real time. Besides various positive impacts on the user experience (e.g., fun, additional social exchange) adverse consequences have occurred as well (e.g., stress, anger). Most recently, a sincere problem gaining increased attention is toxic behavior (i.e., a behavior spreading negative effects and bad mood during play). With our study, we propose a way to handle toxic behavior on a level of video game design by using a multi-method approach. First, we will consult the online disinhibition effect and its antecedents to identify design related relationships. Afterwards, we will conduct a qualitative workshop engaging video game designers and players to reshape in-game experiences by incentivizing players to buffer toxicity. © 2021, The Author(s), under exclusive license to Springer Nature Switzerland AG.</t>
  </si>
  <si>
    <t>Multi-method approach; Online disinhibition effect; Toxic behavior; User experience engineering</t>
  </si>
  <si>
    <t>Wilhelmsson U.; Susi T.; Torstensson N.</t>
  </si>
  <si>
    <t>Wilhelmsson, Ulf (55579476900); Susi, Tarja (8299075700); Torstensson, Niklas (56644642200)</t>
  </si>
  <si>
    <t>55579476900; 8299075700; 56644642200</t>
  </si>
  <si>
    <t>Merging the analogue and the digital: Combining opposite activities in a mixed media game</t>
  </si>
  <si>
    <t>Media and Communication</t>
  </si>
  <si>
    <t>10.17645/MAC.V9I1.3203</t>
  </si>
  <si>
    <t>https://www.scopus.com/inward/record.uri?eid=2-s2.0-85099860881&amp;doi=10.17645%2fMAC.V9I1.3203&amp;partnerID=40&amp;md5=2a1938124fe66eb6aa21703a1bdcb454</t>
  </si>
  <si>
    <t>While much of the games research field for the last two decades has focused on digital games, this article draws attention to the benefits of combining analogue and digital game components to cater for a serious but fun game experience. In this case, the game design provides a set of game rules for players, where the goal is to win by finding another player’s hidden treasure. But, the game also includes deceptive characters, initially unknown to the players, whose goal is to lure the players to reveal information, which will make a player lose the game. Hence, the players and the unknown characters are involved in opposite but intertwined activities. To describe the differing activities we use the activity system model found in Activity Theory. The theoretical conceptualisation, the game design and the play situation create what we term a zone of experience where young players can experience the consequences of sharing too much information. The game design mimics real world online interactions, but under safe off-line conditions. The zone of experience also creates the foundation for an ensuing activity that fits well within the concept of the zone of proximal development: A follow-up conversation under adult guidance of game experiences aimed at raising children’s online risk awareness. © 2021 by the authors; licensee Cogitatio (Lisbon, Portugal).</t>
  </si>
  <si>
    <t>Activity theory; Mixed media; Online risk awareness; Serious game; Zone of experience</t>
  </si>
  <si>
    <t>Fourie J.; Wilson C.</t>
  </si>
  <si>
    <t>Fourie, Jean (44461100100); Wilson, Claire (57675285600)</t>
  </si>
  <si>
    <t>44461100100; 57675285600</t>
  </si>
  <si>
    <t>PLAYING GAMES in A MASTERS CLASS: EXPERIENCES of STUDENT EDUCATIONAL PSYCHOLOGISTS</t>
  </si>
  <si>
    <t>Perspectives in Education</t>
  </si>
  <si>
    <t>10.18820/2519593X/PIE.V39.I4.10</t>
  </si>
  <si>
    <t>https://www.scopus.com/inward/record.uri?eid=2-s2.0-85121929900&amp;doi=10.18820%2f2519593X%2fPIE.V39.I4.10&amp;partnerID=40&amp;md5=d03747cc7967bb828e505af41c57b409</t>
  </si>
  <si>
    <t>Playing authentic educational games can support learners of all ages and abilities, particularly those with special educational or remedial needs. Playing games in cooperative groups allows learners to relate socially, motivate each other competitively and rehearse schoolwork. Literature mostly covers computer games rather than real-life educational games. This study explored student educational psychologists’ experiences in creating and playing authentic educational games to facilitate learning for children with special educational needs. In pairs, the students constructed educational games from everyday recyclable material with the purpose of reinforcing concepts related to phonics, spelling, reading and mathematics. The games required small groups of learners to play together with minimal teacher facilitation. Working with a generic, qualitative, interpretive research design, the experiences of this cohort (n=29) of Master’s students were gleaned from their reflective writings and the researcher’s journal. Thematic content analysis was used to analyse the data and identify the emergent themes within the theoretical framework of game-based learning. The findings indicated that authentic self-made educational games exhibited all the required features conceptualised in the theory of gameplay. Learning through play created experiences that are fun, motivating and have learners requesting more. Authentic educational games provided emotional and educational support. Playing educational games is a supportive adjunct to remedial interventions in the therapeutic context. © 2021 University of Pretoria. All rights reserved.</t>
  </si>
  <si>
    <t>Authentic educational games; Educational Psychology students; Gaming principles; Learning support; Qualitative methodology</t>
  </si>
  <si>
    <t>PLoS ONE</t>
  </si>
  <si>
    <t>Arnold U.; Söbke H.; Reichelt M.</t>
  </si>
  <si>
    <t>Arnold, Uwe (55561090400); Söbke, Heinrich (56025039700); Reichelt, Maria (56095121000)</t>
  </si>
  <si>
    <t>55561090400; 56025039700; 56095121000</t>
  </si>
  <si>
    <t>Simcity in infrastructure management education</t>
  </si>
  <si>
    <t>Education Sciences</t>
  </si>
  <si>
    <t>10.3390/educsci9030209</t>
  </si>
  <si>
    <t>https://www.scopus.com/inward/record.uri?eid=2-s2.0-85070557986&amp;doi=10.3390%2feducsci9030209&amp;partnerID=40&amp;md5=fdcfbeb812d849fad3b6e80faa455d2b</t>
  </si>
  <si>
    <t>Simulation games offer a safe space to experiment with system models and provide learning experiences about interdependencies and thus, are considered to foster the development of a deeper understanding of systems. This article describes the use of SimCity in the university course Infrastructure Management, which has been in continuous operation since 2002. Methodologically, a total of four events were observed. Students’ motivation, the didactic scenario and the perceived learning outcomes were examined with the help of a focus group discussion and questionnaires. The didactic scenario shows characteristics not described in this combination in the literature to date: (1) the moderated open, simultaneous and competitive play in groups, (2) the used regional planning scenario and (3) the long, regular period of application of more than 15 years. The results show that SimCity 4 can still serve as a platform for exciting learning scenarios more than 15 years after its initial release. It could also be shown that the didactic scenario motivates the students and that SimCity also generates gaming fun. Furthermore, it could be argued that a regional scenario can be implemented by simple means and is perceived as motivating by the students. Furthermore, this study indicates that even a technically complex and fast-moving medium such as a computer game can be used in a didactic scenario over a longer period with limited effort. Nevertheless, the challenge of game aging should be actively addressed. Furthermore, the study revealed that game-based learning still faces challenges with being recognized by students as a serious learning activity. © 2019 by the authors. Licensee MDPI, Basel, Switzerland.</t>
  </si>
  <si>
    <t>Case study; City builder game; Game aging; Instructional design; SimCity</t>
  </si>
  <si>
    <t>Norozi K.; Haworth R.; Dempsey A.A.; Endres K.; Altamirano-Diaz L.</t>
  </si>
  <si>
    <t>Norozi, Kambiz (9943185600); Haworth, Robert (36806275600); Dempsey, Adam A. (57200625132); Endres, Kaitlin (58356824200); Altamirano-Diaz, Luis (35797098500)</t>
  </si>
  <si>
    <t>9943185600; 36806275600; 57200625132; 58356824200; 35797098500</t>
  </si>
  <si>
    <t>Are Active Video Games Effective at Eliciting Moderate-Intensity Physical Activity in Children, and Do They Enjoy Playing Them?</t>
  </si>
  <si>
    <t>CJC Open</t>
  </si>
  <si>
    <t>10.1016/j.cjco.2020.07.006</t>
  </si>
  <si>
    <t>https://www.scopus.com/inward/record.uri?eid=2-s2.0-85092891620&amp;doi=10.1016%2fj.cjco.2020.07.006&amp;partnerID=40&amp;md5=767650ca483529f82748df886f2c3c03</t>
  </si>
  <si>
    <t>Background: Despite current physical activity (PA) guidelines, children spend an average of 1-3 hours/day playing video games. Some video games offer physically active components as part of gameplay. We sought to determine if these active video games (AVGs) can elicit at least moderate PA in children, identify game elements important for PA, and determine if they are fun to play. Methods: Twenty children aged 8 to 16 years underwent cardiopulmonary exercise testing to determine their heart rate (HR) at ventilatory threshold. Participants played 2 different AVGs, and the gaming time that each participant's HR was above the HR thresholds for moderate and vigorous PA was determined. Gameplay elements that supported or inhibited active gameplay were also identified. Participants also completed questionnaires on physical activity, game engagement, and game experience. Results: The Dance Central Spotlight and Kung-Fu for Kinect AVGs produced at least moderate PA, for a mean of 54.3% ± 29.5% and 87.8% ± 21.8% of gameplay time, respectively. Full-body movements, player autonomy, and self-efficacy were observed to be important elements of good AVG design. Although participants enjoyed these AVGs, they still preferred their favorite games (game engagement score of 1.82 ± 0.67 vs 0.95 ± 0.70 [Dance Central Spotlight] and 1.39 ± 0.37 [Kung Fu for Kinect]). Conclusions: AVGs can provide at least moderate PA and are enjoyable to play, but most popular video games do not incorporate active components. The implementation of government policies and a rating system concerning PA in video games may help address the widespread sedentary lifestyle of children. © 2020 Canadian Cardiovascular Society</t>
  </si>
  <si>
    <t>Lecture Notes in Electrical Engineering</t>
  </si>
  <si>
    <t>Norman J.; Kelly B.; McMahon A.-T.; Boyland E.; Chapman K.; King L.</t>
  </si>
  <si>
    <t>Norman, Jennifer (57201014808); Kelly, Bridget (15769422900); McMahon, Anne-T. (7102763915); Boyland, Emma (15764542100); Chapman, Kathy (7201682256); King, Lesley (57203732429)</t>
  </si>
  <si>
    <t>57201014808; 15769422900; 7102763915; 15764542100; 7201682256; 57203732429</t>
  </si>
  <si>
    <t>Remember Me? Exposure to Unfamiliar Food Brands in Television Advertising and Online Advergames Drives Children's Brand Recognition, Attitudes, and Desire to Eat Foods: A Secondary Analysis from a Crossover Experimental-Control Study with Randomization at the Group Level</t>
  </si>
  <si>
    <t>Journal of the Academy of Nutrition and Dietetics</t>
  </si>
  <si>
    <t>10.1016/j.jand.2019.05.006</t>
  </si>
  <si>
    <t>https://www.scopus.com/inward/record.uri?eid=2-s2.0-85068524275&amp;doi=10.1016%2fj.jand.2019.05.006&amp;partnerID=40&amp;md5=26d59fc8357b303f9f12efd1eb236591</t>
  </si>
  <si>
    <t>Background: Limitations in current Australian regulatory provisions may be identified by demonstrating the effect of different marketing methods on children's recognition and attitudes toward unhealthy food brands. Objective: To investigate how exposure to different marketing techniques from television (TV) and online food advertising affects children's brand recall, recognition, and attitudinal responses toward brands and brand consumers and children's desire to eat the advertised products. Design: Secondary analysis of data from a crossover experimental-control study. Participants/setting: In all, 154 children (7 to 12 years) completed the study, conducted at four 6-day holiday camps from April 2016 to January 2017 in New South Wales, Australia. Children were assigned to a single-media (n=76) or multiple-media (n=78) condition. Intervention: All children viewed 10 TV food advertisements in a cartoon on three occasions. For one of the brands, one set of children additionally played online “advergames” featuring the brand. Main outcome measures: Children's recognition and attitudes toward brands and brand consumers and children's desire to eat the product were reported via a brand recognition and attitude survey pre- and postintervention. Marketing techniques were categorized. Statistical analysis: Pre- and postintervention brand recognition and relationships between brand recognition and attitudes by media condition and desire to eat the product were examined using generalized linear mixed models and linear mixed models. Results: There was a significant increase in the number of brands recognized postexposure by children in both media groups (mean difference=3.8, P&lt;0.0001). The majority of brands appealed to children. Children who reported wanting to eat the advertised products rated brands more positively than children who did not express a desire to eat the products. A larger proportion of children who played the advergames (36%) rated brand consumers as “cool” than children who viewed the TV advertisements only (19%) (P&lt;0.001). Anti-adult themes, fun and humor, and parent pleasing were techniques unique to some of the most recognized and favored advertisements. Conclusions: The marketing communications increased children's brand recognition and elicited positive attitudinal responses. These findings indicate a need for policy makers to consider additional regulations to protect children from the persuasive influence of unhealthy food advertising. © 2020 Academy of Nutrition and Dietetics</t>
  </si>
  <si>
    <t>Attitude; Children; Food advertising; Marketing techniques; Recognition</t>
  </si>
  <si>
    <t>Claypool M.; Cockburn A.; Gutwin C.</t>
  </si>
  <si>
    <t>Claypool, Mark (6701707948); Cockburn, Andy (7004557137); Gutwin, Carl (35587413900)</t>
  </si>
  <si>
    <t>6701707948; 7004557137; 35587413900</t>
  </si>
  <si>
    <t>Game input with delay: Moving target selection parameters</t>
  </si>
  <si>
    <t>Proceedings of the 10th ACM Multimedia Systems Conference, MMSys 2019</t>
  </si>
  <si>
    <t>10.1145/3304109.3306232</t>
  </si>
  <si>
    <t>https://www.scopus.com/inward/record.uri?eid=2-s2.0-85069055876&amp;doi=10.1145%2f3304109.3306232&amp;partnerID=40&amp;md5=3a9cff0c1e8140969e4e4e77746cf1f3</t>
  </si>
  <si>
    <t>All real-time computer games, particularly networked computer games, have a delay from when a player starts an action (e.g., clicking the mouse) until the game renders the result (e.g., firing a projectile). This delay can degrade both player performance (e.g., lower game score) and quality of experience (e.g., less fun). While previous work has studied the effects of delay on commercial games and individual game actions, a more detailed understanding is needed of the effects of delay on moving target selection with realistic target motion. This paper presents an in-depth study of the effects of delay on the fundamental game action of selecting a moving target with a mouse with parameters for the target motion - turn frequency and turn angle. We design and implement a custom game where players select moving targets using a mouse, while the game controls both the target motion and input delay. Analysis of data gathered in a 56-person user study shows both user time and accuracy in selecting the moving target degrade with delay. Target turn frequency and turn angle can make a target easier to select (i.e., selection accuracy increases), but take longer to do so (i.e., selection time increases), because turning slows targets down while making them less predictable. © 2019 ACM.</t>
  </si>
  <si>
    <t>Lag; Target selection; User study</t>
  </si>
  <si>
    <t>Comber O.; Motschnig R.; Mayer H.; Haselberger D.</t>
  </si>
  <si>
    <t>Comber, Oswald (36185228100); Motschnig, Renate (6602136958); Mayer, Hubert (57209338090); Haselberger, David (52363745200)</t>
  </si>
  <si>
    <t>36185228100; 6602136958; 57209338090; 52363745200</t>
  </si>
  <si>
    <t>Engaging students in computer science education through game development with unity</t>
  </si>
  <si>
    <t>10.1109/EDUCON.2019.8725135</t>
  </si>
  <si>
    <t>https://www.scopus.com/inward/record.uri?eid=2-s2.0-85067525946&amp;doi=10.1109%2fEDUCON.2019.8725135&amp;partnerID=40&amp;md5=21f979d157cf9748873b1221da795549</t>
  </si>
  <si>
    <t>Learning how to code by creating video games promises high motivation, engagement and fun for the students. In this study, the Unity Game Development Environment, a widely spread tool for professional game developers, was employed for teaching secondary school students to develop their own video games. The research design for the game development activities followed a Design-Based Research approach. The learning design was based on situated learning accompanied by a mix of tutorials, teacher explanations and support &amp; collaboration amongst the students. The results of the first iteration of Design-Based Research confirmed the hypotheses that video game development was fascinating and engaging for the majority of young learners. Using a professional tool with an embedded physics engine provided additional attraction for teenagers. From the first cycle of game development we learned that dealing with the complexity of the development environment in a systematic way, time management, advanced teachers' competencies in handling the environment, and providing well balanced learning materials are crucial to successfully employ a professional tool like Unity in secondary education. Besides improved materials and a stepwise process of adding complexity e.g. by starting with developing mini-games, the most important change for the second cycle is to significantly extend the time allocated for game development. This seems justified due to the vast spectrum of skills and competences students tend to acquire when collaborating on complex and exciting issues like developing games. © 2019 IEEE.</t>
  </si>
  <si>
    <t>Computational thinking; Design-based research; Engagement; K-12 education; Learning to code; Motivation; Secondary school; Unity; Video game development</t>
  </si>
  <si>
    <t>Zulkifli N.R.; Zin N.A.M.; Majid R.A.</t>
  </si>
  <si>
    <t>Zulkifli, Nur Rahmah (57210183562); Zin, Nor Azan Mat (28268184100); Majid, Rosadah Abd (26648879000)</t>
  </si>
  <si>
    <t>57210183562; 28268184100; 26648879000</t>
  </si>
  <si>
    <t>Gamification design for teaching numeracy to slow learners</t>
  </si>
  <si>
    <t>International Journal of Innovative Technology and Exploring Engineering</t>
  </si>
  <si>
    <t>https://www.scopus.com/inward/record.uri?eid=2-s2.0-85069863189&amp;partnerID=40&amp;md5=f1526a5c0f6f0f19facb878ab37c178e</t>
  </si>
  <si>
    <t>Slow learners in school are students who have difficulty in learning due of their limited cognitive abilities. Most of these students have difficulty in literacy and numeracy. There is an existing debate on how to motivate them to learn and become literate. This paper discusses the use of gamification approach in the development of an application for delivering numeracy content to slow learners in primary schools to motivate them to learn numeracy and improve their numeracy understanding in a fun and enjoyable manner. The NUMERATica application is designed using digital game-based learning instructional design (DGBL-ID) method. The development starts with requirements gathering from users and stakeholders, followed by interface and content design, development, and evaluation of the prototype. The application consists of three modules; learning, play and exercise module. Gamification is applied in each module to increase user motivation and engagement. This application can help motivate learning and promote understanding of numeracy for slow learners and gamification approach may help students with special needs and thus can help decrease the number of students in remedial classes. © BEIESP.</t>
  </si>
  <si>
    <t>Games; Gamification; Numeracy; Primary school; Remedial students; Slow learner</t>
  </si>
  <si>
    <t>Sulistiyo E.; Vindy; Anwar N.; Warnars D.T.S.; Wibawa S.C.; Brotosaputro G.; Kristiadi D.P.; Warnars H.L.H.S.; Hashimoto K.</t>
  </si>
  <si>
    <t>Sulistiyo, Edy (57201861048); Vindy (57220031878); Anwar, Nizirwan (57196424083); Warnars, Diana Teresia Spits (57215926303); Wibawa, Setya Chendra (57200035291); Brotosaputro, Goenawan (6506071273); Kristiadi, Dedy Prasetya (57201112519); Warnars, Harco Leslie Hendric Spits (57219696428); Hashimoto, Kiyota (36668537900)</t>
  </si>
  <si>
    <t>57201861048; 57220031878; 57196424083; 57215926303; 57200035291; 6506071273; 57201112519; 57219696428; 36668537900</t>
  </si>
  <si>
    <t>Implementation of Mobile game for Religion Learning</t>
  </si>
  <si>
    <t>TALE 2019 - 2019 IEEE International Conference on Engineering, Technology and Education</t>
  </si>
  <si>
    <t>10.1109/TALE48000.2019.9225918</t>
  </si>
  <si>
    <t>https://www.scopus.com/inward/record.uri?eid=2-s2.0-85096618096&amp;doi=10.1109%2fTALE48000.2019.9225918&amp;partnerID=40&amp;md5=5e9ede0ca5de15ce275fce3a76d8a539</t>
  </si>
  <si>
    <t>Currently, the growth of information and technology is rapid. It makes a lot of things in various fields including education becoming more effective and efficient. In education, one of its implementation which is a game is proven to be a useful tool to support conventional teaching methods and bring a more natural understanding of learning materials. Moreover, as a product of the popular culture in modern society, video game mirrors the general culture practice in real life and reflects it via its own culture inside the game. This makes a video game can give a contribution to the social construction of reality as it affects the player's view towards learning in real life and vice versa. From there, we see that there is an opportunity for learning about religion to be supported by its utilization to provide an interactive and fun learning experience. In this paper, we discuss how a video game is implemented to support religious learning. The game was developed with the scrum method where we surveyed to gather the user requirements before the design step. The game design was made by using the use case diagram and storyboard, and it was built using Unity version 2017.3.0f3. © 2019 IEEE.</t>
  </si>
  <si>
    <t>Game; Mobile game; religion Game; religious Video Game; Serious Game</t>
  </si>
  <si>
    <t>Kim B.; Lee D.; Min A.; Paik S.; Frey G.; Bellini S.; Han K.; Shih P.C.</t>
  </si>
  <si>
    <t>Kim, Bogoan (57203384691); Lee, Daehyoung (57193617830); Min, Aehong (57201290959); Paik, Seungwon (57218931280); Frey, Georgia (8851900300); Bellini, Scott (16030454900); Han, Kyungsik (58643233700); Shih, Patrick C. (35782543700)</t>
  </si>
  <si>
    <t>57203384691; 57193617830; 57201290959; 57218931280; 8851900300; 16030454900; 58643233700; 35782543700</t>
  </si>
  <si>
    <t>PuzzleWalk: A theory-driven iterative design inquiry of a mobile game for promoting physical activity in adults with autism spectrum disorder</t>
  </si>
  <si>
    <t>e0237966</t>
  </si>
  <si>
    <t>10.1371/journal.pone.0237966</t>
  </si>
  <si>
    <t>https://www.scopus.com/inward/record.uri?eid=2-s2.0-85090819481&amp;doi=10.1371%2fjournal.pone.0237966&amp;partnerID=40&amp;md5=00bd848d26128d10d369e38cee7787dd</t>
  </si>
  <si>
    <t>Primary symptoms of adults with autism spectrum disorder (ASD), such as pervasive social deficits in social interaction and communication, cause adults with ASD to adopt a sedentary lifestyle. Meanwhile, gamified and behavioral theory-based interventions have been shown to improve physical activity in a fun and unobtrusive way. In this paper, we describe the iterative design inquiry process of PuzzleWalk, a gamified, physical activity-promoting mobile app designed for adults with ASD. We report the design rationales and lessons learned across four user-centered design phases with ASD experts and adults with ASD, including user requirement gathering, iterative participatory design, usability evaluation, and field deployment. The design insights generated from this work could inform future research focusing on designing sociotechnical systems, games, and interventions for people with ASD. Copyright: © 2020 Kim et al.</t>
  </si>
  <si>
    <t>Kolthoff T.; Spil T.A.M.; Nguyen H.</t>
  </si>
  <si>
    <t>Kolthoff, Tom (57211777882); Spil, Ton A.M. (6603223376); Nguyen, Hai (59120712600)</t>
  </si>
  <si>
    <t>57211777882; 6603223376; 59120712600</t>
  </si>
  <si>
    <t>The adoption of a serious game to foster interaction between the elderly and the youth</t>
  </si>
  <si>
    <t>2019 IEEE 7th International Conference on Serious Games and Applications for Health, SeGAH 2019</t>
  </si>
  <si>
    <t>10.1109/SeGAH.2019.8882443</t>
  </si>
  <si>
    <t>https://www.scopus.com/inward/record.uri?eid=2-s2.0-85074995466&amp;doi=10.1109%2fSeGAH.2019.8882443&amp;partnerID=40&amp;md5=17de1000f9fb289364991e6b35e2f844</t>
  </si>
  <si>
    <t>The number of lonely elderly is growing. Young people could provide part of the solution for this problem by spending more time with the elderly but negative intergenerational perceptions prevent this and create a generational gap. Serious gaming has the potential to develop positive intergenerational perceptions as shared leisure activities and improve health and well-being of elderly. Therefore the research question for this paper is what factors are essential for the adoption of a serious game to bring elderly and youth together? The qualitative study conducted 36 interviews amongst elderly (above 65) and youth (below 25) applying the USE IT interview protocol. The theoretical value of this paper found 13 design factors, from which five factors were found to correspond with the interviews: Weighing of different motivations young and old; Need for a learning component; Options for a short game; Ease of Use and Communication and nature of social interaction. The empirical study also found that the awareness of intergenerational games is very low and must be addressed. The games must be fun and secure and be available on a multiplatform in the browser so computers are not excluded. © 2019 IEEE.</t>
  </si>
  <si>
    <t>Intergenerational perceptions; Intergenerational play; serious gaming</t>
  </si>
  <si>
    <t>Lelardeux C.P.; Galaup M.; Hall F.; Lagarrigue P.</t>
  </si>
  <si>
    <t>Lelardeux, Catherine Pons (55816932400); Galaup, Michel (7801538724); Hall, Fabian (57223273336); Lagarrigue, Pierre (6602227342)</t>
  </si>
  <si>
    <t>55816932400; 7801538724; 57223273336; 6602227342</t>
  </si>
  <si>
    <t>Designing a fantasy bike-based exergame to foster physical activity</t>
  </si>
  <si>
    <t>International Journal of Serious Games</t>
  </si>
  <si>
    <t>10.17083/ijsg.v7i3.362</t>
  </si>
  <si>
    <t>https://www.scopus.com/inward/record.uri?eid=2-s2.0-85105447577&amp;doi=10.17083%2fijsg.v7i3.362&amp;partnerID=40&amp;md5=c6d98b8d2111f70ce44a636ffc2a14c9</t>
  </si>
  <si>
    <t>Authorities recommend the practice of moderate physical activity to improve health and quality of life. “Playŉ Ride” is a bike-based exergame aimed at promoting and controlling physical activity. This paper presents the usefulness of using extrinsic fantasy and a commonplace real bike to address a wide audience. It depicts the interactive universe in which the player pedals a bike equipped with sensors to control the flight altitude of an imaginary character. During a ‘Tour de France 2019' stage, one hundred and seventy-eight fan park visitors - from youths to retirees - tested the exergame. Data were collected from an online questionnaire composed of SUS questionnaire items and from a digital tracking system attached to the game-engine in order to assess the usability, the learnability and the acceptability of the system. Analysis shows that using extrinsic fantasy makes exercising fun and it engages people of all ages regardless of their interest in video games or sports. © 2020, Serious Games Society. All rights reserved.</t>
  </si>
  <si>
    <t>Bike; Cycling; Exergame; Game design; Physical activity; Serious game</t>
  </si>
  <si>
    <t>Shanks K.; Ramzan R.; Thomson K.; Farrell D.</t>
  </si>
  <si>
    <t>Shanks, Karen (57220059354); Ramzan, Romana (57192078889); Thomson, Karen (57220058852); Farrell, David (57220536379)</t>
  </si>
  <si>
    <t>57220059354; 57192078889; 57220058852; 57220536379</t>
  </si>
  <si>
    <t>Introducing a new design tool to inform serious game behaviour change interventions</t>
  </si>
  <si>
    <t>Proceedings of the 14th International Conference on Game Based Learning, ECGBL 2020</t>
  </si>
  <si>
    <t>10.34190/GBL.20.050</t>
  </si>
  <si>
    <t>https://www.scopus.com/inward/record.uri?eid=2-s2.0-85097736747&amp;doi=10.34190%2fGBL.20.050&amp;partnerID=40&amp;md5=c32836622db5d5cb75440dc446754efb</t>
  </si>
  <si>
    <t>Poor health behaviours established in adolescence can have lasting consequences in later life, such as obesity and sedentary behaviour. Interventions aimed at changing health behaviour typically have poor results. Serious video games have the potential to offer an intervention grounded in a fun and engaging world. Currently, there is no standard design tool used to help guide developers through the process of designing a serious video game to provoke healthy behaviour change. This paper will review behaviour change techniques (BCTs), discuss game design tools and why there is no current standard and will introduce a card-based design tool that was developed as a result of this analysis. This PhD project has implications for both serious game developers and behavioural psychologists as the design tool will allow stakeholders in game design and behavioural psychology to communicate more effectively in order to realise game-based health interventions. The outcome will be an alternative way to visualise and map behavioural theories in the early-stage development of serious games for healthy behaviour change. © ECGBL 2020.All right reserved.</t>
  </si>
  <si>
    <t>Behaviour change game; Behaviour change game tool; Behaviour change techniques; Behavioural psychology; Serious game development tool; Serious games for health</t>
  </si>
  <si>
    <t>Massler U.; Gantikow A.; Haake S.; Iurgel I.; Sylla C.; Neofytou C.</t>
  </si>
  <si>
    <t>Massler, Ute (36668971900); Gantikow, Alexander (57211907000); Haake, Susanne (57191754023); Iurgel, Ido (6507415443); Sylla, Cristina (34882136100); Neofytou, Chrystalla (56549921600)</t>
  </si>
  <si>
    <t>36668971900; 57211907000; 57191754023; 6507415443; 34882136100; 56549921600</t>
  </si>
  <si>
    <t>GameLet: Seeking media-supported fun in the training of reading fluency</t>
  </si>
  <si>
    <t>10.34190/GBL.20.042</t>
  </si>
  <si>
    <t>https://www.scopus.com/inward/record.uri?eid=2-s2.0-85097769253&amp;doi=10.34190%2fGBL.20.042&amp;partnerID=40&amp;md5=53d723f13f703d3ff799f0fa60e95bbc</t>
  </si>
  <si>
    <t>This paper presents GameLet (Gamified media-based training of reading fluency), a research and development project funded by Erasmus+ (2018-2021). The project is dedicated to developing a training programme for reading fluency (RF) with the specific aim to foster struggling readers improve their RF by means of a multilingual, gamified, media-based approach. At the core of GameLet lies a fictional audio story that should encourage learners to read more, hence improve their reading skills. Moreover, it allows learners to successfully record their role in a digital Recording Studio, both in class and at home. Increasing RF practice is aimed at by means of media-supported individual and cooperative learning phases with various reading training methods, application of playful learning scenarios and materials, and interactive elements. The paper describes how data from the second formative evaluation cycle in winter 2019/2020 was used for the design principles, future modifications, and material developments of the GameLet web version. © ECGBL 2020.All right reserved.</t>
  </si>
  <si>
    <t>Digital games-based learning; Gamification; Learning environment; Reading fluency; School and foreign language learning</t>
  </si>
  <si>
    <t>Veach C.C.</t>
  </si>
  <si>
    <t>Veach, Claire Calderwood (57210976909)</t>
  </si>
  <si>
    <t>Breaking out to break through: re-imagining first-year orientations</t>
  </si>
  <si>
    <t>Reference Services Review</t>
  </si>
  <si>
    <t>10.1108/RSR-06-2019-0039</t>
  </si>
  <si>
    <t>https://www.scopus.com/inward/record.uri?eid=2-s2.0-85072129041&amp;doi=10.1108%2fRSR-06-2019-0039&amp;partnerID=40&amp;md5=7bffa4c13e343a216fb5ba592dfd8320</t>
  </si>
  <si>
    <t>Purpose: This paper aims to outline the conceptualization, design and implementation process of an escape room-style game for first-year student orientation sessions hosted by a combined academic unit including a university library, archives and museum. The game can be customized and adapted for a variety of learning environments and purposes. Design/methodology/approach: Breakout EDU kits have been used to create escape room-style games to teach curricular content in new and engaging ways. This orientation session was designed to teach new students how to find and use essential collections and resources on each of the unit’s websites by using a fun, collaborative and engaging game. Findings: According to post-orientation survey responses, an average of nearly 80% of all new students felt that the Breakout EDU orientation game was either “Moderately Effective” or “Very Effective” in preparing them for their first day of classes. Documented observational assessments further suggest that students had fun playing the game and appreciated the hands-on approach to library orientation. Originality/value: Although the use of both digital and non-digital games in library orientations are heavily documented, there has been very little research conducted on the use of escape rooms in this context, and almost no research has been conducted on the use of Breakout EDU kits for library orientations. This paper provides a practical example of how academic libraries can incorporate a customizable and highly engaging escape room-style game into first-year orientation sessions of nearly all sizes. © 2019, Emerald Publishing Limited.</t>
  </si>
  <si>
    <t>Academic libraries; Breakout EDU; Escape rooms; Game-based learning; Gamification; Orientations</t>
  </si>
  <si>
    <t>de Classe T.M.; de Araujo R.M.; Xexéo G.B.; Matsui Siqueira S.W.</t>
  </si>
  <si>
    <t>de Classe, Tadeu Moreira (57205441424); de Araujo, Renata Mendes (10045707700); Xexéo, Geraldo Bonorino (34267940700); Matsui Siqueira, Sean Wolfgand (58485659300)</t>
  </si>
  <si>
    <t>57205441424; 10045707700; 34267940700; 58485659300</t>
  </si>
  <si>
    <t>The Play Your Process Method for Business Process-Based Digital Game Design</t>
  </si>
  <si>
    <t>10.17083/ijsg.v6i1.269</t>
  </si>
  <si>
    <t>https://www.scopus.com/inward/record.uri?eid=2-s2.0-85105458068&amp;doi=10.17083%2fijsg.v6i1.269&amp;partnerID=40&amp;md5=709940cf85ea16165b5b289d30b6d03a</t>
  </si>
  <si>
    <t>Serious games are useful tools to engage, educate and train individuals in many areas. They are also suitable for the business processes management area where it is expected that business process-based digital games can bring together players (process actors) to better understand and learn organizational business processes. Building business process-based digital games is a challenging task due to the fact that game design must be performed in a systematically way, integrated into the business process management cycle. Indeed, game designers usually do not have business process modeling skills and instructions on how to represent business process elements in the game context; also, process analysts do not have enough game design skills. This research article presents the Play Your Process (PYP) method, a digital game design method for the development of games which aim to provide business process understanding to players without forgetting the fun. In that sense, the method systematizes the design of these games, decreasing interdisciplinarity in the game project through the use of business process models as input, by mapping it into game design elements and proposing how to evaluate the games. In order to validate the PYP, a set of games was built and evaluated with designers, process executors and players. The games designed using PYP showed good quality, and players´ understanding regarding the process increased after they had played the game, although there is still room for fun and entertainment improvement. © 2019, Serious Games Society. All rights reserved.</t>
  </si>
  <si>
    <t>Business Process, Business Process Model; Business process-based digital games; Digital Game Design; Game Design Method; Play Your Process</t>
  </si>
  <si>
    <t>Khouna J.; Rhazal A.; Ajana L.; Mokri A.E.</t>
  </si>
  <si>
    <t>Khouna, Jalal (57210845505); Rhazal, Ahmed (57210844132); Ajana, Lotfi (57210844495); Mokri, Abdelilah El (57216202160)</t>
  </si>
  <si>
    <t>57210845505; 57210844132; 57210844495; 57216202160</t>
  </si>
  <si>
    <t>Study of some key elements of design and selection of an educational video game conducive to the Moroccan secondary school learners: The motivational profile and pedagogical coherence</t>
  </si>
  <si>
    <t>Universal Journal of Educational Research</t>
  </si>
  <si>
    <t>10.13189/ujer.2020.080418</t>
  </si>
  <si>
    <t>https://www.scopus.com/inward/record.uri?eid=2-s2.0-85082832129&amp;doi=10.13189%2fujer.2020.080418&amp;partnerID=40&amp;md5=8d51957c00f85bf3bb3db48d3aae9d1f</t>
  </si>
  <si>
    <t>Educational video games are being used increasingly in teaching physics. They offer learners a fun and convivial learning environment. However, the use of an educational video game genre that is ill-suited to a type of learning situation or inconsistent with the learners' motivational profile influences the effectiveness of its use in the classroom. In this context, this article deals, on the one hand, with the coherence between the genre of video games and the type of learning situation found in the context of the competency-based approach. On the other hand, it presents the results of a survey to describe the Moroccan learners' motivational profile in video games. The results show that the games should be adapted to each type of learning situation, designed and chosen to meet the learners' interest and avoided when learners are not interested in the genre of the games. It is also pointed out that most of learners prefer to use video games at the level of the explanation of the lessons and the exercises. In light of this research, we have made a number of recommendations for choosing and designing an educational video game. Copyright © 2020 by authors, all rights reserved.</t>
  </si>
  <si>
    <t>Competency-based approach; Educational video games; Learning situation; Motivational profile</t>
  </si>
  <si>
    <t>Simon V.</t>
  </si>
  <si>
    <t>Simon, Victoria (57203868530)</t>
  </si>
  <si>
    <t>Guided by Delight: Music Apps and the Politics of User Interface Design in the iOS Platform</t>
  </si>
  <si>
    <t>Television and New Media</t>
  </si>
  <si>
    <t>10.1177/1527476418794634</t>
  </si>
  <si>
    <t>https://www.scopus.com/inward/record.uri?eid=2-s2.0-85053294288&amp;doi=10.1177%2f1527476418794634&amp;partnerID=40&amp;md5=05555c0f145f1039af1d16013fd57ad8</t>
  </si>
  <si>
    <t>Seemingly trivial software does important cultural work, both reflecting hegemonic norms and providing opportunities for transforming them. Software applications for music production (music apps) within the iOS app store promise to broaden the potential for musical participation through simple, “fun,” user-friendly interface design. Yet, within the dominant user interface convention, “fun” is synonymous with the experience of instant success and effortless musical mastery. Drawing on semistructured interviews conducted with developers, and an analysis of shared user interface design conventions across three case studies of apps, ThumbJam, iMaschine 2, and Skram, I argue that normative conceptions of human perfectibility are assumed to be what generates an optimal user experience. Exploring theories of “queer fun,” and the importance of “failure” in studies of video gaming, I propose alternative conceptions of “fun,” and consider how, and with what effects, these might be implemented in the world of music apps. © The Author(s) 2018.</t>
  </si>
  <si>
    <t>affect; apps; fun; music technology; new media theory; platform studies; queer theory; recalcitrance; user interface design; video games</t>
  </si>
  <si>
    <t>Diva S.Z.; Prorna R.A.; Rahman I.I.; Islam A.B.; Islam M.N.</t>
  </si>
  <si>
    <t>Diva, Sadia Zahin (57208016978); Prorna, Rifat Ara (57208012138); Rahman, Ihtiaz Ishmam (57193737714); Islam, Anika Binte (55774949400); Islam, Muhammad Nazrul (57193049810)</t>
  </si>
  <si>
    <t>57208016978; 57208012138; 57193737714; 55774949400; 57193049810</t>
  </si>
  <si>
    <t>Applying Brain-Computer Interface Technology for Evaluation of User Experience in Playing Games</t>
  </si>
  <si>
    <t>2nd International Conference on Electrical, Computer and Communication Engineering, ECCE 2019</t>
  </si>
  <si>
    <t>10.1109/ECACE.2019.8679203</t>
  </si>
  <si>
    <t>https://www.scopus.com/inward/record.uri?eid=2-s2.0-85064673866&amp;doi=10.1109%2fECACE.2019.8679203&amp;partnerID=40&amp;md5=fe6b691fb1de2b1e3dc9f872ff6bea1b</t>
  </si>
  <si>
    <t>The Brain-computer interface (BCI) technology reliably produce changes of individuals electroencephalographic (EEG) activity, while users experience (UX) evaluation in games refers to assess the players experience (like fun, boring, engaged, etc.) in playing games. Thus the BCI technology could be used as an effective alternative means of measuring the users emotions or User Experience (UX) in playing games, which in turn will help practitioners to evaluate as well as to re-design the computer or mobile games. Therefore, the objective of this research is to propose a system based on brain-computer interface technology for evaluating the user (player) experience in playing computer games. To attain this objective, in this paper, firstly with the help of a headset that reads electroencephalogram (EEG) signals, raw data of individual's brain were extracted while the individual was playing a computer game. After that, the brain signal curves were generated from the extracted raw data. Next, the brain signals were analyzed to detect the individual's mood or emotion, which in turn provide the player's (user) experience while playing games. The system was also demonstrated with a single player while playing the 'DX-Ball' game to assess the system's performance in evaluating the UX of 'DX-Ball' game. © 2019 IEEE.</t>
  </si>
  <si>
    <t>Brain-computer interface; Computer Games; EEG; emotion detection; human-computer interaction; user experience; UX evaluation</t>
  </si>
  <si>
    <t>Moosa A.M.; Al-Maadeed N.; Saleh M.; Al-Maadeed S.A.; Aljaam J.M.</t>
  </si>
  <si>
    <t>Moosa, Alaa Mohammed (57204106506); Al-Maadeed, Noor (55479959400); Saleh, Moutaz (15133358200); Al-Maadeed, Somaya Ali (36467897100); Aljaam, Jihad Mohamed (57205584464)</t>
  </si>
  <si>
    <t>57204106506; 55479959400; 15133358200; 36467897100; 57205584464</t>
  </si>
  <si>
    <t>Designing a Mobile Serious Game for Raising Awareness of Diabetic Children</t>
  </si>
  <si>
    <t>10.1109/ACCESS.2020.3043840</t>
  </si>
  <si>
    <t>https://www.scopus.com/inward/record.uri?eid=2-s2.0-85097964924&amp;doi=10.1109%2fACCESS.2020.3043840&amp;partnerID=40&amp;md5=4458b0b9b8b92780119185cfd4d76f17</t>
  </si>
  <si>
    <t>Mobile serious games are very important tools for self-learning, training, and edutainment. They can be used to improve the children's learning skills to grasp new concepts rapidly in an enjoyable manner. Fun, motivation, and engagement are the most important features in designing attractive serious games. Therefore, designers should always find the best strategies and techniques to keep children playing the game with motivation and enthusiasm. The process is very long and requires different expertise from all the stakeholders. Arcade games are the most played games for fun and amusement in the last decades. Their approach is based on simplicity, easiness, repetitiveness, and soft challenges. The players of arcade games need only to improve their scores in every episode and avoid frustration and hard challenges as in other games. Hence, this arcade-based approach can be used in designing attractive serious games for young children and adolescents. We propose in this research a new serious game for diabetic children to teach them about the disease in a very easy manner. The game uses the arcade approach coupled with useful information about diabetes where the children discover them incrementally during the play. The longer time the child spends on the game, the most she/he can learn and enhance her/his knowledge on the disease. The game success came from its design and implementation with the presence of diabetes children, advisors, and nutritionists. We compare the game with the well-known DEX pet-based game for diabetes awareness on different aspects including user experience, usability, and learning outcomes. The study is conducted on twenty children from a diabetes camp who accepted voluntarily to participate in this research. We evaluate their educational aspects, using an improved version of the MEEGA+ model. We demonstrate the importance of the proposed game in enhancing the children knowledge on diabetes and adopt a new healthy lifestyle.  © 2013 IEEE.</t>
  </si>
  <si>
    <t>diabetes games; education; human computer interaction; MEEGA+; Serious games</t>
  </si>
  <si>
    <t>Wauck H.; Bailey B.</t>
  </si>
  <si>
    <t>Wauck, Helen (57190399002); Bailey, Brian (7201607207)</t>
  </si>
  <si>
    <t>57190399002; 7201607207</t>
  </si>
  <si>
    <t>A testbed for fun and effective features in spatial skill training games</t>
  </si>
  <si>
    <t>CHI PLAY 2019 - Extended Abstracts of the Annual Symposium on Computer-Human Interaction in Play</t>
  </si>
  <si>
    <t>10.1145/3341215.3356298</t>
  </si>
  <si>
    <t>https://www.scopus.com/inward/record.uri?eid=2-s2.0-85074867435&amp;doi=10.1145%2f3341215.3356298&amp;partnerID=40&amp;md5=885e4b1ff5b76e936bf8dafa2453d514</t>
  </si>
  <si>
    <t>Certain digital games hold promise as interventions for training spatial skills, a subset of cognitive skills essential for success in STEM fields. However, not much is known about what features of these games are relevant to training spatial skills. Without such knowledge, it is impossible to design spatial skill training games with confidence that they will be effective. In addition, existing games for spatial skill training are not designed to appeal to those who stand the most to benefit from them: students with low spatial skill. In this work, we present a new and improved version of Homeworld Bound, a game designed as a testbed for studying spatially relevant game features. Our updated version is grounded in spatial skill theory and designed to appeal to low spatial skill university students. We present our future plans for analyzing the training effectiveness and player experience of this new game, Homeworld Bound: Redux. Copyright held by the owner/author(s).</t>
  </si>
  <si>
    <t>Cognitive skills; Educational games; Player experience; Spatial skills; STEM education; Students</t>
  </si>
  <si>
    <t>San R.; Alicenap Ç.T.</t>
  </si>
  <si>
    <t>San, Remzi (57220062434); Alicenap, Çigdem Tas (57215688308)</t>
  </si>
  <si>
    <t>57220062434; 57215688308</t>
  </si>
  <si>
    <t>Developing educational computer game in terms of multimedia principles and cinematism-animetism notions</t>
  </si>
  <si>
    <t>10.34190/GBL.20.083</t>
  </si>
  <si>
    <t>https://www.scopus.com/inward/record.uri?eid=2-s2.0-85097770555&amp;doi=10.34190%2fGBL.20.083&amp;partnerID=40&amp;md5=1bc254d96d113cd944586961c3f91749</t>
  </si>
  <si>
    <t>Interactive environments that exist in digital games are considered as a fun and effective medium for the transfer of educational content. Educational context makes it possible to transfer the approaches appropriately to the game environments i.e. in the context of the target audience by the use of pedagogical or androgogical basic assumptions. Although there are many studies in the literature on the realization of learning processes with digital game environment it is seen that the studies on how the format, colour and dimensional approaches of educational game design should be limited. In this study, a literature review was carried out for the use of colour and form elements, which are among the basic design elements in the process of educational computer game design. It has been found that the studies that can be taken as a result of the literature review conducted are included in the field of emotional design and that meaningful learning is accompanied by positive emotions. The effectiveness of colour and form for the existence of positive emotional state was investigated and the outputs were applied with the character and space designs of Papyrus educational computer game design. The transfer of the visual designs to the gaming environment involves a two-stage research process. The first stage of the process was carried out with the question of how visual perceptual variables are formed with dimensional differences. In this context, studies carried out in the field of neuropsychology that have been examined and analyzed for game asset development. The second stage was carried out on how the structuring of the navigation experience in the game should be structured without preventing educational transfers. The dimensional and perspective arrangements of the visual elements designed in this context were carried out by discussing LaMarre's theory of animation which studies Paul Virilio's cinematism theory and the published cartoons studies on the field of dramatology and it reveals a new perceptual approach based on Virilio's cinematicism approach. Hence, this study transferred the process of educational content in digital gaming environment on the basis of the principles presented within the scope of multimedia theory. © ECGBL 2020.All right reserved.</t>
  </si>
  <si>
    <t>Adult Learning; Animetism; Cinematism; Colour and shape design for learners; Game-based learning</t>
  </si>
  <si>
    <t>Blauw F.F.</t>
  </si>
  <si>
    <t>Blauw, Frans F. (56342455000)</t>
  </si>
  <si>
    <t>Enlivening Port Scanning Exercises with Capture the Flag and Deduction</t>
  </si>
  <si>
    <t>IFIP Advances in Information and Communication Technology</t>
  </si>
  <si>
    <t>579 IFIP</t>
  </si>
  <si>
    <t>10.1007/978-3-030-59291-2_12</t>
  </si>
  <si>
    <t>https://www.scopus.com/inward/record.uri?eid=2-s2.0-85092110076&amp;doi=10.1007%2f978-3-030-59291-2_12&amp;partnerID=40&amp;md5=5a9af8b9313ab762a2a5385600ecf270</t>
  </si>
  <si>
    <t>Designing engaging exercises when students do not yet possess a lot of knowledge can be difficult. We show how we draw on students’ prior knowledge, along with basic introductory concepts, to design an elemental (but fun) port scan exercise in an introductory security testing module. While “capture the flag” is a security industry standard for exercises, it can require a lot of in-depth knowledge to properly implement and complete. Using basic computer science concepts such as ports and ASCII values, we design a simplified capture the flag exercise where students can make use of deductive reasoning to complete the game. Overall, the exercise was received favourably by the students who found it challenging but enriching. © 2020, IFIP International Federation for Information Processing.</t>
  </si>
  <si>
    <t>Capture the flag; Deductive learning; Experiential learning; Port scanning; Security testing</t>
  </si>
  <si>
    <t>Adisusilo A.K.; Hariadi M.; Yuniarno E.M.; Purwantana B.</t>
  </si>
  <si>
    <t>Adisusilo, Anang Kukuh (56515508700); Hariadi, Mochamad (6506147709); Yuniarno, Eko Mulyanto (56968173800); Purwantana, Bambang (6506901423)</t>
  </si>
  <si>
    <t>56515508700; 6506147709; 56968173800; 6506901423</t>
  </si>
  <si>
    <t>Optimizing player engagement in an immersive serious game for soil tillage base on Pareto optimal strategies</t>
  </si>
  <si>
    <t>e03613</t>
  </si>
  <si>
    <t>10.1016/j.heliyon.2020.e03613</t>
  </si>
  <si>
    <t>https://www.scopus.com/inward/record.uri?eid=2-s2.0-85082323910&amp;doi=10.1016%2fj.heliyon.2020.e03613&amp;partnerID=40&amp;md5=03892f7c09630d6a8da2aedf951b52b2</t>
  </si>
  <si>
    <t>In most cases, problems that increase player involvement in immersive serious games do so by combining fun elements with a specific purpose. Previous studies have produced models of soil porosity and plow force that use the speed of plowing, the angle of the plow's eye, and the depth of the plow as the basis for a design strategy in immersion serious games. However, these studies have not been able to show the optimal strategy of engagement of the player in the game. In the domain of serious game concept learning, strategies can be formed based on real conditions or data from experimental results. In a serious game, the aim is to increase the player's knowledge so that the player gains knowledge by coming up with strategies to play the game. This research aims to increase the engagement of players by means of multi-objective optimization based on Pareto optima, with the objectivity of soil porosity and plow force that is affected by the speed of plowing, the angle of the plow's eye, and the depth of the plow. The results of this optimization are used as a basis for the design of strategies in a serious game in the form of Hierarchy Finite State Machine (HFSM). From the results of the study, it was found that there is an optimal area for the game strategy that is also an indicator of how to successfully process the soil tillage using a moldboard plow. © 2020; Computer science; Serious game; Engagement player; Immersive; Soil tillage; Moldboard plow. © 2020</t>
  </si>
  <si>
    <t>Computer science; Engagement player; Immersive; Moldboard plow; Serious game; Soil tillage</t>
  </si>
  <si>
    <t>Martinez K.; Menéndez-Menéndez M.I.; Bustillo A.</t>
  </si>
  <si>
    <t>Martinez, Kim (57220526053); Menéndez-Menéndez, M. Isabel (55440314200); Bustillo, Andres (55956130100)</t>
  </si>
  <si>
    <t>57220526053; 55440314200; 55956130100</t>
  </si>
  <si>
    <t>Considering user experience parameters in the evaluation of vr serious games</t>
  </si>
  <si>
    <t>12242 LNCS</t>
  </si>
  <si>
    <t>10.1007/978-3-030-58465-8_14</t>
  </si>
  <si>
    <t>https://www.scopus.com/inward/record.uri?eid=2-s2.0-85091163504&amp;doi=10.1007%2f978-3-030-58465-8_14&amp;partnerID=40&amp;md5=076beae7b36d1f8d7259009519a2024e</t>
  </si>
  <si>
    <t>Serious Games for Virtual Reality (SG-VR) is still a new subject that needs to be explored. Achieving the optimal fun and learning results depends on the application of the most suitable metrics. Virtual Reality environments offer great capabilities but at the same time make difficult to record User Experience (UX) to improve it. Moreover, the continuous evolution of Virtual Reality technologies and video game industry tendencies constantly change these metrics. This paper studies the Mechanics, Dynamics and Aesthetic (MDA) framework and User Experience metrics to develop new ones for SG-VR. These new parameters are focused on the intrinsic motivations the players need so they engage with the game. However, the development team budget must be taken into account, since it limits items and interactions but still have to aim to the learning goals. New VR metrics will be 1) UX features: chosen VR headsets, training interactions tutorials to learn control and interactive adaptions to avoid VR inconveniences; and 2) MDA features: exclusive VR aesthetical elements and its interactions. © Springer Nature Switzerland AG 2020.</t>
  </si>
  <si>
    <t>Game design; Game evaluation; Serious games; Virtual reality</t>
  </si>
  <si>
    <t>Tsopra R.; Courtine M.; Sedki K.; Eap D.; Cabal M.; Cohen S.; Bouchaud O.; Mechaï F.; Lamy J.-B.</t>
  </si>
  <si>
    <t>Tsopra, Rosy (55560454800); Courtine, Mélanie (6508315243); Sedki, Karima (23096403400); Eap, David (57201451198); Cabal, Manon (57213000885); Cohen, Samuel (55484115900); Bouchaud, Olivier (7006690345); Mechaï, Frédéric (16643460500); Lamy, Jean-Baptiste (24332229000)</t>
  </si>
  <si>
    <t>55560454800; 6508315243; 23096403400; 57201451198; 57213000885; 55484115900; 7006690345; 16643460500; 24332229000</t>
  </si>
  <si>
    <t>AntibioGame®: A serious game for teaching medical students about antibiotic use</t>
  </si>
  <si>
    <t>International Journal of Medical Informatics</t>
  </si>
  <si>
    <t>10.1016/j.ijmedinf.2020.104074</t>
  </si>
  <si>
    <t>https://www.scopus.com/inward/record.uri?eid=2-s2.0-85077501436&amp;doi=10.1016%2fj.ijmedinf.2020.104074&amp;partnerID=40&amp;md5=83300624e2539484d1c4d23f531276b0</t>
  </si>
  <si>
    <t>Introduction: Measures for controlling antimicrobial resistance are urgently required. We describe here AntibioGame®, a serious game for improving the training of medical students in antibiotic use in primary care. Objective: We aimed to design a serious game for antibiotics teaching and to evaluate its usability and playability by medical students. Methods: We used various gamification techniques (e.g. use of mascots, avatars, rewards, leader board) and cartoon graphics in the design of AntibioGame®. This game implements clinical case templates built from a list of learning goals defined by a medical team through an analysis of clinical practice guidelines. The game was evaluated by asking medical students to rate their satisfaction and the usability and playability of the game on an electronic form and through group discussions. The electronic form was derived from the MEEGA + scale, a five-point Likert scale including 32 items for assessing both usability and playability. Results: AntibioGame® is a case-based game in which students play the role of a doctor meeting patients in consultation and helping other health professionals to solve their problems, as in real life. The scenarios are realistic and cover situations frequently encountered in primary care. The 57 medical students enrolled found the game attractive, usable, fun, and appropriate for learning. Game quality was considered “good” (score = 60 on the MEEGA + scale). All the students said they would recommend the game, 96 % liked it and 81 % would use it for revision. Conclusion: AntibioGame® is a promising tool for improving knowledge in antibiotic prescription that could easily be included in multifaceted programs for training medical students. © 2020 The Authors</t>
  </si>
  <si>
    <t>Antibiotics; E-learning; Education; Infectious diseases; Primary care; Serious games</t>
  </si>
  <si>
    <t>Agrawal V.; Naik V.; Duggirala M.; Athavale S.</t>
  </si>
  <si>
    <t>Agrawal, Vasundhara (57195071941); Naik, Varnika (57220075083); Duggirala, Mayuri (24802157000); Athavale, Sandeep (56120748700)</t>
  </si>
  <si>
    <t>57195071941; 57220075083; 24802157000; 56120748700</t>
  </si>
  <si>
    <t>Calm a mobile based deep breathing game with biofeedback</t>
  </si>
  <si>
    <t>CHI PLAY 2020 - Extended Abstracts of the 2020 Annual Symposium on Computer-Human Interaction in Play</t>
  </si>
  <si>
    <t>10.1145/3383668.3419876</t>
  </si>
  <si>
    <t>https://www.scopus.com/inward/record.uri?eid=2-s2.0-85096778596&amp;doi=10.1145%2f3383668.3419876&amp;partnerID=40&amp;md5=1ea13b5fb5ac9863b8a8067cc7763ef2</t>
  </si>
  <si>
    <t>Stress regulation through relaxation techniques have been long practiced through various kinds of breathing exercises. It is often observed that sedentary jobs with high cognitive load are not just stressful but also leave individuals with very little time to practice relaxation. For busy individuals even short sessions of conscious deep breathing have been found to be very effective in releasing stress. Breathing exercise-based games often enable individuals to engage in short fun sessions of relaxation. These games if mobile based, can be accessed anywhere and at any time. In this paper we present the conceptualization and design of the game Calm: Blow away your Stress?. The game enables players to relax through deep-breathing controlled gameplay. The game is designed with a unique biofeedback mechanism using inbuilt mobile sensor which enables players to effectively execute the deep breathing exercise.  © 2020 ACM.</t>
  </si>
  <si>
    <t>Biofeedback; Deep breathing; Relaxation; Serious games; Stress management; Wellbeing</t>
  </si>
  <si>
    <t>Ruggiero L.; Seltzer E.D.; Dufelmeier D.; McGee Montoya A.; Chebli P.</t>
  </si>
  <si>
    <t>Ruggiero, Laurie (36134769000); Seltzer, Erica D. (56029296900); Dufelmeier, Daylan (57217122143); McGee Montoya, Anastasia (57217123776); Chebli, Perla (57205375030)</t>
  </si>
  <si>
    <t>36134769000; 56029296900; 57217122143; 57217123776; 57205375030</t>
  </si>
  <si>
    <t>MyPlate Picks: Development and Initial Evaluation of Feasibility, Acceptability, and Impact of an Educational Exergame to Help Promote Healthy Eating and Physical Activity in Children</t>
  </si>
  <si>
    <t>10.1089/g4h.2019.0056</t>
  </si>
  <si>
    <t>https://www.scopus.com/inward/record.uri?eid=2-s2.0-85086346130&amp;doi=10.1089%2fg4h.2019.0056&amp;partnerID=40&amp;md5=0ba525c878de391eebe6e80952e9f31b</t>
  </si>
  <si>
    <t>Objective: Obesity in children is a serious public health concern. Technology-based games that incorporate physical activity and nutrition education create an opportunity to engage youth to promote healthy behavior change to help address the obesity problem. "MyPlate Picks"(MPP) is a new digital educational exergame designed to facilitate movement, provide knowledge, enhance motivation, and encourage behavior change related to healthy eating and physical activity in youth. This article describes the development, formative work, and initial evaluation of the feasibility, acceptability, and preliminary outcomes. Materials and Methods: Development and formative testing was conducted. MPP focuses on physical activity and three "MyPlate"nutrition education areas: "make half your plate fruits and vegetables"; "avoid oversized portions"; and "drink water instead of sugary drinks"; and it provides opportunity for movement during gameplay. Two phases and multiple pilot groups of youth aged 7 to 13 years attending nutrition education programs (N = 48) were conducted by using single-group pre-post designs. The first phase (n = 21) examined individual and team gameplay, and the second phase (n = 27) focused only on team gameplay. A self-report survey included questions on knowledge, acceptability, and behavioral intention. Knowledge scores from gameplay logs were also examined for the individual gameplay group. Results: Across pilots, youth showed a mean increase of 11.8% on the knowledge survey. In-game knowledge scores in the individual gameplay group also showed a 12.5% increase in knowledge scores. Examination of post-gameplay behavioral intentions found strong reported intentions to eat more fruits and vegetables and get more physical activity. Majority of the youth reported that the game was a lot of fun. Conclusions: The formative work and initial evaluation of MPP shows promising results for knowledge and behavioral intentions. The youth reported that the team play approach was more fun. Future evaluation is needed to examine the game in larger groups and by using other implementation approaches.  © Copyright 2020, Mary Ann Liebert, Inc., publishers 2020.</t>
  </si>
  <si>
    <t>Exergames; Healthy eating; Physical activity; Youth</t>
  </si>
  <si>
    <t>Cimolino G.; Lee S.; Petraroia Q.; Graham T.C.N.</t>
  </si>
  <si>
    <t>Cimolino, Gabriele (57211692074); Lee, Sam (57211689165); Petraroia, Quentin (57211692805); Graham, T.C. Nicholas (25960022100)</t>
  </si>
  <si>
    <t>57211692074; 57211689165; 57211692805; 25960022100</t>
  </si>
  <si>
    <t>Oui, Chef!!: Supervised learning for novel gameplay with believable AI</t>
  </si>
  <si>
    <t>10.1145/3341215.3358247</t>
  </si>
  <si>
    <t>https://www.scopus.com/inward/record.uri?eid=2-s2.0-85074840749&amp;doi=10.1145%2f3341215.3358247&amp;partnerID=40&amp;md5=ad2d1f6fc4070dafba30817465c8a946</t>
  </si>
  <si>
    <t>The use of artificial intelligence for the creation of game agents is fundamental to digital game development, enabling the design of new styles of games offering novel play experiences. Machine learning has long been used in the creation of digital games, most often for the purpose of creating game agent controllers that are trained off-line and do not learn during play. Little attention has been given to the possibility of game designs or mechanics that use machine learning to allow the player to train game agents on-line. This document outlines the design and implementation of Oui, Chef!!, a supervised learning game in which the player trains neural networks to map recipes to the ingredients necessary to make dishes in a restaurant. The game demonstrates that training game agents in a supervised manner provides a fun and engaging player experience wherein the effects of training are easily recognizable, and sometimes delightfully surprising. © 2019 Copyright is held by the owner/author(s)</t>
  </si>
  <si>
    <t>Game design; Machine learning; Machine learning game; Supervised learning game</t>
  </si>
  <si>
    <t>Boot W.R.; Andringa R.; Harrell E.R.; Dieciuc M.A.; Roque N.A.</t>
  </si>
  <si>
    <t>Boot, Walter R. (7003728715); Andringa, Ronald (57200755416); Harrell, Erin R. (57199751112); Dieciuc, Michael A. (57194694561); Roque, Nelson A. (56785756600)</t>
  </si>
  <si>
    <t>7003728715; 57200755416; 57199751112; 57194694561; 56785756600</t>
  </si>
  <si>
    <t>Older adults and video gaming for leisure: Lessons from the Center for Research and Education on Aging and Technology Enhancement (CREATE)</t>
  </si>
  <si>
    <t>Gerontechnology</t>
  </si>
  <si>
    <t>10.4017/gt.2020.19.2.006.00</t>
  </si>
  <si>
    <t>https://www.scopus.com/inward/record.uri?eid=2-s2.0-85089007586&amp;doi=10.4017%2fgt.2020.19.2.006.00&amp;partnerID=40&amp;md5=691b465da6d86549624a04938ccaa0e0</t>
  </si>
  <si>
    <t>W. R. Boot, R. Andringa, E. R. Harrell, M. A. Dieciuc, N. A. Roque. Older adults and video gaming for leisure: Lessons from the Center for Research and Education on Aging and Technology Enhancement (CREATE). Gerontechnology 2020;19(2):138-146; https:// doi.org/10.4017/gt.2020.19.2.006.00 Background Video games are often designed by younger adults for younger adults. When older adults are considered targets of game design, the focus is often not on leisure, but rehabilitation (e.g., cognitive training, stroke recovery, physical therapy). Commercial video games, if they are aimed toward older adult consumers at all, are typically marketed based on older adults' concerns about cognitive decline. Although there have been extensive investigations into the potential of video games to improve cognition and health, a comparatively smaller number of studies have been devoted to the development and design of games for older adults primarily for fun and recreation. In the Center for Research and Education on Aging and Technology Enhancement (CREATE), we believe this is an important oversight. Methods This paper first provides a review of the demographics of aging gamers, what has been learned about older gamers in terms of preferences and barriers to adoption and then reviews research published over the past decade conducted by CREATE researchers on video gaming, and what has been learned relevant to the design of games for leisure for older adults. Results Research has found consistent preferences among older adults regarding preferred video games and game features, but also striking individual differences. Just as not all younger adults prefer the same types of games, older adults are not a homogenous group in terms of preferences. Data suggest that contrary to stereotypes, given the opportunity (access) and support (design, training), many older adults can become active gamers and reap the benefits of gaming for leisure. Conclusions Video games can support the leisure activities of individuals of all ages. However, to achieve success, game designers must conform to principles of good design for older adults and engage them directly in the design process. © 2020 International Society for Gerontechnology.</t>
  </si>
  <si>
    <t>Computers; Digital games; Entertainment; Technology; Video games</t>
  </si>
  <si>
    <t>2020September</t>
  </si>
  <si>
    <t>https://www.scopus.com/inward/record.uri?eid=2-s2.0-85096669678&amp;doi=10.34190%2fGBL.20.050&amp;partnerID=40&amp;md5=a6621a5e6c7bca7304bf790012c2410f</t>
  </si>
  <si>
    <t>Poor health behaviours established in adolescence can have lasting consequences in later life, such as obesity and sedentary behaviour. Interventions aimed at changing health behaviour typically have poor results. Serious video games have the potential to offer an intervention grounded in a fun and engaging world. Currently, there is no standard design tool used to help guide developers through the process of designing a serious video game to provoke healthy behaviour change. This paper will review behaviour change techniques (BCTs), discuss game design tools and why there is no current standard and will introduce a card-based design tool that was developed as a result of this analysis. This PhD project has implications for both serious game developers and behavioural psychologists as the design tool will allow stakeholders in game design and behavioural psychology to communicate more effectively in order to realise game-based health interventions. The outcome will be an alternative way to visualise and map behavioural theories in the early-stage development of serious games for healthy behaviour change. © 2020 Dechema e.V.. All rights reserved.</t>
  </si>
  <si>
    <t>Chua V.P.R.; Williams J.P.</t>
  </si>
  <si>
    <t>Chua, Victoria Puay Ru (58775808400); Williams, J. Patrick (8374791200)</t>
  </si>
  <si>
    <t>58775808400; 8374791200</t>
  </si>
  <si>
    <t>From the Magic Circle to Identity: A Case Study on Becoming a Videogame Designer in Singapore</t>
  </si>
  <si>
    <t>DiGRA 2020 - Proceedings of the 2020 DiGRA International Conference: Play Everywhere</t>
  </si>
  <si>
    <t>https://www.scopus.com/inward/record.uri?eid=2-s2.0-85180417998&amp;partnerID=40&amp;md5=fb611b2ff2c9021316e4b0ed7163975e</t>
  </si>
  <si>
    <t>We discuss how instructors and game-design students, for whom playing games for fun makes up a significant part of their self-definitions, made sense of transformations in perceptions of games, play and work during socialization into professional games-related careers. Our data come from 6 weeks of field research and 14 semi-structured in-depth interviews conducted at a local tertiary institution (LTI) offering bachelor's degrees in game design in Singapore. We interviewed 10 students-3 female, 7 male- ranging from freshman to seniors as well as 4 male game design instructors with the intent of comparing the perspectives and experiences of both novices and veterans. While games scholars have investigated the boundaries between play and work through structural concepts such as “the magic circle” and through political-economic concepts such as “playbor,” we explore how the social-psychological concepts of “social identity” and “role identity” together provide unique insights into the meanings of play and work for game-design students, and the consequences of those meanings. We found that instructors spent significant time and effort not only teaching students how to design games, but how to become designers. We also found that game-design students learned to construct social and role identities which enabled them to renegotiate their relationship to games and to function within the expectations of the professional game-designer role. © 2020 Authors &amp; Digital Games Research Association DiGRA.</t>
  </si>
  <si>
    <t>Game design; identity; magic circle; playbour; Singapore</t>
  </si>
  <si>
    <t>Wodarczyk S.; Von Mammen S.</t>
  </si>
  <si>
    <t>Wodarczyk, Sebastian (57220107475); Von Mammen, Sebastian (16067710000)</t>
  </si>
  <si>
    <t>57220107475; 16067710000</t>
  </si>
  <si>
    <t>Emergent Multiplayer Games</t>
  </si>
  <si>
    <t>2020-August</t>
  </si>
  <si>
    <t>10.1109/CoG47356.2020.9231834</t>
  </si>
  <si>
    <t>https://www.scopus.com/inward/record.uri?eid=2-s2.0-85096922890&amp;doi=10.1109%2fCoG47356.2020.9231834&amp;partnerID=40&amp;md5=6cda4408a6d99b1cd2ae2bd2bf2c4506</t>
  </si>
  <si>
    <t>In this paper, we introduce a novel video game concept called Emergent Multiplayer Games (EMGs). It aims at providing a platform for large crowds that tune in live game streams. EMGs offer an emergent game experience by empowering a large set of individual players to influence the course of a single, collectively played game. We introduce the general concept of EMGs and present our approach to an EMG prototype. Our implementation is built for audiences of varying numbers and diverse personas. It features a control system based on multiple forms of voting ballots. A preliminary evaluation of the prototype helped to identify EMG designs effective in terms of usability and fun, but also the relationships of our implemented game mechanics and game control system in terms of information flow and balancing.  © 2020 IEEE.</t>
  </si>
  <si>
    <t>emergent play; Interactive live streaming; multiplayer games</t>
  </si>
  <si>
    <t>Rojo T.; González-Limón M.; Rodríguez-Ramos A.</t>
  </si>
  <si>
    <t>Rojo, Teresa (7005584874); González-Limón, Myriam (57189897353); Rodríguez-Ramos, Asunción (57211577898)</t>
  </si>
  <si>
    <t>7005584874; 57189897353; 57211577898</t>
  </si>
  <si>
    <t>Company-university collaboration in applying gamification to learning about insurance</t>
  </si>
  <si>
    <t>Informatics</t>
  </si>
  <si>
    <t>10.3390/informatics6030042</t>
  </si>
  <si>
    <t>https://www.scopus.com/inward/record.uri?eid=2-s2.0-85074538842&amp;doi=10.3390%2finformatics6030042&amp;partnerID=40&amp;md5=136fd6032aabf1ee1d9deff0c4a46896</t>
  </si>
  <si>
    <t>Incorporating gamification into training-learning at universities is hampered by a shortage of quality, adapted educational video games. Large companies are leading in the creation of educational video games for their internal training or to enhance their public image and universities can benefit from collaborating. The aim of this research is to evaluate, both objectively and subjectively, the potential of the simulation game BugaMAP (developed by the MAPFRE Foundation) for university teaching about insurance. To this end, we have assessed both the game itself and the experience of using the game as perceived by 142 economics students from various degree plans and courses at the University of Seville during the 2017-2018 academic year. As a methodology, a checklist of gamification components is used for the objective evaluation, and an opinion questionnaire on the game experience is used for the subjective evaluation. Among the results several findings stand out. One is the high satisfaction of the students with the knowledge acquired using fun and social interaction. Another is that the role of the university professors and the company monitors turns out to be very active and necessary during the game-learning sessions. Finally, in addition to the benefits to the university of occasionally available quality games to accelerate student skills training, the company-university collaboration serves as a trial and refinement of innovative tools for game-based learning. © 2019 MDPI Multidisciplinary Digital Publishing Institute. All rights reserved.</t>
  </si>
  <si>
    <t>Automated learning; Digital technologies; Education; Game-based learning; Gamification; Knowledge; Professors; Serious video games; Skills training; University; Video games design</t>
  </si>
  <si>
    <t>Mahayanti N.W.S.; Kusuma I.P.I.; Basikin; Wibawa S.</t>
  </si>
  <si>
    <t>Mahayanti, Ni Wayan Surya (57216621868); Kusuma, I Putu Indra (57755263000); Basikin (57215426771); Wibawa, Sutrisna (57202940179)</t>
  </si>
  <si>
    <t>57216621868; 57755263000; 57215426771; 57202940179</t>
  </si>
  <si>
    <t>Digital game-based learning in efl: Its effect on young learners' self-regulated learning</t>
  </si>
  <si>
    <t>Asian ESP Journal</t>
  </si>
  <si>
    <t>https://www.scopus.com/inward/record.uri?eid=2-s2.0-85087450162&amp;partnerID=40&amp;md5=a23cf0e6ec58ee79fbbcf450fcbf3744</t>
  </si>
  <si>
    <t>The education paradigm has radically changed from teacher-centered to student-centered, and the focus in education is not the teaching process anymore. It more focuses on how students learn from any source, at any time, at any place. One of the shifts brought by the advent of technology is the use of digital games in EFL learning, especially for young learners. Many studies have proven that digital games affect students' motivation, metacognition, strategic action. Unfortunately, there is still a lack of understanding of how digital games and self-regulated learning are related to young learners' language learning process. Thus, this study aimed at investigating (1) the effect of digital games to young learners' self-regulated learning and (2) how digital games affect young learners' self-regulated learning. This study was conducted with 144 young learners in Indonesia, where English is treated as a foreign language. A mixed-methods approach in the form of explanatory sequential design was implemented. Post-questionnaire of SRL was distributed to know the effect of digital games on students' self-regulated learning. Furthermore, observations and interviews were conducted to support the quantitative result. It is found that the digital game used in this study has a positive effect on young learners' SRL in English learning. Through playing the game, students unconsciously develop elements such as metacognition, strategic actions, and motivation, which happen to be the sources of SRL. Moreover, the game is mentioned as a fun, exciting, and engaging activity for young learners where they can play and learn at the same time. © 2020 Asian EFL Journal Press. All rights reserved.</t>
  </si>
  <si>
    <t>DGBL; Self-regulated Learning; Teaching English for Young Learner</t>
  </si>
  <si>
    <t>de Castro-Cros M.; Sebastian-Romagosa M.; Rodríguez-Serrano J.; Opisso E.; Ochoa M.; Ortner R.; Guger C.; Tost D.</t>
  </si>
  <si>
    <t>de Castro-Cros, Martí (57218834979); Sebastian-Romagosa, Marc (57204362101); Rodríguez-Serrano, Javier (57218834724); Opisso, Eloy (26433764500); Ochoa, Manel (57218835768); Ortner, Rupert (36192235300); Guger, Christoph (55903211100); Tost, Dani (6602117681)</t>
  </si>
  <si>
    <t>57218834979; 57204362101; 57218834724; 26433764500; 57218835768; 36192235300; 55903211100; 6602117681</t>
  </si>
  <si>
    <t>Effects of Gamification in BCI Functional Rehabilitation</t>
  </si>
  <si>
    <t>Frontiers in Neuroscience</t>
  </si>
  <si>
    <t>10.3389/fnins.2020.00882</t>
  </si>
  <si>
    <t>https://www.scopus.com/inward/record.uri?eid=2-s2.0-85090392374&amp;doi=10.3389%2ffnins.2020.00882&amp;partnerID=40&amp;md5=4ca25cddc1a94e10c4b8dbd37624f5cf</t>
  </si>
  <si>
    <t>Objective: To evaluate whether introducing gamification in BCI rehabilitation of the upper limbs of post-stroke patients has a positive impact on their experience without altering their efficacy in creating motor mental images (MI). Design: A game was designed purposely adapted to the pace and goals of an established BCI-rehabilitation protocol. Rehabilitation was based on a double feedback: functional electrostimulation and animation of a virtual avatar of the patient’s limbs. The game introduced a narrative on top of this visual feedback with an external goal to achieve (protecting bits of cheese from a rat character). A pilot study was performed with 10 patients and a control group of six volunteers. Two rehabilitation sessions were done, each made up of one stage of calibration and two training stages, some stages with the game and others without. The accuracy of the classification computed was taken as a measure to compare the efficacy of MI. Users’ opinions were gathered through a questionnaire. No potentially identifiable human images or data are presented in this study. Results: The gamified rehabilitation presented in the pilot study does not impact on the efficacy of MI, but it improves users experience making it more fun. Conclusion: These preliminary results are encouraging to continue investigating how game narratives can be introduced in BCI rehabilitation to make it more gratifying and engaging. © Copyright © 2020 de Castro-Cros, Sebastian-Romagosa, Rodríguez-Serrano, Opisso, Ochoa, Ortner, Guger and Tost.</t>
  </si>
  <si>
    <t>brain computer interface; functional rehabilitation; gamification; rehabilitation; serious game; stroke</t>
  </si>
  <si>
    <t>Ruiz-Rodriguez A.; Martinez-Garcia A.I.; Caro K.</t>
  </si>
  <si>
    <t>Ruiz-Rodriguez, Aurora (57209802122); Martinez-Garcia, Ana I. (36882629300); Caro, Karina (56422179500)</t>
  </si>
  <si>
    <t>57209802122; 36882629300; 56422179500</t>
  </si>
  <si>
    <t>Gesture-based video games to support fine-motor coordination skills of children with autism</t>
  </si>
  <si>
    <t>Proceedings of the 18th ACM International Conference on Interaction Design and Children, IDC 2019</t>
  </si>
  <si>
    <t>10.1145/3311927.3325310</t>
  </si>
  <si>
    <t>https://www.scopus.com/inward/record.uri?eid=2-s2.0-85068803938&amp;doi=10.1145%2f3311927.3325310&amp;partnerID=40&amp;md5=2466549c8586ccd1ed0b626e2c2ecb19</t>
  </si>
  <si>
    <t>Children with autism have fine-motor coordination problems, which have a significant impact on the execution of activities of daily living. To practice their fine-motor coordination skills, they attend occupational therapy, which involves repetitive motor activities. However, sometimes traditional therapy can be perceived by children as tedious and boring. On the other hand, games-based therapy has shown to be effective and more fun. In this sense, gesture-based video games, digital games with gestural interaction as a game controller, might have the potential to support the fine-motor coordination skills of children with autism. In this paper, we present the design of a gesture-based video game to support the fine-motor coordination skills of children with autism, with the goal to contribute to the proper execution of activities of daily living, required for achieving independent living; and the process followed in the design. © 2019 Association for Computing Machinery.</t>
  </si>
  <si>
    <t>Activities of daily living; Autism; Fine-motor skills; Gesture-based video games</t>
  </si>
  <si>
    <t>Sekhavat Y.A.</t>
  </si>
  <si>
    <t>Sekhavat, Yoones A. (24538194900)</t>
  </si>
  <si>
    <t>Battle of minds: a new interaction approach in BCI games through competitive reinforcement</t>
  </si>
  <si>
    <t>10.1007/s11042-019-07963-w</t>
  </si>
  <si>
    <t>https://www.scopus.com/inward/record.uri?eid=2-s2.0-85069728152&amp;doi=10.1007%2fs11042-019-07963-w&amp;partnerID=40&amp;md5=df36ae79099d26e3ded1933e6d2b49a5</t>
  </si>
  <si>
    <t>Brainwaves can be used as auxiliary inputs in the design of game mechanics for attention training games. Although attention training games are generally developed in the single-player mode, multi-player games can be more engaging and fun to play. This paper proposes a new interaction technique between players in multi-player car racing games, in which a novel competitive reinforcement approach is used to regulate difficulty parameters using brainwaves of players. The results of our experiments suggest that the competitive reinforcement is more effective to increase attention level as compared to positive and negative reinforcement conditions. © 2019, Springer Science+Business Media, LLC, part of Springer Nature.</t>
  </si>
  <si>
    <t>BCI games; Competitive reinforcement; Multiplayer video games</t>
  </si>
  <si>
    <t>Garry M.H.; Yamasari Y.; Nugroho S.M.S.; Purnomo M.H.</t>
  </si>
  <si>
    <t>Garry, Muhammad H. (57216736701); Yamasari, Yuni (57193733535); Nugroho, Supeno Mardi Susiki (55441028000); Purnomo, Mauridhi H. (6602604153)</t>
  </si>
  <si>
    <t>57216736701; 57193733535; 55441028000; 6602604153</t>
  </si>
  <si>
    <t>Design and Implementation Serious Game 'Tic Tac Toe Math'</t>
  </si>
  <si>
    <t>2019 International Conference on Computer Engineering, Network, and Intelligent Multimedia, CENIM 2019 - Proceeding</t>
  </si>
  <si>
    <t>2019-November</t>
  </si>
  <si>
    <t>10.1109/CENIM48368.2019.8973336</t>
  </si>
  <si>
    <t>https://www.scopus.com/inward/record.uri?eid=2-s2.0-85084430380&amp;doi=10.1109%2fCENIM48368.2019.8973336&amp;partnerID=40&amp;md5=07726883492f1c4b7789514eaa32c5f0</t>
  </si>
  <si>
    <t>the understanding of basic mathematics is very important because it exists in all curricula. Furthermore, we do daily activities relating to this subject. However, in our country, students' ability in basic mathematics is low. One of the factors causing low mathematics achievement is currently due to the lack of varied learning media fun for students. Therefore, the existence of learning media helping students explore basic arithmetic with fun in the form of a digital game is needed. So, we design and build a serious game-based learning media for mathematics called Tic Tac Toe Math. It is expected to be useful as a learning media because students can explore basic arithmetic easily and pleasantly. Moreover, Tic Tac Toe Math also has an alternative for playing using the eye. This condition can be done because the eye tracker feature as an additional controller is embedded into the serious game when the player interacts with the serious game. © 2019 IEEE.</t>
  </si>
  <si>
    <t>eye tracking; Learning media; serious game</t>
  </si>
  <si>
    <t>Montag V.</t>
  </si>
  <si>
    <t>Montag, Vinny (57219345203)</t>
  </si>
  <si>
    <t>Refugeoly: Building a Serious Game through refugee testimonies</t>
  </si>
  <si>
    <t>10.1145/3402942.3409615</t>
  </si>
  <si>
    <t>https://www.scopus.com/inward/record.uri?eid=2-s2.0-85092270080&amp;doi=10.1145%2f3402942.3409615&amp;partnerID=40&amp;md5=4228763b73c4be5fb8b5851d3bb21c09</t>
  </si>
  <si>
    <t>Refugeoly is a Serious Game which it main purpose is not just playing for fun but playing to understand a humanitarian crisis. This board game is designed to experience based in real facts the dramatic journey of refugees trying to get into a country that can give them asylum. Playing Refugeoly turns the player into a refugee and becomes conscience of the real circumstances that a refugee has to go through in the journey to safety. Refugeoly has been built into a game with the testimonies of refugees and NGO volunteers in refugee camps of Greece, Turkey, Spain and France and with information from different organisations. This paper aims to explain the design process, the game mechanics, the different tested game formats, the feedback from the general public, academics and students that have played it and it future development. © 2020 ACM.</t>
  </si>
  <si>
    <t>game design; mafia; money; NGO; Refugee; serious games</t>
  </si>
  <si>
    <t>Prada U.E.G.; Hernández M.L.O.; Ibáñez J.M.S.</t>
  </si>
  <si>
    <t>Prada, Urbano Eliécer Gómez (56809481500); Hernández, Martha Lucía Orellana (57189464324); Ibáñez, Jesús María Salinas (54940093900)</t>
  </si>
  <si>
    <t>56809481500; 57189464324; 54940093900</t>
  </si>
  <si>
    <t>Systems dynamics and serious video games in an appropriation strategy of a decision support system for small livestock farmers</t>
  </si>
  <si>
    <t>10.3991/IJIM.V14I15.14597</t>
  </si>
  <si>
    <t>https://www.scopus.com/inward/record.uri?eid=2-s2.0-85091868030&amp;doi=10.3991%2fIJIM.V14I15.14597&amp;partnerID=40&amp;md5=34eb54e5fa0d58202cc9d1bd9ac15842</t>
  </si>
  <si>
    <t>This document presents a Decision Support System (DSS) aimed at small livestock farmers who have not made use of Information Technologies (IT) in their production systems. The DSS was built based on the finite difference equations of a simulation model in System Dynamics in whose definition the beneficiaries participated and served as a base for the development of a serious video game. The DSS and the Serious video game is supported in a Web and Mobile Architecture. The simulation model and the serious video game are used as support tools in the training given to users to learn how to use the DSS. These three tools are the result of a doctoral research project, which used two methodologies during its execution: Design and Development Research and the Case Studies methodology. The tools were applied in an appropriation strategy with livestock farmers of the department of Santander in Colombia, where resistance to change and cultural attachment causes a low adoption of technology. The inclusion of gamification elements helps the user to understand the connection of these elements and their processes in a real farm, know the large volume of data managed by the DSS, enhance the process by making it more fun, improve the learning curve and provide useful data for tracking the use of the DSS. 16 months after the end of the training, the DSS has more than 13000 reported records about the activities of the farmers in their farms. © 2020 International Association of Online Engineering.</t>
  </si>
  <si>
    <t>Appropriation; Bovine production system; Decision-making; Information systems; Information technologies; Serious video game; System dynamics</t>
  </si>
  <si>
    <t>Ismail R.; Sudar N.; Soupiansoupian M.H.; Ibrahim R.; Abd Hamid S.Z.; Md Kamalullai N.N.; Bahari R.B.; Shahran M.A.; Mohd Nazli N.A.A.</t>
  </si>
  <si>
    <t>Ismail, Rozana (57195904699); Sudar, Noorazliza (57216254591); Soupiansoupian, Muhammad Hafiz (57216251801); Ibrahim, Roslina (25825040900); Abd Hamid, Siti Zamilah (57216254311); Md Kamalullai, Nur Nazurah (57216251502); Bahari, Rokiah Bahari (53263182600); Shahran, Muhammad Asyraf (57216257591); Mohd Nazli, Nur Amirah Afiqah (57216254797)</t>
  </si>
  <si>
    <t>57195904699; 57216254591; 57216251801; 25825040900; 57216254311; 57216251502; 53263182600; 57216257591; 57216254797</t>
  </si>
  <si>
    <t>Gamified your learning in the classroom: Designing and developing and educational game prototype as a formative assessment for diploma students in UTMSPACE malaysia</t>
  </si>
  <si>
    <t>Journal of Advanced Research in Dynamical and Control Systems</t>
  </si>
  <si>
    <t>10.5373/JARDCS/V12I3/20201221</t>
  </si>
  <si>
    <t>https://www.scopus.com/inward/record.uri?eid=2-s2.0-85082938312&amp;doi=10.5373%2fJARDCS%2fV12I3%2f20201221&amp;partnerID=40&amp;md5=24b95196a058e28d848aa962156a8123</t>
  </si>
  <si>
    <t>--Education is now heading towards Fourth Industrial Revolution. Most students and teachers opt to have many choices of online learning applicable and available on open online application. Equip with smart technology, Internet access and classroom facilities, students and teachers have their own awareness on the suitability and other choices of online learning and educational mobile game. This paper will cover the student’s insight on online learning in the classroom, designing the suitable educational game for classroom and developing the prototype. The initial investigation was done with students of Diploma Computer Science in UTMSPACE Kuala Lumpur, to get their perspectives of a good concept of technology and innovation towards fourth industrial revolution. This study presents the results on student’s perception on other alternatives of current teaching and learning in a classroom with formative assessment done using online game, which enhance student’s motivation and immediate knowledge assessment. Next stage is to design and develop the mobile game using suitable technique. The design will be based on the fun elements as agreed by students during the preliminary investigation. The expected findings from this research will be an educational game prototype for Diploma UTMSPACE students. © 2020, Institute of Advanced Scientific Research, Inc.. All rights reserved.</t>
  </si>
  <si>
    <t>Educational Game; Fun Element; Gamification; Online Learning; Participatory Design</t>
  </si>
  <si>
    <t>Silva F.G.M.</t>
  </si>
  <si>
    <t>Silva, Frutuoso G. M. (8325080400)</t>
  </si>
  <si>
    <t>Practical methodology for the design of educational serious games</t>
  </si>
  <si>
    <t>Information (Switzerland)</t>
  </si>
  <si>
    <t>10.3390/info11010014</t>
  </si>
  <si>
    <t>https://www.scopus.com/inward/record.uri?eid=2-s2.0-85079030772&amp;doi=10.3390%2finfo11010014&amp;partnerID=40&amp;md5=ccaf69c84b4fd5288356414ec4108ad8</t>
  </si>
  <si>
    <t>Educational serious games are primarily intended to teach about or train on a subject. However, a serious game must also be catchy for the player to want to play it multiple times and thus learn while playing. The design of educational serious games includes game experts and pedagogical experts that must be able to efficiently communicate to produce a product that is both educationally efficient and fun to play. Although there are some design frameworks to help with this communication, they are usually more conceptual and do not distinguish the fun factor from the learning contents well, making communication difficult. In this paper, a new practical methodology is presented to support the design process of this kind of digital games. This methodology is more all-encompassing because it identifies all the main steps that are needed to define the learning mechanisms in an educational serious game, from topic choice to user experience. It also separates the game's learning contents from other mechanics used to keep the game fun to play. Finally, some practical examples are shown, illustrating the use of this methodology. © 2019 by the authors.</t>
  </si>
  <si>
    <t>Design methodology; Educational serious games; Educational-game design; Games-based learning; Serious games for learning</t>
  </si>
  <si>
    <t>Karssemeijer E.G.A.; Bossers W.J.R.; Aaronson J.A.; Sanders L.M.J.; Kessels R.P.C.; Olde Rikkert M.G.M.</t>
  </si>
  <si>
    <t>Karssemeijer, Esther G.A. (57193704014); Bossers, Willem J.R. (56027210600); Aaronson, Justine A. (55314503100); Sanders, Lianne M.J. (57195716887); Kessels, Roy P.C. (26642874000); Olde Rikkert, Marcel G.M. (57026404500)</t>
  </si>
  <si>
    <t>57193704014; 56027210600; 55314503100; 57195716887; 26642874000; 57026404500</t>
  </si>
  <si>
    <t>Exergaming as a Physical Exercise Strategy Reduces Frailty in People With Dementia: A Randomized Controlled Trial</t>
  </si>
  <si>
    <t>Journal of the American Medical Directors Association</t>
  </si>
  <si>
    <t>10.1016/j.jamda.2019.06.026</t>
  </si>
  <si>
    <t>https://www.scopus.com/inward/record.uri?eid=2-s2.0-85070295114&amp;doi=10.1016%2fj.jamda.2019.06.026&amp;partnerID=40&amp;md5=e37cbf64e9092d61002ab173fa8ea7eb</t>
  </si>
  <si>
    <t>Objectives: People with dementia are known to be physically frailer, more sedentary, and participate less in regular physical exercise compared to their healthy peers. Physical activity interventions have the potential to reduce the level of frailty in community-dwelling older adults. Exergaming combines physical exercise with cognitive stimulation in a virtual environment. It is an innovative and fun way of exercising, which may aid people with dementia to be more physically active. The primary aim of this study was to investigate the efficacy of a 12-week exergame training and equally long aerobic training, both compared to an active control group, on frailty in people with dementia. Design: A 3-armed randomized controlled trial compared exergame training, aerobic training, and an active control intervention. Participants: 115 people with dementia [mean (standard deviation [SD]) age = 79.2 (6.9) years; mean (SD) Mini-Mental State Examination score = 22.9 (3.4)]. Methods: Participants were randomized and individually trained 3 times a week during 12 weeks. The Evaluative Frailty Index for Physical activity (EFIP) was used to assess the level of frailty at baseline and after the 12-week intervention period. Between-group differences were analyzed with analysis of covariance. Results: The exergame group showed a trend toward higher adherence compared to the aerobic group (87.3% vs 81.1%, P = .05). A significant reduction on the EFIP was found in the exergame group (EG) compared to the active control group (CG) [mean difference (95% confidence interval) between EG and CG: −0.034 [–0.062, −0.007], P = .012], with a small-to-moderate effect size (partial η2 = 0.055). Conclusions and implications: This is the first study to show that a 12-week exergame intervention reduces the level of frailty in people with dementia. This is an important and promising result, because frailty is a powerful predictor for adverse health outcomes, and its reduction may have positive effects on health status. Moreover, exergaming resulted in high adherence rates of physical exercise, which makes it an effective strategy to engage people with dementia in physical activity. © 2019</t>
  </si>
  <si>
    <t>Cognition; dementia; exercise; exergaming; frailty; randomized controlled trial</t>
  </si>
  <si>
    <t>Lecture Notes of the Institute for Computer Sciences, Social-Informatics and Telecommunications Engineering, LNICST</t>
  </si>
  <si>
    <t>Yunanto A.A.; Herumurti D.; Kuswadayan I.; Hariadi R.R.; Rochimah S.</t>
  </si>
  <si>
    <t>Yunanto, Andhik Ampuh (57211335585); Herumurti, Darlis (55489397100); Kuswadayan, Imam (57189053348); Hariadi, Ridho Rahman (57189056716); Rochimah, Siti (24476646200)</t>
  </si>
  <si>
    <t>57211335585; 55489397100; 57189053348; 57189056716; 24476646200</t>
  </si>
  <si>
    <t>Design and implementation of educational game to improve arithmetic abilities for children</t>
  </si>
  <si>
    <t>Proceedings of 2019 International Conference on Information and Communication Technology and Systems, ICTS 2019</t>
  </si>
  <si>
    <t>10.1109/ICTS.2019.8850966</t>
  </si>
  <si>
    <t>https://www.scopus.com/inward/record.uri?eid=2-s2.0-85073498636&amp;doi=10.1109%2fICTS.2019.8850966&amp;partnerID=40&amp;md5=b97d049b875818053e7e4264319aacbb</t>
  </si>
  <si>
    <t>Game is an entertainment application for user or children at this time. A game can deploy not only on the computers but also on mobile devices, especially in the Android operating system. But today, many games have an addictive system but has no educational system. The educational game is important for a user to get both education and entertainment. In this paper, a game is using a method to establish a level automatically and varied both in games and educational material attributes. Experiments suggest that the game received positive feedback on the user interface, system performance, and educational lesson. With this result, we conclude that the game is fun and easy to use for the children. With this game, the kids who have played can improve calculating speed level and improve accurately answer for an arithmetic lesson. © 2019 IEEE.</t>
  </si>
  <si>
    <t>Dynamic game; E-learning; Educational game; Mathematics education; User Interface</t>
  </si>
  <si>
    <t>Pang C.; Neustaedter C.; Moffatt K.; Hennessy K.; Pan R.</t>
  </si>
  <si>
    <t>Pang, Carolyn (55735075900); Neustaedter, Carman (13009033100); Moffatt, Karyn (8358913100); Hennessy, Kate (42261505200); Pan, Rui (57193528672)</t>
  </si>
  <si>
    <t>55735075900; 13009033100; 8358913100; 42261505200; 57193528672</t>
  </si>
  <si>
    <t>The role of a location-based city exploration game in digital placemaking</t>
  </si>
  <si>
    <t>Behaviour and Information Technology</t>
  </si>
  <si>
    <t>10.1080/0144929X.2019.1697899</t>
  </si>
  <si>
    <t>https://www.scopus.com/inward/record.uri?eid=2-s2.0-85076400071&amp;doi=10.1080%2f0144929X.2019.1697899&amp;partnerID=40&amp;md5=b29153840468c5586f4c1c533049a413</t>
  </si>
  <si>
    <t>Many digital technologies, such as social media, community systems, and public displays, have been studied to explore how people engage with each other in their community. Yet little is known about how one form of technology, location-based games (LBGs), can support urban residents in community awareness, city exploration, and placemaking as they navigate spaces and places in their cities. To explore this topic, we investigated the challenges urban residents faced in finding information about their community along a transit network. We then designed, developed, and evaluated an LBG called City Explorer that supports city exploration using gamification and the viewing and sharing of community information. We found that residents valued the fun, competition, and rewards afforded through play in public spaces, creating opportunities for placemaking through location services and knowledge sharing. Players also wanted additional knowledge about their transit commutes, including data about the frequency and routines of their transit rides. Collectively, such ridership data offers potential for smart city initiatives and illustrates that careful design considerations are required to balance people’s needs for play, personal data, privacy, and community information acquisition. © 2019, © 2019 Informa UK Limited, trading as Taylor &amp; Francis Group.</t>
  </si>
  <si>
    <t>Community; digital placemaking; location-based games; mobile computing; urban informatics</t>
  </si>
  <si>
    <t>San, Remzi (57220062434); Alicenap, Çiǧdem Taş (57215688308)</t>
  </si>
  <si>
    <t>https://www.scopus.com/inward/record.uri?eid=2-s2.0-85096698135&amp;doi=10.34190%2fGBL.20.083&amp;partnerID=40&amp;md5=41a5a65fa783d358c4615386c39a61e3</t>
  </si>
  <si>
    <t>Interactive environments that exist in digital games are considered as a fun and effective medium for the transfer of educational content. Educational context makes it possible to transfer the approaches appropriately to the game environments i.e. in the context of the target audience by the use of pedagogical or androgogical basic assumptions. Although there are many studies in the literature on the realization of learning processes with digital game environment it is seen that the studies on how the format, colour and dimensional approaches of educational game design should be limited. In this study, a literature review was carried out for the use of colour and form elements, which are among the basic design elements in the process of educational computer game design. It has been found that the studies that can be taken as a result of the literature review conducted are included in the field of emotional design and that meaningful learning is accompanied by positive emotions. The effectiveness of colour and form for the existence of positive emotional state was investigated and the outputs were applied with the character and space designs of Papyrus educational computer game design. The transfer of the visual designs to the gaming environment involves a two-stage research process. The first stage of the process was carried out with the question of how visual perceptual variables are formed with dimensional differences. In this context, studies carried out in the field of neuropsychology that have been examined and analyzed for game asset development. The second stage was carried out on how the structuring of the navigation experience in the game should be structured without preventing educational transfers. The dimensional and perspective arrangements of the visual elements designed in this context were carried out by discussing LaMarre's theory of animation which studies Paul Virilio's cinematism theory and the published cartoons studies on the field of dramatology and it reveals a new perceptual approach based on Virilio's cinematicism approach. Hence, this study transferred the process of educational content in digital gaming environment on the basis of the principles presented within the scope of multimedia theory. © 2020 Dechema e.V.. All rights reserved.</t>
  </si>
  <si>
    <t>Winkel D.J.; Brantner P.; Lutz J.; Korkut S.; Linxen S.; Heye T.J.</t>
  </si>
  <si>
    <t>Winkel, David J. (57200691909); Brantner, Philipp (57198357754); Lutz, Jonas (55822847000); Korkut, Safak (56516555200); Linxen, Sebastian (55346457400); Heye, Tobias J. (15048014800)</t>
  </si>
  <si>
    <t>57200691909; 57198357754; 55822847000; 56516555200; 55346457400; 15048014800</t>
  </si>
  <si>
    <t>Gamification of electronic learning in radiology education to improve diagnostic confidence and reduce error rates</t>
  </si>
  <si>
    <t>American Journal of Roentgenology</t>
  </si>
  <si>
    <t>10.2214/AJR.19.22087</t>
  </si>
  <si>
    <t>https://www.scopus.com/inward/record.uri?eid=2-s2.0-85080851181&amp;doi=10.2214%2fAJR.19.22087&amp;partnerID=40&amp;md5=2ff625107c5a16a93057860f67a71613</t>
  </si>
  <si>
    <t>OBJECTIVE. The purpose of this study is to validate an electronic learning, or e-learning, concept featuring gamification elements, rapid case reading, and instant feedback. SUBJECTS AND METHODS. An e-learning concept was devised that offered game levels for the purpose of providing training in the detection of pneumothorax in 195 cases, with questions read in rapid succession and instant feedback provided for each case. The user's task was to locate the pneumothorax on chest radiographs and indicate its presence by clicking a mouse. The game level design included an entry test consisting of 15 cases, training levels with increasing difficulty that involved 150 cases, and a final test that including 30 cases (the 15 cases from the entry test plus 15 new cases). A total of 126 candidates were invited via e-mail to participate and were asked to complete a survey before and after playing the game, which is known as RapRad. The level of diagnostic confidence and the error rate before and after playing the game were compared using a Wilcoxon signed rank test. RESULTS. Fifty-nine of 126 participants (47%) responded to the first survey and finished the game. Of these 59 participants, 29 (49%) responded to the second survey after completing the game. Diagnostic confidence in pneumothorax detection improved significantly, from a mean (± SD) score of 4.3 ± 2.1 on the entry test to a final score of 7.3 ± 2.1 (p &lt; 0.01) after playing RapRad, with the score measured on a 10-point scale, with 10 denoting the highest possible score. Of the participants, 93% indicated that they would use the game for learning purposes again, and 87% indicated that they had fun using RapRad (7% had a neutral response and 6% had a negative response). The error rate (i.e., the number of failed attempts to answer a question correctly) significantly decreased from 39% for the entry test to 22% for the final test (p &lt; 0.01). CONCLUSION. Our e-learning concept is capable of improving diagnostic confidence, reducing error rates in training pneumothorax detection, and offering fun in interaction with the platform. © 2020 American Roentgen Ray Society.</t>
  </si>
  <si>
    <t>Education; Feedback; Medical; Pneumothorax; Radiography; Software</t>
  </si>
  <si>
    <t>Agarwal S.; Khalid M.N.A.; Iida H.</t>
  </si>
  <si>
    <t>Agarwal, Sakshi (57210519853); Khalid, Mohd Nor Akmal (55488603600); Iida, Hiroyuki (57221975271)</t>
  </si>
  <si>
    <t>57210519853; 55488603600; 57221975271</t>
  </si>
  <si>
    <t>Game refinement theory: Paradigm shift from performance optimization to comfort in mind</t>
  </si>
  <si>
    <t>10.1016/j.entcom.2019.100314</t>
  </si>
  <si>
    <t>https://www.scopus.com/inward/record.uri?eid=2-s2.0-85071988178&amp;doi=10.1016%2fj.entcom.2019.100314&amp;partnerID=40&amp;md5=c0a3c6e1cad50c3630e9eda23237686b</t>
  </si>
  <si>
    <t>Since the era of Chinook, a computer program had won its first title against Marion Tinsley in the game of draughts. While most computer program in a variety of games has been designed to be a competitive opponent, it had derailed from one of the crucial aspects of games: fosters learning. This paper proposes a paradigm shift, from the foregoing methods of optimal play to sophisticated game design in the context of learning. A new theory, called “Momentum-in-Mind” (p→) was proposed and its relationship to the Game Refinement (GR) theory was conducted where the preliminary understanding of game sophistication in the context of curiosity, uncertainty and its application to game design were identified. We applied it to two distinct game genres (fun and educational) to identify its sophisticated zone and potential learning curves. It was found that curiosity and uncertainty decrease in most educational games where a good balance between the values of GR and p→ is important in order to maintain players interest and their learning growth rate. As such, the findings of this study presents as a paradigm shift in game research, where the focus has shifted towards a sophisticated environment which optimally designed for learning and enjoyment. © 2019 Elsevier B.V.</t>
  </si>
  <si>
    <t>Edutainment; Game design; Game refinement theory; Gamification; Momentum-in-mind</t>
  </si>
  <si>
    <t>Rodrigues L.; Bonidia R.; Brancher J.</t>
  </si>
  <si>
    <t>Rodrigues, Luiz (54279349000); Bonidia, Robson (57200702454); Brancher, Jacques (55602334400)</t>
  </si>
  <si>
    <t>54279349000; 57200702454; 55602334400</t>
  </si>
  <si>
    <t>Procedural versus human level generation: Two sides of the same coin?</t>
  </si>
  <si>
    <t>10.1016/j.ijhcs.2020.102465</t>
  </si>
  <si>
    <t>https://www.scopus.com/inward/record.uri?eid=2-s2.0-85084679654&amp;doi=10.1016%2fj.ijhcs.2020.102465&amp;partnerID=40&amp;md5=36fc4bff8f9ff6da22536735928d7d78</t>
  </si>
  <si>
    <t>Game development often requires a multidisciplinary team, demands substantial time and budget, and leads to a limited number of game contents (e.g., levels). Procedural Content Generation (PCG) can remedy some of these problems, aiding with the automatic creation of content such as levels and graphics, in both the development and playing time. However, little research has been performed in terms of how PCG influences players, especially on Digital Math Games (DMG). This article addresses this problem by investigating the interactions of players with a DMG that uses PCG, investigating the hypothesis that interacting with this intervention can provide experiences as good as human-designed content. To accomplish this goal, an A/B test was performed wherein the only difference was that one version (static, N = 242) had human-designed levels, whereas the other (dynamic, N = 265) provided procedurally generated levels. To validate the approach, a two-sample experiment was designed in which each sample played a single version and, thereafter, self-reported their experiences through questionnaires. We contribute by showing how the participants interactions with a DMG are reported in terms of (1) fun, (2) willingness to play the game again, and (3) curiosity, in addition to how they (4) describe their experiences. Our findings show that samples’ experiences did not significantly differ on the four metrics, but did differ on in-game performance. We discuss possible factors that might have influenced players’ experiences, in terms of the participants performances and their demographic attributes, and how our findings contribute to human interaction with computers. © 2020 Elsevier Ltd</t>
  </si>
  <si>
    <t>A/B test; Digital Math Game; Player experience; Procedural content generation; Serious game; User experience</t>
  </si>
  <si>
    <t>Smith R.; Kelly B.; Yeatman H.; Moore C.; Baur L.; King L.; Boyland E.; Chapman K.; Hughes C.; Bauman A.</t>
  </si>
  <si>
    <t>Smith, Rachel (57208554614); Kelly, Bridget (15769422900); Yeatman, Heather (6603174137); Moore, Christopher (55452479400); Baur, Louise (7005262888); King, Lesley (57203732429); Boyland, Emma (15764542100); Chapman, Kathy (7201682256); Hughes, Clare (35788093300); Bauman, Adrian (25421265100)</t>
  </si>
  <si>
    <t>57208554614; 15769422900; 6603174137; 55452479400; 7005262888; 57203732429; 15764542100; 7201682256; 35788093300; 25421265100</t>
  </si>
  <si>
    <t>Advertising Placement in Digital Game Design Influences Children's Choices of Advertised Snacks: A Randomized Trial</t>
  </si>
  <si>
    <t>10.1016/j.jand.2019.07.017</t>
  </si>
  <si>
    <t>https://www.scopus.com/inward/record.uri?eid=2-s2.0-85077150072&amp;doi=10.1016%2fj.jand.2019.07.017&amp;partnerID=40&amp;md5=63cb13b8262d45e853ab5c74d2aa2430</t>
  </si>
  <si>
    <t>Background: Children are inhabitants of a media-rich environment rife in extensive, sophisticated, and persistent techniques that are used to market unhealthy food. Exposure is known to influence children's attitudes, choices, and consumption, yet further research is required to explore the influence of contemporary techniques within online games. Objective: To explore the influence of modern advertising on children's attitudes, choices, and consumption, techniques (ie, banner advertising, advergame, and rewarded video advertising) were used to promote an unfamiliar confectionery brand within an online game. Design: A between-subjects randomized experimental study. Participants/setting: Children (aged 7 to 12 years [n=156]) were recruited in New South Wales, Australia, between September and November 2017. Intervention: Children were required to play a 4-minute online game, complete some questionnaires, and choose one snack to consume afterward. Children were randomly assigned to one of four conditions: a control group with no advertising, and three experimental conditions that promoted an unfamiliar confectionery brand via a banner advertisement, advergame, or rewarded video advertisement. Main outcome measures: Questionnaires included the assessment of attitudes to the test brand before and after the game, enjoyment of the game, and children's awareness of advertising. Food choice was recorded and food consumption was measured by weighing the snack in grams, which was translated into kilocalories. Statistical analyses performed: Statistical tests included analyses of variance, Kruskal-Wallis test, and χ2 test. Results: Attitudes toward the perception of fun (P=0.06) and taste (P=0.21) of the test brand were not influenced by condition. Children who were exposed to the rewarded video advertising chose the test brand significantly more than children in the other three conditions (P&lt;0.002). Condition did not influence overall energy intake measured in grams (P=0.78) or kilocalories (P=0.46). Conclusions: Children's choice of the test brand was significantly influenced by the rewarded video advertising condition (compared with control, banner advertising, and advergame conditions). This technique is prevalent across online and application games that children play yet the effects of using rewarded video advertising to promote food brands have not been explored from a public health perspective. This study contributes to the understanding of modern strategies used to market unhealthy foods to children. © 2020 Academy of Nutrition and Dietetics</t>
  </si>
  <si>
    <t>Advergames; Childhood obesity; Food marketing; In-game advertising; Online games</t>
  </si>
  <si>
    <t>https://www.scopus.com/inward/record.uri?eid=2-s2.0-85096666023&amp;doi=10.34190%2fGBL.20.042&amp;partnerID=40&amp;md5=d24d500d5abcf3dcf55f7359fdabb98a</t>
  </si>
  <si>
    <t>This paper presents GameLet (Gamified media-based training of reading fluency), a research and development project funded by Erasmus+ (2018-2021). The project is dedicated to developing a training programme for reading fluency (RF) with the specific aim to foster struggling readers improve their RF by means of a multilingual, gamified, media-based approach. At the core of GameLet lies a fictional audio story that should encourage learners to read more, hence improve their reading skills. Moreover, it allows learners to successfully record their role in a digital Recording Studio, both in class and at home. Increasing RF practice is aimed at by means of media-supported individual and cooperative learning phases with various reading training methods, application of playful learning scenarios and materials, and interactive elements. The paper describes how data from the second formative evaluation cycle in winter 2019/2020 was used for the design principles, future modifications, and material developments of the GameLet web version. © 2020 Dechema e.V.. All rights reserved.</t>
  </si>
  <si>
    <t>Mirza-Babaei P.; Stahlke S.; Wallner G.; Nova A.</t>
  </si>
  <si>
    <t>Mirza-Babaei, Pejman (39061915500); Stahlke, Samantha (57148217700); Wallner, Günter (26032727500); Nova, Atiya (57209311700)</t>
  </si>
  <si>
    <t>39061915500; 57148217700; 26032727500; 57209311700</t>
  </si>
  <si>
    <t>A Postmortem on Playtesting: Exploring the Impact of Playtesting on the Critical Reception of Video Games</t>
  </si>
  <si>
    <t>10.1145/3313831.3376831</t>
  </si>
  <si>
    <t>https://www.scopus.com/inward/record.uri?eid=2-s2.0-85091272187&amp;doi=10.1145%2f3313831.3376831&amp;partnerID=40&amp;md5=e3e9a81ff8e6e79931dd4b57c4ec3c7b</t>
  </si>
  <si>
    <t>Game studios aim to develop titles that deliver a fun and engaging experience for players. Playtesting promises to help identify opportunities to improve player experience and assist developers in achieving their design intent. However, a lack of research on the added value of playtesting means that many studios are still uncertain about its commercial viability and impact on product success. This gap in understanding is further complicated by the vague definition of "success" afforded by sales figures and review scores. In this paper, we assess reported feature quality of three commercial titles by analyzing playtesting reports and game reviews. By comparing themes and design issues expressed in game reviews to the results of pre-release playtesting for each game, we aim to highlight the value of playtesting and propose a set of guidelines for selecting playtest methods based on the needs of a given game evaluation. Through the real-world case studies presented, this paper contributes to the growing domain of games user research and highlights the value of playtesting in game development. © 2020 ACM.</t>
  </si>
  <si>
    <t>game reviews; games user research; playtesting</t>
  </si>
  <si>
    <t>Talantikite W.K.; Renou D.; Magdelaine A.; Harang W.; Zmirou-Navier D.; Deguen S.</t>
  </si>
  <si>
    <t>Talantikite, Wahida Kihal (57214082673); Renou, Damien (57214089016); Magdelaine, Arnold (56692987000); Harang, William (57214082365); Zmirou-Navier, Denis (57211774713); Deguen, Severine (6506306535)</t>
  </si>
  <si>
    <t>57214082673; 57214089016; 56692987000; 57214082365; 57211774713; 6506306535</t>
  </si>
  <si>
    <t>Development of serious games (equit'game) to address health and environmental inequalities: Protocol for an app-delivered program to perform a territorial diagnosis</t>
  </si>
  <si>
    <t>JMIR Research Protocols</t>
  </si>
  <si>
    <t>e11786</t>
  </si>
  <si>
    <t>10.2196/11786</t>
  </si>
  <si>
    <t>https://www.scopus.com/inward/record.uri?eid=2-s2.0-85078164867&amp;doi=10.2196%2f11786&amp;partnerID=40&amp;md5=a36f84f8285305de663b8f799a03c6ba</t>
  </si>
  <si>
    <t>Background: Territorial diagnosis is a prerequisite for local actions concerning public health and for the reduction of social, environmental, and health-related inequalities. To orient local programs or initiatives targeting health inequalities, policymakers need a simulation of territorial diagnosis tools. Yet, very few platforms have been developed for the purpose of guiding public authorities as they seek to reduce these social inequalities. Objective: This study aimed to describe the design and methods of the development process of a territorial diagnosis tool based on a serious game named Equit'Game that puts learners at the heart of the territorial diagnosis process, asking them to review the current state of health, environmental state, and socioeconomic state of their territory. Methods: The realistic situations employed in our serious game should encourage players, in a fun and playful manner, to (1) appropriate the data of their own territory, (2) apply their methodological knowledge in a practical way, (3) reflect on the most pertinent statistical or spatial tools for their situation, and (4) ultimately, to acquire new knowledge and skills in the use of territorial diagnosis tools with a spatial dynamic. Equit'Game was deployed over the course of a week's training and structured into 4 levels: Level 1, Dataminer (identifying relevant information to respond to the question); level 2, Analyst (selecting the appropriate method of analysis); level 3, Atlas (mapping the data); and level 4, Cluster (extraction of statistical and spatial information). Equit'Game has also been designed as a sort of virtual campus, creating a fun learning environment in which each door represents a level. Users can access Equit'Game via a platform compatible with tablets, PCs, and mobile phones. Results: In the first step, we tested our application interface designed especially for adults among a panel of local health professionals. The following are some of the most relevant points: Font size and colors used, voice accompaniment in texts and messages guiding the user, clear and easy interfaces, and the change between successive game levels. In the second step, we used our application, Equit'Game, with postgraduate students from the School of Public Health (École des hautes études en santé publique). At the end of the game session, we conducted a satisfaction survey, including several items covering both the application interface and the execution of the game. Conclusions: Equit'Game was developed to help learners with the techniques of territorial diagnosis, with the aim of creating an innovative tool for public health capable of conveying educational messages and providing a structure for training. © 2020 Journal of Medical Internet Research. All rights reserved.</t>
  </si>
  <si>
    <t>Environmental inequalities; Equit'Game; Health inequality; Serious game; Territorial diagnosis tool</t>
  </si>
  <si>
    <t>Zulfa N.; Yuniasri D.; Damayanti P.; Herumurti D.; Yunanto A.A.</t>
  </si>
  <si>
    <t>Zulfa, Nafa (57220093368); Yuniasri, Dini (57219259734); Damayanti, Putri (57209984496); Herumurti, Darlis (55489397100); Yunanto, Andhik Ampuh (57211335585)</t>
  </si>
  <si>
    <t>57220093368; 57219259734; 57209984496; 55489397100; 57211335585</t>
  </si>
  <si>
    <t>The Effect of UI and UX enhancement on bomberman game based on game experience questionnaire (GEQ)</t>
  </si>
  <si>
    <t>Proceedings - 2020 International Seminar on Application for Technology of Information and Communication: IT Challenges for Sustainability, Scalability, and Security in the Age of Digital Disruption, iSemantic 2020</t>
  </si>
  <si>
    <t>10.1109/iSemantic50169.2020.9234220</t>
  </si>
  <si>
    <t>https://www.scopus.com/inward/record.uri?eid=2-s2.0-85096835092&amp;doi=10.1109%2fiSemantic50169.2020.9234220&amp;partnerID=40&amp;md5=c0d84e7a5d03c123dc6876b1510882d6</t>
  </si>
  <si>
    <t>User Interface (UI) and User Experience (UX) are aspects that cannot be separated from video game development. In this study, we have improved the UI and UX of the Bomberman game and compared it to the UI and UX of the original Bomberman game. In evaluating the UI and UX results, we use the Game Experience Questionnaire Method (GEQ). There are six aspects used in the GEQ method, i.e., aspects of the challenge, competition, immersion, playfulness, social experiment, and enjoyment. We use 65 respondents to rate the UI and UX of the original Bomberman game. The questionnaire's results were taken into consideration in improving the UI and UX of the game to be developed. GEQ also provided to get the result of the improvement game. Likert scale calculation concluded that the 62 respondents rated the success of the Bomberman game development with UI and UX that has been improved. The 62 respondents indicated that the UI and UX of games provide more fun and enjoyable than the original Bomberman game.  © 2020 IEEE.</t>
  </si>
  <si>
    <t>game experience questionnaire; improved game; user experience; user interface</t>
  </si>
  <si>
    <t>The Impact of Motion and Delay on Selecting Game Targets with a Mouse</t>
  </si>
  <si>
    <t>ACM Transactions on Multimedia Computing, Communications and Applications</t>
  </si>
  <si>
    <t>2s</t>
  </si>
  <si>
    <t>10.1145/3390464</t>
  </si>
  <si>
    <t>https://www.scopus.com/inward/record.uri?eid=2-s2.0-85088976128&amp;doi=10.1145%2f3390464&amp;partnerID=40&amp;md5=5563ea1f6a243b6834fb2e1dea56bb52</t>
  </si>
  <si>
    <t>All real-time computer games, particularly networked computer games, have a delay from when a player starts an action (e.g., clicking the mouse) until the game renders the result (e.g., firing a projectile). This delay can degrade both player performance (e.g., reduced game score) and quality of experience (e.g., the game is less fun). While previous work has studied the effects of delay on commercial games and individual game actions, a more detailed understanding is needed of the effects of delay on moving target selection with realistic target motion, a common scenario in many games. This paper presents an in-depth study of the effects of delay on the fundamental game action of selecting a moving target with a mouse while varying two parameters for the target motion-turn frequency and turn angle. We design and implement a custom game where players select moving targets using a mouse, while the game controls both the target motion and input delay. Analysis of data gathered in a 56-person user study shows both target selection time and accuracy degrade with delay. However, both selection time and accuracy increase with the frequency and angle of changes in the target's movement, because turning slows targets down even while making them less predictable. We set these results in the context of other studies of delay and target selection by comparing our findings to those in seven other previously published papers that investigated the effects of delay on target selection.  © 2020 ACM.</t>
  </si>
  <si>
    <t>Lag; target selection; user study</t>
  </si>
  <si>
    <t>Scholl M.C.</t>
  </si>
  <si>
    <t>Scholl, Margit Christa (56201855000)</t>
  </si>
  <si>
    <t>Raising information security awareness in the field of urban and regional planning</t>
  </si>
  <si>
    <t>International Journal of E-Planning Research</t>
  </si>
  <si>
    <t>10.4018/IJEPR.2019070104</t>
  </si>
  <si>
    <t>https://www.scopus.com/inward/record.uri?eid=2-s2.0-85066996383&amp;doi=10.4018%2fIJEPR.2019070104&amp;partnerID=40&amp;md5=7853e50a6bcb60c2af4ba956a5711dd8</t>
  </si>
  <si>
    <t>IT is being increasingly used in most areas of life. With the IoT, this technology is set to be in a state of continuous evolution in urban and regional settings. The ongoing development of digitalization processes also increases the possibilities of abuse-both at the technical and interpersonal level. Better information security (IS) awareness (ISA) and knowledge about the dangers that accompany digitalization and the corresponding protective measures are important in private and work life. However, ISA is often overlooked. Training the relevant awareness and skills should also be included in urban and regional planning for citizens. This article thus provides a review of the scientific literature of leading academic journals in the area of IS and the transfer of scientific knowledge for practical purposes. The article presents Serious Games as a way to achieve a deeper understanding of how to promote sustainable ISA using creative methods. Furthermore, ideas of how to apply the Fun Theory and its practice to integrate awareness into modern urban and regional planning will be discussed. Copyright © 2019, IGI Global.</t>
  </si>
  <si>
    <t>Analogous/Digital Game-Based Learning Scenarios; Awareness Training Design; Cyberattacks; Fun Theory; Information Security Awareness (ISA); Security Sensitization; Smart Cities</t>
  </si>
  <si>
    <t>International Journal of Engineering Education</t>
  </si>
  <si>
    <t>Madge C.; Bartle R.; Chamberlain J.; Kruschwitz U.; Poesio M.</t>
  </si>
  <si>
    <t>Madge, Chris (57197780505); Bartle, Richard (6507636437); Chamberlain, Jon (15732375100); Kruschwitz, Udo (6603505459); Poesio, Massimo (6602269911)</t>
  </si>
  <si>
    <t>57197780505; 6507636437; 15732375100; 6603505459; 6602269911</t>
  </si>
  <si>
    <t>Making text annotation fun with a clicker game</t>
  </si>
  <si>
    <t>10.1145/3337722.3341869</t>
  </si>
  <si>
    <t>https://www.scopus.com/inward/record.uri?eid=2-s2.0-85072830689&amp;doi=10.1145%2f3337722.3341869&amp;partnerID=40&amp;md5=a351503c3a2ae1f2b6b18495446b9ebf</t>
  </si>
  <si>
    <t>In this paper we present WordClicker, a clicker game for text annotation. We believe the mechanics of 'Ville type Free-To-Play (F2P) games in general, and clicker games in particular, is particularly suited for GWAPs (Games-With-A-Purpose). WordClicker was developed as one component of a suite of GWAPs meant to cover all aspects of language interpretation, from tokenization to anaphoric interpretation. As such, WordClicker is intended to have a dual function as part of this suite of GWAPs: both for parts-of-speech annotation and for teaching players about parts of speech so that they can go on and play GWAPs for more complex syntactic annotation. Therefore, game-based language learning platforms also had a strong influence on its design. © 2019 ACM.</t>
  </si>
  <si>
    <t>Game design; Games with a purpose; Incremental games; Language resourcing; User training</t>
  </si>
  <si>
    <t>Jaramillo-Alcázar A.; Cortez-Silva P.; Galarza-Castillo M.; Luján-Mora S.</t>
  </si>
  <si>
    <t>Jaramillo-Alcázar, Angel (57199996424); Cortez-Silva, Paz (57219948994); Galarza-Castillo, Marco (57205743262); Luján-Mora, Sergio (6603381780)</t>
  </si>
  <si>
    <t>57199996424; 57219948994; 57205743262; 6603381780</t>
  </si>
  <si>
    <t>A method to develop accessible online serious games for people with disabilities: A case study</t>
  </si>
  <si>
    <t>10.3390/su12229584</t>
  </si>
  <si>
    <t>https://www.scopus.com/inward/record.uri?eid=2-s2.0-85096229785&amp;doi=10.3390%2fsu12229584&amp;partnerID=40&amp;md5=a3dda43acf77769e05047df22062603a</t>
  </si>
  <si>
    <t>Video games that are used as teaching tools are called serious games. However, there is an important factor that is not usually considered in the design of serious games— the inclusion of people with disabilities. Inclusion can be reached only if accessibility takes on an important role for all. On the other hand, new trends have resulted in different smart devices being used in classrooms. These devices also allow for applications, such as serious games, to be used to support people’s learning process. Despite this, these applications are generally not multi-platform and do not usually consider accessibility features for people with disabilities. This paper proposes a method to develop accessible online serious games that consider people with disabilities as potential users. The method is applied in the case study of an online serious game that teaches about the architecture of a computer in a fun and entertaining way. The method also presents and describes several guidelines to improve online serious game accessibility for people with disabilities. Finally, tests are conducted with some users to gather information about the online serious game and the accessibility features included. This study has important implications for the development of learning tools that consider people with disabilities. © 2020 by the authors. Licensee MDPI, Basel, Switzerland.</t>
  </si>
  <si>
    <t>Accessibility; Disabilities; Educational; Impairments; Learning; Multi-platform; Online; Serious games</t>
  </si>
  <si>
    <t>Lam A.T.; Griffin J.; Loeun M.A.; Cira N.J.; Lee S.A.; Riedel-Kruse I.H.</t>
  </si>
  <si>
    <t>Lam, Amy T. (57203966516); Griffin, Jonathan (57193953301); Loeun, Matthew Austin (57193957684); Cira, Nate J. (55014364600); Lee, Seung Ah (37031444200); Riedel-Kruse, Ingmar H. (22136039600)</t>
  </si>
  <si>
    <t>57203966516; 57193953301; 57193957684; 55014364600; 37031444200; 22136039600</t>
  </si>
  <si>
    <t>Pac-Euglena: A Living Cellular Pac-Man Meets Virtual Ghosts</t>
  </si>
  <si>
    <t>10.1145/3313831.3376378</t>
  </si>
  <si>
    <t>https://www.scopus.com/inward/record.uri?eid=2-s2.0-85091268928&amp;doi=10.1145%2f3313831.3376378&amp;partnerID=40&amp;md5=6116c5d6e7dbce864d78b5258c2db2fd</t>
  </si>
  <si>
    <t>The advancement of biotechnology enabled the development of "biotic video games", where human players manipulate real biological samples for fun and educational human-biology interactions. However, new design principles are needed to both leverage and mitigate biological properties (e.g., variability and stochasticity), and create unique play experiences that transcend traditional video games. This paper describes the implementation of Pac-Euglena, a biotic Pac-Man analog, where players guide live microscopic Euglena cells with light stimuli through a physical microfluidic maze. Through use of multi-modal stimuli, a mixed biology-digital-human reality is achieved, enabling cell interactions with virtual ghosts and collectibles. Through an iterative design process, we illustrate challenges and strategies for designing games with living organisms. A user study (n=18, conducted at a university event) showed that Pac-Euglena was fun, stimulated curiosity, and taught users about Euglena. We conclude with five general guidelines for the design and development of biotic games and HBI interfaces. © 2020 Owner/Author.</t>
  </si>
  <si>
    <t>augmented reality; biological user interfaces; biotic games; euglena gracilis; human-biology interaction (hbi); mixed reality</t>
  </si>
  <si>
    <t>Jost P.</t>
  </si>
  <si>
    <t>Jost, Patrick (57210356243)</t>
  </si>
  <si>
    <t>Because it is fun: Investigating motives of fake news sharing with exploratory game quests</t>
  </si>
  <si>
    <t>17th International Conference on Cognition and Exploratory Learning in Digital Age, CELDA 2020</t>
  </si>
  <si>
    <t>https://www.scopus.com/inward/record.uri?eid=2-s2.0-85099557866&amp;partnerID=40&amp;md5=911ee294961186e1b339c571aaf5c4a9</t>
  </si>
  <si>
    <t>Exploratory learning has become a widely applied, pedagogical concept. One approach to encourage exploratory knowledge creation are situated game experiences. Putting learners in quest-based environments can thereby support engagement through exploration and at the same time, allow for a variety of supportive learning strategies. However, examination of progress and investigation of success or motivational factors remain challenging in exploratory pedagogy. Evaluation in learning quests can interrupt the flow experience that supports engaging and successful learning in exploratory environments. This paper presents an approach for unobtrusive dialogic investigation in quest-based learning environments. Building on the results of an existing exploratory game quest to raise privacy awareness, the study conducts a dual between-subjects investigation to identify the motives of sharing fake news. The study, therefore, extends a mini-quest with a character to build a dialogic investigation for evaluating the intentions behind sharing of fake headlines. Concurrently, the impact on perception of flow and the robustness of the suggested dialogic inquiry is assessed by comparison to the prior non-dialogic evaluation. The results of the experiment with participating educators and students (N = 92) from two European universities confirm students more likely share fake news than educators and suggests hedonic rather than pragmatic motives as drivers of the sharing decision. The dialogic investigation with the mini-quest shows that students perceive fake news headlines as significantly funnier than educators while also spending less time reflecting if they are real or fake. Flow experience did not improve significantly by changing to dialogic questioning. However, positive tendencies in all flow sub-measures indicate that adding a character and inquiring with dialogue rather supports than breaks the sense fluency in exploratory learning quests. Implications for the design of analytical mini-quests as well as further research directions are outlined conclusively. © 2020 17th International Conference on Cognition and Exploratory Learning in Digital Age, CELDA 2020. All rights reserved.</t>
  </si>
  <si>
    <t>Decision Making; Evaluative Mini-Quests; Exploratory Learning; Fake News Sharing; Game-based Investigation; Serious Games</t>
  </si>
  <si>
    <t>Arnedo-Moreno J.; Garcia-Solorzano D.</t>
  </si>
  <si>
    <t>Arnedo-Moreno, Joan (24723665000); Garcia-Solorzano, David (50261593100)</t>
  </si>
  <si>
    <t>24723665000; 50261593100</t>
  </si>
  <si>
    <t>Programming is Fun! A Survey of the STEAM Digital Distribution Platform</t>
  </si>
  <si>
    <t>2020 IEEE 32nd Conference on Software Engineering Education and Training, CSEE and T 2020</t>
  </si>
  <si>
    <t>10.1109/CSEET49119.2020.9206214</t>
  </si>
  <si>
    <t>https://www.scopus.com/inward/record.uri?eid=2-s2.0-85097652114&amp;doi=10.1109%2fCSEET49119.2020.9206214&amp;partnerID=40&amp;md5=3153174f12c33b6992cb3af6f38420fe</t>
  </si>
  <si>
    <t>In order to engage the player, video games are often based on challenges that must be overcome. What are colloquially known as programming games present these challenges as puzzles where computational thinking and coding skills have a fundamental role in successfully overcoming them, even though they are not serious games and have been designed purely as entertainment products. Indeed, algorithm design and coding is the fun part. This paper presents a survey of all such games up to February 2020 published in the Steam digital distribution platform, categorizing them by content covered according to a basic programming curriculum. This study provides some insights on the nature of this kind of games and allows assessing their adequacy as educational tools, broadening the body of knowledge on available games for teaching computational thinking and coding, beyond serious games.  © 2020 IEEE.</t>
  </si>
  <si>
    <t>coding; computational thinking; edutainment; learning; programming; Steam; video games</t>
  </si>
  <si>
    <t>Jin W.; Xu X.</t>
  </si>
  <si>
    <t>Jin, Wei (57208834717); Xu, Xin (56223967900)</t>
  </si>
  <si>
    <t>57208834717; 56223967900</t>
  </si>
  <si>
    <t>Near-peer led workshops on game development for broadening participation and diversity in computing</t>
  </si>
  <si>
    <t>ACMSE 2019 - Proceedings of the 2019 ACM Southeast Conference</t>
  </si>
  <si>
    <t>10.1145/3299815.3314430</t>
  </si>
  <si>
    <t>https://www.scopus.com/inward/record.uri?eid=2-s2.0-85065913158&amp;doi=10.1145%2f3299815.3314430&amp;partnerID=40&amp;md5=456d6ec3b8b8c1608b652473ef0dcf46</t>
  </si>
  <si>
    <t>The goal of a technology-focused service-learning course at an open access, baccalaureate degree granting institution is to increase the confidence and persistence of students, especially underrepresented students, in computing. An earlier study has shown the positive impact for the students enrolled in the service-learning course. In this paper, we evaluate the service part of the course, outreach activities that aim to let young people get excited about technology. Specifically, we evaluate the effectiveness of the near-peer outreach activities in the form of light-weight workshops for game development. One major activity conducted by the service-learning students is to develop games and then conduct workshops for lower class students (mostly freshmen) in Introduction to Computing, a general education course. In the workshops, the audience will develop miniature versions of the games that the service-learning students have developed. This makes the workshops fun and light-weight, taking only one-class period and allows our students to reach many classes and a large audience. In addition to reaching a large audience, data shows that this game-based, light-weight and near-peer led workshops are very effective in attracting diverse early college students into programming. Based on this observation, we make suggestions for future activities in outreach, which we believe are also applicable outside our service-learning course context. © 2019 Association for Computing Machinery.</t>
  </si>
  <si>
    <t>Broadening participation in computing (BPC); Diversity; IT workshop; Light-weight workshop; Near-peer mentoring</t>
  </si>
  <si>
    <t>Waweru B.W.; Yap H.K.; Phan K.Y.; JosephNg P.S.; Eaw H.C.</t>
  </si>
  <si>
    <t>Waweru, B.W. (57220873258); Yap, H.K. (46462052100); Phan, K.Y. (55766253500); JosephNg, P.S. (57046066800); Eaw, H.C. (57218700098)</t>
  </si>
  <si>
    <t>57220873258; 46462052100; 55766253500; 57046066800; 57218700098</t>
  </si>
  <si>
    <t>Gamesy: How Videogames Serve as a Better Replacement for School?</t>
  </si>
  <si>
    <t>2020 IEEE Student Conference on Research and Development, SCOReD 2020</t>
  </si>
  <si>
    <t>10.1109/SCOReD50371.2020.9250930</t>
  </si>
  <si>
    <t>https://www.scopus.com/inward/record.uri?eid=2-s2.0-85097767375&amp;doi=10.1109%2fSCOReD50371.2020.9250930&amp;partnerID=40&amp;md5=a1d3fae37ccdbf70ec3041baf80d910b</t>
  </si>
  <si>
    <t>Games have existed since time immemorial and have proved to significantly change people's mentality and attitudes towards countless scenarios. Games can be either physical or mental, for example, sports and chess. Games have developed over the past decades, having gone through significant changes via digitization. Games nowadays are at everyone's disposal since almost everyone possesses a smartphone. Videogame such as PUBG, Call of Duty mobile, Fortnite, and more are very addictive games that consume a lot of our time daily. Although games are 'time wasters', we should acknowledge the one thing that games offer: this is the constant testing, and learning a simple game engages the brain proves that games are an asset in mental development and thus gamification can be used to provide a fun learning environment. In this article, we discuss how gamification has been implemented in various applications over the years, people's take on gamification and gamified apps from a survey and interview conducted, and thereafter design a student-oriented gamified study app, Gamesy, that makes use of game elements to improve performance in school and change/improve study habits in a game environment via progressive game design. With this, better performance may be realized in the tertiary education level, university, and college. © 2020 IEEE.</t>
  </si>
  <si>
    <t>attitudes; brain development; college; game elements; game environment; games; gamification; gamified study app; learning; mentality; non-game contexts; scenarios; smartphones; tertiary education; testing; time wasters; university; videogames</t>
  </si>
  <si>
    <t>Politowski C.; Petrillo F.; Guéhéneuc Y.-G.</t>
  </si>
  <si>
    <t>Politowski, Cristiano (57189703274); Petrillo, Fabio (25655430600); Guéhéneuc, Yann-Gaël (13613429100)</t>
  </si>
  <si>
    <t>57189703274; 25655430600; 13613429100</t>
  </si>
  <si>
    <t>Improving Engagement Assessment in Gameplay Testing Sessions using IoT Sensors</t>
  </si>
  <si>
    <t>Proceedings - 2020 IEEE/ACM 42nd International Conference on Software Engineering Workshops, ICSEW 2020</t>
  </si>
  <si>
    <t>10.1145/3387940.3392249</t>
  </si>
  <si>
    <t>https://www.scopus.com/inward/record.uri?eid=2-s2.0-85093086816&amp;doi=10.1145%2f3387940.3392249&amp;partnerID=40&amp;md5=846be982deefb579ca6d2f76a24d09df</t>
  </si>
  <si>
    <t>The video game industry is a multimillionaire market, which makes solo indie developers millionaire in one day. However, success in the game industry is not a coincidence. Video game development is an unusual kind of software that mix multidisciplinary teams: software engineers, designers, and artists. Also, for a video game to become popular, it must be fun and polished: exhaustively well tested. Testing in video game development encompasses different types of tests at different moments of the development process. In particular, assessing the players' gameplay in a test session can drive the development drastically. The designers analyze the players' actions and behaviour in the game. They can then decide if a feature/level requires rework. They often spend many man/work hours reworking a feature just because it is not engaging. As the designers (usually) assess the gameplay session by hand, they cannot be sure that a specific feature is engaging enough. They would benefit from meaningful data that would help them better assess the gameplay and take the decision to keep, rework, or remove a feature. Consequently, we describe the need for an IoT framework to assess players' gameplay using IoT sensors together with game devices which will produce a rich output for the game designers.  © 2020 ACM.</t>
  </si>
  <si>
    <t>game-design; game-development; gameplay; iot; sensors; testing</t>
  </si>
  <si>
    <t>Kristiadi D.P.; Vindy V.; Sambera R.; Julianto A.; Warnars H.L.H.S.; Hashimoto K.</t>
  </si>
  <si>
    <t>Kristiadi, Dedy Prasetya (57201112519); Vindy, V. (57219707894); Sambera, Richard (57219700004); Julianto, Andy (57202574785); Warnars, Harco Leslie Hendric Spits (57219696428); Hashimoto, Kiyota (36668537900)</t>
  </si>
  <si>
    <t>57201112519; 57219707894; 57219700004; 57202574785; 57219696428; 36668537900</t>
  </si>
  <si>
    <t>Mobile game Application for Religion engagement</t>
  </si>
  <si>
    <t>2019 International Congress on Applied Information Technology, AIT 2019</t>
  </si>
  <si>
    <t>10.1109/AIT49014.2019.9144827</t>
  </si>
  <si>
    <t>https://www.scopus.com/inward/record.uri?eid=2-s2.0-85094837751&amp;doi=10.1109%2fAIT49014.2019.9144827&amp;partnerID=40&amp;md5=ccdc43d663a31886f14d41ea874aba09</t>
  </si>
  <si>
    <t>Religion is a part of a fundamental human right to serve and worship their God according to their religion and belief. Mobile game application along with the development of mobile phone technology such as a smartphone, tablet, and laptop, can be used to increase the player or user interest to engage with religion thing. Using the mobile game application in mobile gadgets will expand quickly to install and use for religion engagement. The player can learn religion things with fun and entertain ways, where the player does not realize that they do something serious in an unserious way. This paper will explain the model system design for mobile game application for learning Catholicism in fun and entertaining way and for the first development was limited to only three Catholic catechisms such as bible learning, church lesson, and liturgy celebration. For the early development, three types of games were developed such as True or False game, Scramble words game, and multiple-choice game. The mobile game model was designed with a use case diagram, storyboard, and class diagram, where for the current implementation the mobile game application was implemented using a ten tables database. © 2019 IEEE.</t>
  </si>
  <si>
    <t>Game; Game Information Systems; Mobile game; religion Game; religious Video Game; Serious Game</t>
  </si>
  <si>
    <t>Aguilar L.</t>
  </si>
  <si>
    <t>Aguilar, Lourdes (7102332998)</t>
  </si>
  <si>
    <t>Learning prosody in a video game-based learning approach</t>
  </si>
  <si>
    <t>Multimodal Technologies and Interaction</t>
  </si>
  <si>
    <t>10.3390/mti3030051</t>
  </si>
  <si>
    <t>https://www.scopus.com/inward/record.uri?eid=2-s2.0-85079609029&amp;doi=10.3390%2fmti3030051&amp;partnerID=40&amp;md5=81a76180a94c2c484acc0353c963bf2e</t>
  </si>
  <si>
    <t>With the growth in popularity of video games in our society many teachers have worked to incorporate gaming into their classroom. It is generally agreed that by adding something fun to the learning process students become more engaged and, consequently, retain more knowledge. However, although the characteristics of video games facilitate the dynamics of the educational process it is necessary to plan a pedagogical project that includes delimitation of learning goals and profile of the addressees, the conditions of application of the educational project, and the methodologies of evaluation of the learning progress. This is how we can make a real difference between gamification and video game based learning. The paper addresses the design of an educational resource for special education needs (SEN) students that aims to help teach communicative skills related to prosody. The technological choices made to support the pedagogic issues that underlie the educational product, the strategies to convert learning content into playful material, and the methodology to obtain measures of its playability and effectiveness are described. The results of the motivation test certified that the video game is useful in encouraging the users to exercise their voice and the indicators of the degree of achievement of the learning goals serve to identify the most affected prosodic skills. © 2019 by the author. Licensee MDPI, Basel, Switzerland.</t>
  </si>
  <si>
    <t>Down Syndrome; Educational video games; Oral communication; Prosody; Special Educational Needs and Disability (SEND) students; Video game based learning</t>
  </si>
  <si>
    <t>Hartfill J.; Gabel J.; Neves-Coelho D.; Vogel D.; Räthel F.; Tiede S.; Ariza O.; Steinicke F.</t>
  </si>
  <si>
    <t>Hartfill, Judith (57219229086); Gabel, Jenny (57219226674); Neves-Coelho, Daniel (57219232399); Vogel, Daniel (57204083444); Räthel, Fabian (57219222057); Tiede, Simon (57219229044); Ariza, Oscar (57197830700); Steinicke, Frank (8883314100)</t>
  </si>
  <si>
    <t>57219229086; 57219226674; 57219232399; 57204083444; 57219222057; 57219229044; 57197830700; 8883314100</t>
  </si>
  <si>
    <t>Word saber: An effective and fun VR vocabulary learning game</t>
  </si>
  <si>
    <t>10.1145/3404983.3405517</t>
  </si>
  <si>
    <t>https://www.scopus.com/inward/record.uri?eid=2-s2.0-85091802759&amp;doi=10.1145%2f3404983.3405517&amp;partnerID=40&amp;md5=54fdb0e358011989c357e4e7d42e0019</t>
  </si>
  <si>
    <t>In this paper, we introduce Word Saber, a virtual reality (VR) edu-game for vocabulary learning. The game design and game mechanics are inspired by Beat Saber, where players have to cut virtual cubes from predefined directions by using bi-manual interactions with two lightsabers. Word Saber uses a similar concept, but players have to cut the corresponding object to the presented word. We evaluated the effects of Word Saber on learning efficiency and enjoyment in comparison to a traditional vocabulary learning method. The results show that Word Saber is effective for vocabulary learning. However, as Word Saber presented significantly lower scores in terms of recognition and recall rate compared to a flashcard method, it has lower efficiency. Regarding subjective preferences, our findings suggest that VR edu-games can be fun and useful for language learning in the long run as participants reported to be more motivated to use Word Saber afterward. © 2020 ACM.</t>
  </si>
  <si>
    <t>CALL; digital game-based language learning; edu-game; gamification; virtual reality; vocabulary learning; VRALL</t>
  </si>
  <si>
    <t>Cardoso P.; Melo R.; Carvalhais M.</t>
  </si>
  <si>
    <t>Cardoso, Pedro (57192416173); Melo, Ricardo (57192702740); Carvalhais, Miguel (36052259900)</t>
  </si>
  <si>
    <t>57192416173; 57192702740; 36052259900</t>
  </si>
  <si>
    <t>Breaking the Hedonistic Loop: Meaning before fun in videogames</t>
  </si>
  <si>
    <t>a52</t>
  </si>
  <si>
    <t>10.1145/3359852.3359902</t>
  </si>
  <si>
    <t>https://www.scopus.com/inward/record.uri?eid=2-s2.0-85081102480&amp;doi=10.1145%2f3359852.3359902&amp;partnerID=40&amp;md5=6b6c09b16a57e489acd3d85d93e23741</t>
  </si>
  <si>
    <t>The main goal of the conference is to promote the interest in the current digital culture and its intersection with art and technology as an important research field, and also to create a common space for discussion and exchange of new experiences. It seeks to foster greater understanding about digital arts and culture across a wide spectrum of cultural, disciplinary, and professional practices. To this end, many scholars, teachers, researchers, artists, comput-er professionals, and others who are working within the broadly defined areas of digital arts, culture and education across the world, submitted their innovative work to the conference. © 2019 ACM.</t>
  </si>
  <si>
    <t>Aesthetic Friction; Game Design; Hedonistic Loop; Meaning; Uncomfortable</t>
  </si>
  <si>
    <t>Larraza-Mendiluze E.; Arbelaitz O.; Arruarte A.; Lukas J.F.; Garay-Vitoria N.</t>
  </si>
  <si>
    <t>Larraza-Mendiluze, Edurne (36195781200); Arbelaitz, Olatz (8978154200); Arruarte, Ana (7801309394); Lukas, Jose F. (16203755000); Garay-Vitoria, Nestor (14055862400)</t>
  </si>
  <si>
    <t>36195781200; 8978154200; 7801309394; 16203755000; 14055862400</t>
  </si>
  <si>
    <t>JolasMATIKA: An Experience for Teaching and Learning Computing Topics from University to Primary Education</t>
  </si>
  <si>
    <t>10.1109/TE.2019.2951568</t>
  </si>
  <si>
    <t>https://www.scopus.com/inward/record.uri?eid=2-s2.0-85075908389&amp;doi=10.1109%2fTE.2019.2951568&amp;partnerID=40&amp;md5=e7ef4bd822189c531c438cfbae2f4bd2</t>
  </si>
  <si>
    <t>Contribution: A learning-by-teaching methodology through games can be used to promote informatics (computer science) in primary and secondary education. Applying the proposed activities can change students' perception of informatics from seeing it as merely using computers to seeing its relationship with mathematics. The experience can also help students acquire competences in teaching. Background: Although students, specifically in primary and secondary education, are increasingly competent in terms of technology use, it has been found that in many cases informatics, as a science, has been relegated to a secondary status; it is usually considered only as a tool or additional resource, and not as an object of study. Intended Outcomes: To refine the application of the learning-to-teach-to-learn (L2T2L) methodology, a learning-by-teaching methodology that has students learn and then, in turn, teach that learning to younger students, in cascade from university to secondary to primary students. To analyze its effects on students' attitudes toward informatics. Application Design: The model incorporates a learning-by-teaching approach in a multistage sequence across different kinds of learners and teachers, using fun, game-like materials. Findings: The use of the action research methodology allowed adjustment of the educational methodology, providing more reliable data and enough experience to suggest how to extend the project to a broader audience. Although the results obtained were less significant than expected, the experience did give students a more realistic view of informatics.  © 1963-2012 IEEE.</t>
  </si>
  <si>
    <t>Action research; computing skills; cross-disciplinary skills; games; gender; informatics; learning by teaching</t>
  </si>
  <si>
    <t>Lalas G.L.; Canto K.A.; Gian Carlo N.Uy.; Eduardo J.T.; Rosas M.F.</t>
  </si>
  <si>
    <t>Lalas, Genrech L. (57216037436); Canto, Karl A. (57216039825); Gian Carlo, N.Uy. (57216041388); Eduardo, Josephine T. (57216035465); Rosas, Maryli F. (57212549228)</t>
  </si>
  <si>
    <t>57216037436; 57216039825; 57216041388; 57216035465; 57212549228</t>
  </si>
  <si>
    <t>SaveYourGrades! A 3D mobile educational-entertainment game using ant colony algorithm</t>
  </si>
  <si>
    <t>Test Engineering and Management</t>
  </si>
  <si>
    <t>https://www.scopus.com/inward/record.uri?eid=2-s2.0-85082521226&amp;partnerID=40&amp;md5=dcd2830a276f24015ccd30f76ddc8522</t>
  </si>
  <si>
    <t>Learning in this generation can be different nowadays, with the help of educational games learning are designed to be fun and interactive than the common way of teaching. The games are designed in a way to help people learn particular topics, that involves expanded concepts which develop skills as they learn while playing. Problem-solving is a process which playing games gives through a constant observation. The development of the game encountered problems on Artificial Intelligence. The problem needed a new way of implementing AIs into the game while optimizing the amount of time spent on each AI that were being implemented. The study utilized path finding algorithms for the Artificial Intelligence to determine or predict the exact location of the player. The use of Ant Colony Optimization Algorithm for path finding, helped the authors design Artificial Intelligence that would take the shortest path in searching of the player. This study optimizes each AI to find the player in shortest route. In addition, this study concluded that integrating educational-entertainment games would help students in improving their intelligence. © 2019 Mattingley Publishing. All rights reserved.</t>
  </si>
  <si>
    <t>Ant Colony Algorithm; Artificial Intelligence; Educational-Entertainment Games; Mobile Computing; Path Finding Algorithm</t>
  </si>
  <si>
    <t>Wang C.-H.; Wu K.-C.; Tsau S.-Y.</t>
  </si>
  <si>
    <t>Wang, Chung-Hsiang (57862675000); Wu, Ko-Chiu (56688888900); Tsau, Saiau-Yue (57003260500)</t>
  </si>
  <si>
    <t>57862675000; 56688888900; 57003260500</t>
  </si>
  <si>
    <t>Flow Learning Experience: Applying Marketing Theory to Serious Game Design</t>
  </si>
  <si>
    <t>Journal of Educational Computing Research</t>
  </si>
  <si>
    <t>10.1177/0735633117752454</t>
  </si>
  <si>
    <t>https://www.scopus.com/inward/record.uri?eid=2-s2.0-85063282385&amp;doi=10.1177%2f0735633117752454&amp;partnerID=40&amp;md5=93623ce0549f8586c64ae5187194b493</t>
  </si>
  <si>
    <t>The aim of this study was to design a digital game that imparts the concept of urban heat island effects to aid in environmental education. Within the play-time limits, gamers must be alert to signs of warning from the environment and keep the balance between economic growth and the temperature of the environment, so they can safely manage the development of a virtual city. We investigated gamers’ learning efficiency in terms of a city’s development scale, socioeconomics and the environment, environmental sustainability, increasing areas of green metropolitan space, and heat management of environmental knowledge and gaming experience through a survey of 209 sixth graders. Interestingly, results indicate that heavy gamers are less interested in serious games; they exhibit shorter periods of concentration and lower levels of immersion. If an individual exhibits a high level of fluency in the dimensions of challenge, player skills, control, and clear goals, then she or he is able to acquire knowledge through message involvement when gaming. This allows a serious game to appear less didactic and more fun. This study explored the means by which gamers acquire procedural and descriptive knowledge related to environmental protection through gameflow and immersion. © The Author(s) 2018.</t>
  </si>
  <si>
    <t>digital-game-based learning; gameflow; hierarchy of effect; involvement; serious game</t>
  </si>
  <si>
    <t>Bray L.; Sharpe A.; Gichuru P.; Fortune P.-M.; Blake L.; Appleton V.</t>
  </si>
  <si>
    <t>Bray, Lucy (22833538500); Sharpe, Ashley (57210193315); Gichuru, Phillip (57202005914); Fortune, Peter-Marc (14831164000); Blake, Lucy (35168641500); Appleton, Victoria (57200130485)</t>
  </si>
  <si>
    <t>22833538500; 57210193315; 57202005914; 14831164000; 35168641500; 57200130485</t>
  </si>
  <si>
    <t>The acceptability and impact of the Xploro digital therapeutic platform to inform and prepare children for planned procedures in a hospital: Before and after evaluation study</t>
  </si>
  <si>
    <t>Journal of Medical Internet Research</t>
  </si>
  <si>
    <t>e17367</t>
  </si>
  <si>
    <t>10.2196/17367</t>
  </si>
  <si>
    <t>https://www.scopus.com/inward/record.uri?eid=2-s2.0-85089405721&amp;doi=10.2196%2f17367&amp;partnerID=40&amp;md5=cbb7cf3fb7ceb304633641fdf29ee6d2</t>
  </si>
  <si>
    <t>Background: There is increasing interest in finding novel approaches to improve the preparation of children for hospital procedures such as surgery, X-rays, and blood tests. Well-prepared and informed children have better outcomes (less procedural anxiety and higher satisfaction). A digital therapeutic (DTx) platform (Xploro) was developed with children to provide health information through gamification, serious games, a chatbot, and an augmented reality avatar. Objective: This before and after evaluation study aims to assess the acceptability of the Xploro DTx and examine its impact on children and their parent's procedural knowledge, procedural anxiety, and reported experiences when attending a hospital for a planned procedure. Methods: We used a mixed methods design with quantitative measures and qualitative data collected sequentially from a group of children who received standard hospital information (before group) and a group of children who received the DTx intervention (after group). Participants were children aged between 8 and 14 years and their parents who attended a hospital for a planned clinical procedure at a children's hospital in North West England. Children and their parents completed self-report measures (perceived knowledge, procedural anxiety, procedural satisfaction, and procedural involvement) at baseline, preprocedure, and postprocedure. Results: A total of 80 children (n=40 standard care group and n=40 intervention group) and their parents participated in the study; the children were aged between 8 and 14 years (average 10.4, SD 2.27 years) and were attending a hospital for a range of procedures. The children in the intervention group reported significantly lower levels of procedural anxiety before the procedure than those in the standard group (two-tailed t63.64=2.740; P=.008). The children in the intervention group also felt more involved in their procedure than those in the standard group (t75=-2.238; P=.03). The children in the intervention group also reported significantly higher levels of perceived procedural knowledge preprocedure (t59.98=-4.892; P=.001) than those in the standard group. As for parents, those with access to the Xploro intervention reported significantly lower levels of procedural anxiety preprocedure than those who did not (t68.51=1.985; P=.05). During the semistructured write and tell interviews, children stated that they enjoyed using the intervention, it was fun and easy to use, and they felt that it had positively influenced their experiences of coming to the hospital for a procedure. Conclusions: This study has shown that the DTx platform, Xploro, has a positive impact on children attending a hospital for a procedure by reducing levels of procedural anxiety. The children and parents in the intervention group described Xploro as improving their experiences and being easy and fun to use. © 2020 Journal of Medical Internet Research. All rights reserved.</t>
  </si>
  <si>
    <t>Artificial intelligence; Augmented reality; Children; Health; Health literacy; Procedure</t>
  </si>
  <si>
    <t>Yingfang Z.; Ding Q.; Shen D.</t>
  </si>
  <si>
    <t>Yingfang, Zhang (57218438618); Ding, Qiaoying (57218439719); Shen, Dini (57218440630)</t>
  </si>
  <si>
    <t>57218438618; 57218439719; 57218440630</t>
  </si>
  <si>
    <t>Character Design of Somatic Game from Perspective of Intangible Heritage Digital Protection</t>
  </si>
  <si>
    <t>Journal of Physics: Conference Series</t>
  </si>
  <si>
    <t>10.1088/1742-6596/1584/1/012053</t>
  </si>
  <si>
    <t>https://www.scopus.com/inward/record.uri?eid=2-s2.0-85089196410&amp;doi=10.1088%2f1742-6596%2f1584%2f1%2f012053&amp;partnerID=40&amp;md5=9ccaed64e58546c61bddec11f58226f5</t>
  </si>
  <si>
    <t>Due to the development of the times and the progress of society, many traditional cultures are gradually disappearing, and the protection of intangible cultural heritage has become the focus of social attention. With the continuous innovation of science and technology, computer somatic games are also constantly developing. Due to the mode of human-computer interaction, it is suitable for all ages and is loved by the majority of players. This paper takes Lu-style Xinyi Quan as the research object, which is popular among Shanghai, and explores the artistic style, modeling design and three-dimensional model creation of character design based on the digital protection of intangible cultural heritage. Players can watch the action demonstration teaching of characters and imitate learning, while feeling the charm of the Quan, stretch their limbs and experience the fun of fitness and Chinese traditional martial arts indoors, thus promoting the digital protection of intangible cultural heritage. © Published under licence by IOP Publishing Ltd.</t>
  </si>
  <si>
    <t>Goto T.; Shibuya Y.</t>
  </si>
  <si>
    <t>Goto, Toshiki (57218312184); Shibuya, Yu (17346932700)</t>
  </si>
  <si>
    <t>57218312184; 17346932700</t>
  </si>
  <si>
    <t>A system to reduce discomfort of taunted player in multiplayer online games</t>
  </si>
  <si>
    <t>12211 LNCS</t>
  </si>
  <si>
    <t>10.1007/978-3-030-50164-8_6</t>
  </si>
  <si>
    <t>https://www.scopus.com/inward/record.uri?eid=2-s2.0-85088743308&amp;doi=10.1007%2f978-3-030-50164-8_6&amp;partnerID=40&amp;md5=ff6a8ca35039b17b8c657a6f5d34a3c5</t>
  </si>
  <si>
    <t>In recent years, online games have become widespread, however online games’ taunting is one of the problems to be solved. In this study, we define taunting as a non-verbal redundant operation which makes fun of other players. According to our preliminary survey, it was found that 25 out of 26 college students had experienced to be taunted by opponents of multiplayer online games. Taunted players feel discomfort and cannot keep motivation to play with the taunting players. The purpose of this study is to reduce discomfort of taunted players. In our proposed system, user’s PC detects automatically opponent’s taunting by image processing in a multiplayer game. When the system detects opponent’s taunting, the message mentioned above is shown to taunted user by notifications banner. We conducted an experiment to evaluate the proposed system. There were seven participants. Experimental results showed that our proposed system did not reduce discomfort of taunted players. The major reason was that our experimental design was not appropriate i.e. the experimenter, who was taunting, kept taunting after received warning message to increase the number of appearances of notification banner. However, in this situation, participants could not trust the proposed system. © Springer Nature Switzerland AG 2020.</t>
  </si>
  <si>
    <t>Communication support; Computer games; Digital games/online games; Multiplayer games/MMORPGs; Netiquette</t>
  </si>
  <si>
    <t>Proceedings of the ACM on Interactive, Mobile, Wearable and Ubiquitous Technologies</t>
  </si>
  <si>
    <t>Fauzi A.; Yudha B.; Harli E.; Kusmanto T.H.; Rangka I.B.; Sapriyanti S.</t>
  </si>
  <si>
    <t>Fauzi, A. (57225657740); Yudha, B. (57205249317); Harli, E. (57211757819); Kusmanto, T.H. (57211752802); Rangka, I.B. (57200986986); Sapriyanti, S. (57211742840)</t>
  </si>
  <si>
    <t>57225657740; 57205249317; 57211757819; 57211752802; 57200986986; 57211742840</t>
  </si>
  <si>
    <t>Developing of TaPe Game App for interactive learning based on DGBL model for students in elementary school</t>
  </si>
  <si>
    <t>10.1088/1742-6596/1318/1/012034</t>
  </si>
  <si>
    <t>https://www.scopus.com/inward/record.uri?eid=2-s2.0-85074934258&amp;doi=10.1088%2f1742-6596%2f1318%2f1%2f012034&amp;partnerID=40&amp;md5=53d035efd70263af8d0c20173799b632</t>
  </si>
  <si>
    <t>Gaming is not only a fun activity in competing, but also an activity that can be used as a learning tool. Gaming technologies can be utilized to create a fun and interactive learning environment through game based learning. This research on developing a TaPe App, as a learning media, can be used by teachers and students in learning activities or at ice breaking time. TaPe App is built with 3 key elements: challenge, response and feedback. TaPe App is developed by using Digital Game Based Learning (DGBL) model with the stages consisting of analysis, design phase, development phase, quality assurance, implementation and evaluation. TaPe App is built with attention to the principle of a good learning media that is easy to see (visible), interesting, simple, useful, accurate, legitimate, and structured which known as the principle of VISUALS. This study shows that the TaPe App can run in many computer environment and the functionality running well based on black box testing. TaPe App has many features of a game that includes three difficulty levels, a random questionnaire in every step of game, and has a user friendly interface. The next focus on this research is to implement this app on android platform. © Published under licence by IOP Publishing Ltd.</t>
  </si>
  <si>
    <t>Aalbers T.; Peeters A.</t>
  </si>
  <si>
    <t>Aalbers, Teun (39060947300); Peeters, Ard (57216568760)</t>
  </si>
  <si>
    <t>39060947300; 57216568760</t>
  </si>
  <si>
    <t>The Clinical Testing of the Serious Game Digest-Inn: A Tool to Increase Diet Adherence in Overweight Individuals</t>
  </si>
  <si>
    <t>10.1089/g4h.2019.0067</t>
  </si>
  <si>
    <t>https://www.scopus.com/inward/record.uri?eid=2-s2.0-85083744459&amp;doi=10.1089%2fg4h.2019.0067&amp;partnerID=40&amp;md5=eeea66fccb18681e9ca573e20ca78c48</t>
  </si>
  <si>
    <t>Objective: Overweight and obesity are serious health issues often caused by a combination of high-energy consumption and limited physical activity. Diets that focus on limiting the energy intake are effective in the short term, but adherence to a diet is difficult and many individuals drop out prematurely. Materials and Methods: The serious game Digest-Inn is designed to increase diet adherence and to stimulate physical activity. The game was evaluated in three studies, assessing playability (in the general population; N = 76), usefulness (in dietetics practice; N = 7), and effectiveness (in reducing weight in overweight individuals; N = 47). Results: In the 3 studies, in total, 108 individuals played the game. The results show that the game supports dietetics practice and increases the effectiveness of the diet as prescribed by a dietitian. Overweight subjects showed an increased diet adherence (from 45% [in nonplayers] to 100% [in players]), increased weight loss (2.2 kg), and their physical activity was 3800 steps per day, during an average study period of 1 month. Conclusion: These results indicate that the game Digest-Inn is valued by dietitians to support the treatment of overweight clients. The game increases the adherence, and the game mechanics may also be of use for other conditions that suffer from low compliance and treatment adherence. © 2020 Mary Ann Liebert, Inc., publishers.</t>
  </si>
  <si>
    <t>Adherence; Diet; Dietitian; Fun; Serious game; Weight loss</t>
  </si>
  <si>
    <t>Chuechote S.; Nokkaew A.; Phongsasithorn A.; Laosinchai P.</t>
  </si>
  <si>
    <t>Chuechote, Suparat (36518537800); Nokkaew, Artorn (55558983200); Phongsasithorn, Apichat (57214912456); Laosinchai, Parames (37124478200)</t>
  </si>
  <si>
    <t>36518537800; 55558983200; 57214912456; 37124478200</t>
  </si>
  <si>
    <t>A neo-piagetian analysis of algorithmic thinking development through the “sorted” digital game</t>
  </si>
  <si>
    <t>Contemporary Educational Technology</t>
  </si>
  <si>
    <t>ep261</t>
  </si>
  <si>
    <t>10.30935/cet.685959</t>
  </si>
  <si>
    <t>https://www.scopus.com/inward/record.uri?eid=2-s2.0-85079492957&amp;doi=10.30935%2fcet.685959&amp;partnerID=40&amp;md5=5e732358705982fe165d58536205a1cf</t>
  </si>
  <si>
    <t>Sorting is a fundamental computing concept. As for today, it is taught at the secondary school level. However, this kind of algorithm is an obstacle for some students due to its high level of abstraction. To prevent discouragement as well as to incorporate a fun and challenging algorithmic task, a novel tablet-based digital game, Sorted, was created to serve the purpose. This research article embraces the neo-Piagetian framework of cognitive development and provides the theoretical-based explanation of how high school students establish sorting algorithms as a result of the digital gameplay. Twenty-three tenth-grade students, who have no proper knowledge of sorting algorithms, participated voluntarily in this study. They played the game with a multi-level design involving multiple unknowns. To later reflect on their operational reasoning and hence decision-making, the series of game actions were logged for individual empirical data. The sorting algorithm formation can be deduced from the logged sequential actions. They were coded and analyzed according to the neo-Piagetian framework to elicit the students’ operational reasoning. The discovery of the relations between actions and schematic reasoning to solve sorting problems suggests the impact of a digital game on algorithmic thinking development, and, in general, the use of a game for self-learning of computing concepts. © 2020 by the authors; licensee CEDTECH by Bastas.</t>
  </si>
  <si>
    <t>Algorithmic thinking; Digital game; Neo-Piagetian theory; Sorting algorithm</t>
  </si>
  <si>
    <t>Green M.C.; Barros G.A.B.; Liapis A.; Togelius J.</t>
  </si>
  <si>
    <t>Green, Michael Cerny (57200168915); Barros, Gabriella A.B. (56414539100); Liapis, Antonios (53264261900); Togelius, Julian (55918891800)</t>
  </si>
  <si>
    <t>57200168915; 56414539100; 53264261900; 55918891800</t>
  </si>
  <si>
    <t>DATA agent</t>
  </si>
  <si>
    <t>10.1145/3235765.3235792</t>
  </si>
  <si>
    <t>https://www.scopus.com/inward/record.uri?eid=2-s2.0-85055539016&amp;doi=10.1145%2f3235765.3235792&amp;partnerID=40&amp;md5=0162a94f6db0fcd715557a3a0eae09c2</t>
  </si>
  <si>
    <t>This paper introduces DATA Agent, a system which creates murder mystery adventures from open data. In the game, the player takes on the role of a detective tasked with finding the culprit of a murder. All characters, places, and items in DATA Agent games are generated using open data as source content. The paper discusses the general game design and user interface of DATA Agent, and provides details on the generative algorithms which transform linked data into different game objects. Findings from a user study with 30 participants playing through two games of DATA Agent show that the game is easy and fun to play, and that the mysteries it generates are straightforward to solve. © 2018 ACM.</t>
  </si>
  <si>
    <t>Adventure games; Data games; Murder mystery; Open data; Procedural content generation; Wikipedia</t>
  </si>
  <si>
    <t>Morales-Trujillo M.E.; García-Mireles G.A.; Maslova P.</t>
  </si>
  <si>
    <t>Morales-Trujillo, Miguel Ehécatl (42861928800); García-Mireles, Gabriel Alberto (57202947858); Maslova, Polina (57204804662)</t>
  </si>
  <si>
    <t>42861928800; 57202947858; 57204804662</t>
  </si>
  <si>
    <t>What can go wrong in a software project? Have fun solving it</t>
  </si>
  <si>
    <t>Proceedings of the 2018 Federated Conference on Computer Science and Information Systems, FedCSIS 2018</t>
  </si>
  <si>
    <t>10.15439/2018F300</t>
  </si>
  <si>
    <t>https://www.scopus.com/inward/record.uri?eid=2-s2.0-85057264450&amp;doi=10.15439%2f2018F300&amp;partnerID=40&amp;md5=28f6242d45ed5830da655417125f128f</t>
  </si>
  <si>
    <t>Providing stimulating and real-life experiences is a key component in teaching software project management in Computer Science or Software Engineering programs. The diversity of topics that need to be addressed and restrictions that should be considered in university courses make a challenging task of it. This paper presents a serious game, called 'White Crow PM' whose objective is to make students aware of the risks they might face during software development projects. The paper describes the game design steps and provides results of its validation in Computer Science programs in two Mexican universities. The collected data showed that the participants had fun playing the game and its content is relevant for software project management courses. Although the game needs to be validated in other settings with more participants, we conclude that it fulfills the goal of motivating discussion and increasing awareness of project management concerns among students. © 2018 Polish Information Processing Society.</t>
  </si>
  <si>
    <t>Harikrishnan H.; Halim N.D.A.; Harun J.; Arjunan S.</t>
  </si>
  <si>
    <t>Harikrishnan, Hemanathan (57211394015); Halim, Noor Dayana Abd (37041232600); Harun, Jamalludin (54888846800); Arjunan, Shalini (57212107291)</t>
  </si>
  <si>
    <t>57211394015; 37041232600; 54888846800; 57212107291</t>
  </si>
  <si>
    <t>Exploring the digital game-based elements in mathematics education: A meta-analysis review</t>
  </si>
  <si>
    <t>A9</t>
  </si>
  <si>
    <t>10.13189/ujer.2019.071613</t>
  </si>
  <si>
    <t>https://www.scopus.com/inward/record.uri?eid=2-s2.0-85078585021&amp;doi=10.13189%2fujer.2019.071613&amp;partnerID=40&amp;md5=98d949bb8c64907aa60d00278e714af3</t>
  </si>
  <si>
    <t>This paper is an attempt to analyze critically the existing empirical studies of digital game-based learning courseware in Mathematics education. The major purpose of this meta-analysis is to identify effective game-based element to customize an engaging learning courseware. The meta-analysis was done focusing on Mathematical subjects to understand how digital game-based learning affects the learners’ knowledge in mastering new Mathematical concepts. This article review is comprised of 17 empirical studies which were constructed on different framework of game-based elements. The findings revealed that there are twelve essential game-based elements namely fun, play, rules, goals, interaction, outcome, adaptive, winning conflict, problem solving, interaction and representation which are essential to create sense of engaging when adapting DGBL Courseware in Mathematics’ education. The systemic review enables the researcher to design a game model for Mathematics learning. Copyright © 2019 by authors, all rights reserved.</t>
  </si>
  <si>
    <t>Digital Game Based Learning; Engagements; Game Based Elements</t>
  </si>
  <si>
    <t>Hellianto G.R.; Iqbal B.M.; Komarudin</t>
  </si>
  <si>
    <t>Hellianto, Gaby Reveria (57202929630); Iqbal, Billy Muhamad (56964024400); Komarudin (24824545100)</t>
  </si>
  <si>
    <t>57202929630; 56964024400; 24824545100</t>
  </si>
  <si>
    <t>Ergonomics evaluation of game interface design provisions on various computer based monitor screens</t>
  </si>
  <si>
    <t>10.1145/3178264.3178282</t>
  </si>
  <si>
    <t>https://www.scopus.com/inward/record.uri?eid=2-s2.0-85049855727&amp;doi=10.1145%2f3178264.3178282&amp;partnerID=40&amp;md5=8e34e056b83f6c04fdc392adb8c31c47</t>
  </si>
  <si>
    <t>Nowadays, gaming has grown rapidly into one of the things that exist in everyday human life. Starting from the previous game which is only a means of solace, now has become a means with many other functions, for example, learning and business objects. Changing times and technology has also pushed the development of games in the world to increase rapidly. Games industry and business development is no longer a rare thing, but is now becoming a promising business potential. Unfortunately, not all things only have positive sides. Game is something that gives fun but also has an addictive tendency that if played inappropriately, can have effects on health, whether bad or not. This study aims to evaluate the ergonomics side of game related to the user interface design and monitor screen. Evaluation is done by providing a task scenario in the game that needs to be solved with a case study on computer gaming. The methods used include performance metrics, Game Experience Questionnaire (GEQ), NASA TLX questionnaires, Questionnaire for User Interface Satisfaction (QUIS), and eye tracking. The results show a more ergonomics design and appropriate monitor screen used of some assessment components. In addition, design recommendations were also made which are expected to improve the ergonomics side of a computer gaming. © 2017 Association for Computing Machinery.</t>
  </si>
  <si>
    <t>Cognitive Ergonomics; Computer Gaming; Eye Tracking; Game Experience Questionnaire; Multi Player Online Battle Arena; NASA TLX; Performance Metrics; Questionnaire of User Interface Satisfaction</t>
  </si>
  <si>
    <t>Varnava V.; Constantin A.; Alexandru C.A.</t>
  </si>
  <si>
    <t>Varnava, Vivian (57211242622); Constantin, Aurora (55841850800); Alexandru, Cristina Adriana (36805427800)</t>
  </si>
  <si>
    <t>57211242622; 55841850800; 36805427800</t>
  </si>
  <si>
    <t>Changeit: Toward an app to help children with autism cope with changes</t>
  </si>
  <si>
    <t>Multi Conference on Computer Science and Information Systems, MCCSIS 2019 - Proceedings of the International Conferences on Interfaces and Human Computer Interaction 2019, Game and Entertainment Technologies 2019 and Computer Graphics, Visualization, Computer Vision and Image Processing 2019</t>
  </si>
  <si>
    <t>10.33965/ihci2019_201906c046</t>
  </si>
  <si>
    <t>https://www.scopus.com/inward/record.uri?eid=2-s2.0-85073112356&amp;doi=10.33965%2fihci2019_201906c046&amp;partnerID=40&amp;md5=6bc3bb20aa30ae1363c9e9095c3a99d1</t>
  </si>
  <si>
    <t>The use of technology-based interventions for ameliorating Autism Spectrum Disorder (ASD) core deficits has been growing in popularity. However, limited technologies are available that can help children with autism (aged 6 to 11) cope with changes, and these do not typically incorporate the methods used or recommended by practitioners. Our project addresses this gap through the design, development and evaluation of a prototype app to support children with ASD overcome their difficulties with changes. We report on preliminary work in developing this app, in which we decided not to involve children with ASD before getting some evidence that the app may be useful and suitable for them. Therefore, the design at this stage was informed by the research literature and design studies involving typically developing (TD) children, practitioners and researchers. The evaluation studies revealed that: 1) the app is easy to use; 2) the activities are perceived as fun and engaging; 3) the app may be suitable for children with ASD. Future work will extend the evaluation studies to include children with ASD and more practitioners. © Copyright 2019 IADIS Press. All rights reserved.</t>
  </si>
  <si>
    <t>Assistive Technology; Autism; Coping with Changes; Interface Design</t>
  </si>
  <si>
    <t>Jaramillo-Alcázar A.; Salvador-Ullauri L.; Luján-Mora S.</t>
  </si>
  <si>
    <t>Jaramillo-Alcázar, Angel (57199996424); Salvador-Ullauri, Luis (57192689183); Luján-Mora, Sergio (6603381780)</t>
  </si>
  <si>
    <t>57199996424; 57192689183; 6603381780</t>
  </si>
  <si>
    <t>A mobile serious games assessment tool for people with motor impairments</t>
  </si>
  <si>
    <t>10.1145/3175536.3175569</t>
  </si>
  <si>
    <t>https://www.scopus.com/inward/record.uri?eid=2-s2.0-85044291032&amp;doi=10.1145%2f3175536.3175569&amp;partnerID=40&amp;md5=8036a7f4e43af926c105d16b33cff46e</t>
  </si>
  <si>
    <t>Accessibility is a feature that often is not considered in the design of products or services and video games market is not the exception. Serious games is a category of video games that allows to educate in different areas through fun. They have become an important support tool in the learning process. However, most serious games do not focus on vulnerable groups such as people with motor impairments. On the other hand, the number of mobile serious games has increased with the use of mobile devices. Despite this, accessibility for people with motor impairments has not yet been considered a necessary feature in the development of this type of video games. Some video game developer groups recommend general accessibility guidelines for the design of such applications. However, it has become necessary to formalize, consolidate and analyze these initiatives in order to define a model for evaluating the accessibility of video games for people with motor impairments. This paper presents a compilation and analysis of accessibility guidelines for the development of video games for people with motor impairments. It also proposes a categorization of existing guidelines that allow to evaluate a video game accessibility level. As a case study, these accessibility guidelines are used to assess some mobile serious games and identify their accessibility level for people with motor impairments. We propose an assessment tool for those who wish to develop accessible serious games for people with motor impairments on mobile devices. © 2017 Association for Computing Machinery.</t>
  </si>
  <si>
    <t>Accessibility assessment; Accessibility guidelines; Mobile devices; Motor disabilities; Motor impairments; Serious games</t>
  </si>
  <si>
    <t>Teräs H.; Teräs M.; Viteli J.</t>
  </si>
  <si>
    <t>Teräs, Hanna (56157598400); Teräs, Marko (56939264000); Viteli, Jarmo (55212209800)</t>
  </si>
  <si>
    <t>56157598400; 56939264000; 55212209800</t>
  </si>
  <si>
    <t>Authentic context as a foundation for gamification and game-based learning</t>
  </si>
  <si>
    <t>ASCILITE 2015 - Australasian Society for Computers in Learning and Tertiary Education, Conference Proceedings</t>
  </si>
  <si>
    <t>https://www.scopus.com/inward/record.uri?eid=2-s2.0-85071731503&amp;partnerID=40&amp;md5=42994cf0450525c922e0b6dcb214e7e4</t>
  </si>
  <si>
    <t>Engage learners, the results of these endeavours are varied and there is still limited understanding of the success factors and design principles of pedagogically meaningful gamified and game-based learning Gamified and game-based learning are becoming increasingly widespread in formal education. While the primary motivation for employing gamification and game-based learning tends to be the attempt to motivate and. This paper suggests that understanding the role of an authentic context is a useful starting-point for a meaningful gamified learning design. Drawing from human-computer interaction and educational research in situated and authentic learning it proposes the first steps for a roadmap towards a deeper understanding of the phenomena of gamification and game-based learning, venturing beyond the “fun factor”. © ASCILITE 2015 - Australasian Society for Computers in Learning and Tertiary Education, Conference Proceedings.All right reserved.</t>
  </si>
  <si>
    <t>Authentic learning; Context; Game-based learning; Gamification; Interaction design</t>
  </si>
  <si>
    <t>Advances in Intelligent Systems and Computing</t>
  </si>
  <si>
    <t>Volkmar G.; Mählmann N.; Malaka R.</t>
  </si>
  <si>
    <t>Volkmar, Georg (57203514115); Mählmann, Nikolas (57212527890); Malaka, Rainer (55937619700)</t>
  </si>
  <si>
    <t>57203514115; 57212527890; 55937619700</t>
  </si>
  <si>
    <t>Procedural Content Generation in Competitive Multiplayer Platform Games</t>
  </si>
  <si>
    <t>11863 LNCS</t>
  </si>
  <si>
    <t>10.1007/978-3-030-34644-7_18</t>
  </si>
  <si>
    <t>https://www.scopus.com/inward/record.uri?eid=2-s2.0-85076966743&amp;doi=10.1007%2f978-3-030-34644-7_18&amp;partnerID=40&amp;md5=21482a77d48b89f0e1326b1b0a08bdec</t>
  </si>
  <si>
    <t>Procedural content generation (PCG) techniques have become increasingly established over the years in the context of video games. In terms of generating level layouts, PCG has proven to be a cost-efficient alternative to handcrafted design processes. However, previous research is mostly concerned with singleplayer experiences only. Since multiplayer games differ strongly in regards to the requirements that have to be met by map layouts, we addressed the following question: Which PCG approaches are suited best to ensure qualities relevant in the area of level creation for competitive multiplayer platform games? We conclude that a combination of constructive and grammar-based methods serves as a viable solution. We developed a PCG prototype which was integrated into a competitive platform game. Results of a user study indicate that a constructive-grammar PCG algorithm can be used to generate map layouts that are perceived to be fun and compelling. © IFIP International Federation for Information Processing, 2019.</t>
  </si>
  <si>
    <t>Game design; Multiplayer platform games; Procedural content generation</t>
  </si>
  <si>
    <t>Lora Ariza D.S.; Sánchez-Ruiz A.A.; González-Calero P.A.</t>
  </si>
  <si>
    <t>Lora Ariza, Diana Sofía (56732790600); Sánchez-Ruiz, Antonio A. (22981832900); González-Calero, Pedro A. (6601988688)</t>
  </si>
  <si>
    <t>56732790600; 22981832900; 6601988688</t>
  </si>
  <si>
    <t>Towards Finding Flow in Tetris</t>
  </si>
  <si>
    <t>11680 LNAI</t>
  </si>
  <si>
    <t>10.1007/978-3-030-29249-2_18</t>
  </si>
  <si>
    <t>https://www.scopus.com/inward/record.uri?eid=2-s2.0-85072870199&amp;doi=10.1007%2f978-3-030-29249-2_18&amp;partnerID=40&amp;md5=565ab7478a990ca1dc0116ba99b28fd2</t>
  </si>
  <si>
    <t>One of the most challenging goals in the game industry is to design games which are difficult enough to be a fun challenge but not so hard to provoke frustration among a wide range of different types of players. Dynamic difficulty adjustment (DDA) is a set of techniques used to customize the difficulty of a game according to the skill level of the player so that the game can keep the player “flowing”. In this paper, we present a novel DDA architecture that we implement using case-based reasoning and we integrate into a Tetris game. In particular, we dynamically change the difficulty of the game by selecting the next piece the player has to place on the board to make the current game more similar to one of the “good” games in our case base. Games are modeled using time series representing the evolution of different game features and evaluated by the players according to their level of entertainment. This way, we alter the difficulty of the game so that it evolves similarly to other previous good games and we expect the current player also experience the same flow. © 2019, Springer Nature Switzerland AG.</t>
  </si>
  <si>
    <t>Case-based reasoning; Dynamic difficulty adjustment; Flow; Tetris; Video games</t>
  </si>
  <si>
    <t>Malliarakis C.; Tomos F.; Shabalina O.; Mozelius P.</t>
  </si>
  <si>
    <t>Malliarakis, Christos (36502403000); Tomos, Florica (56033521200); Shabalina, Olga (55331038300); Mozelius, Peter (36728107200)</t>
  </si>
  <si>
    <t>36502403000; 56033521200; 55331038300; 36728107200</t>
  </si>
  <si>
    <t>Andragogy and e.M.o.t.i.o.n.: 7 key factors of successful serious games</t>
  </si>
  <si>
    <t>2018-October</t>
  </si>
  <si>
    <t>https://www.scopus.com/inward/record.uri?eid=2-s2.0-85058958585&amp;partnerID=40&amp;md5=a3bd6c3c10c477bd782b3c6b14c9c202</t>
  </si>
  <si>
    <t>Digital games have the potential to create active and engaging learning environments, supporting problem-solving, and learning through practice. As educators struggle to motivate the learners in their classroom, games provide a great opportunity to enrich the education curriculum. Students nowadays are characterized as the “Nintendo Generation”, because they spend significant amounts of their everyday lives from a very young age interacting with the computers by playing games. However, using games for learning requires a rethinking of the learning objectives, another model for ownership of tasks, complex structures for support of students, new ways of assessing students, and a host of technological integration issues that have to be undertaken. So, how might one create effective learning games? Digital games are a deviation from the normal pedagogy. They are instead embedded within the field of Andragogy. The main principle follows that the educational digital games encourage self-directness and independency. Moreover, the Andragogy of educational digital games provides substance to the learning process through active experimentation. Taking the above into consideration, this paper aims to introduce and elaborate on a holistic framework based on 7 key factors that should be considered in creating a successful serious game. This framework is named “E.M.O.T.I.O.N” and stands for “Engaging game”, “Motivation”, “Opportunity of mastery”, “Theme and story”, “Intriguing learning”, “Objectives” and “Natural flow between learning and fun”. “E.M.O.T.I.O.N” is a framework that underlines the necessity of not disassociating instructional content from emotional context. In other words, we should not create sterile bulleted lists of rules. We should not assume players make decisions about adhering to policy based on rational algorithms and not normal human emotions. We should not strip learning modules of humanity and replace it with policy, terminology, and models, but fill a player with emotions ranging from frustration to elation, from sadness to anger to enthusiastic happiness. Serious games should embrace and encourage human emotion. It would be a breath of fresh air if our learning modules borrowed from games and put the critical element of emotion back into learning. The main message of this paper is that humans are quite adept at recalling learning when the learning is tied to strong emotions. © 2018, Dechema e.V. All rights reserved.</t>
  </si>
  <si>
    <t>Andragogy; Creativity; Framework; Game design; Game-based learning; Model of learning</t>
  </si>
  <si>
    <t>Chen C.-K.; Tsai T.-H.; Lin Y.-C.; Lin C.-C.; Hsu S.-C.; Chung C.-Y.; Pei Y.-C.; Wong A.M.K.</t>
  </si>
  <si>
    <t>Chen, Chih-Kuang (15746363800); Tsai, Tsai-Hsuan (27068100500); Lin, Yin-Chou (17346081500); Lin, Chung-Chih (57144923100); Hsu, Su-Chu (7403183985); Chung, Chia-Ying (7403613212); Pei, Yu-Cheng (55776839600); Wong, Alice M. K. (57227221900)</t>
  </si>
  <si>
    <t>15746363800; 27068100500; 17346081500; 57144923100; 7403183985; 7403613212; 55776839600; 57227221900</t>
  </si>
  <si>
    <t>Acceptance of different design exergames in elders</t>
  </si>
  <si>
    <t>e0200185</t>
  </si>
  <si>
    <t>10.1371/journal.pone.0200185</t>
  </si>
  <si>
    <t>https://www.scopus.com/inward/record.uri?eid=2-s2.0-85049510189&amp;doi=10.1371%2fjournal.pone.0200185&amp;partnerID=40&amp;md5=7869e2ebd254b12b633fd44f97515acb</t>
  </si>
  <si>
    <t>For promoting the successful aging of elderly residents of Chang Gung Silver Village in Taiwan, five interactive exergames were developed to promote the well-being of the elderly. The exergames included both physical games and cognitive games, and were implemented using various computer-based technologies in the Chang Gung Silver Village. The exergames were trialed by 39 elderly residents (15 male, 24 female; mean age 79.5 ± 17.5 years) of Chang Gung Silver Village. Following the trials, the participants were requested to complete a Technology Acceptance Model 2 (TAM2) questionnaire. The results showed that the perceived playfulness and perceived usefulness of the exergames were significantly related to the users’ usage behavior and intention to use for both the physical games and the cognitive games. However, a relationship between the output quality of the game and the usage behavior was apparent only in the case of the cognitive exergames. Finally, the impact of social influence on the intention to use and the usage behavior was more pronounced for the physical exergames. Overall, the results revealed that the acceptance of exergames by the elderly depends not so much on the awareness of fun in using the game, but the perceived usefulness of the related physical and cognitive abilities. © 2018 Chen et al. This is an open access article distributed under the terms of the Creative Commons Attribution License, which permits unrestricted use, distribution, and reproduction in any medium, provided the original author and source are credited.</t>
  </si>
  <si>
    <t>Junngam C.; Srisawasdi N.</t>
  </si>
  <si>
    <t>Junngam, Chanvit (57205444623); Srisawasdi, Niwat (55203537900)</t>
  </si>
  <si>
    <t>57205444623; 55203537900</t>
  </si>
  <si>
    <t>An approach to design educational digital game to improve students’ conceptual development in physics of static electricity</t>
  </si>
  <si>
    <t>ICCE 2018 - 26th International Conference on Computers in Education, Workshop Proceedings</t>
  </si>
  <si>
    <t>https://www.scopus.com/inward/record.uri?eid=2-s2.0-85060014667&amp;partnerID=40&amp;md5=ae68380c1a0653bbbfe7779c4d20836d</t>
  </si>
  <si>
    <t>Nowadays, students are very familiar with digital games. So, it would be nice if we put the knowledge into the digital game. For developing educational digital games, the games do not raise and contain all the content, but it just delivers core or essential concepts for learning. In this paper, we present a developmental approach to design educational digital game and then discuss how to design digital game for learning with regarding learners’ existing understanding of scientific concepts. For the proposed approach, we need to investigate student’ initial conceptions on particular target of science concepts, and this study involved 74 eleventh-grade students, age ranging from 16 to 18 years old, in this first step. To explore their prior conceptions, selected items of the Three Tier Diagnostic Static Electricity Test (TTDSET) focusing the concept of electric charge, electrostatic force, electric field, energy and electric potential, and capacitor. The result showed that vast majority student hold misconceptions on the target scientific concepts about static electricity. After that, the second step is design of digital game for learning emphasizing the elimination of their misconceptions. As such, the proposed digital game, named “Electrilism War”, has been designed to not only transform the core scientific concepts into challenge and fun scenario, but also simplify the concept and connect everyday life action to the game. In addition, the game has been designed using role-playing game style with a story of fantasy novels. We believed that this developmental approach would particularly affect a process of conceptual change using the context of digital game-based learning. © 2018 Asia-Pacific Society for Computers in Education..All Rights Reserved.</t>
  </si>
  <si>
    <t>Conceptual change; Digital game; Game-based learning; Inquiry-based gaming; Physics concept</t>
  </si>
  <si>
    <t>Karakas G.; Kaya H.B.; Yilmaz A.</t>
  </si>
  <si>
    <t>Karakas, Gizem (57225288972); Kaya, Hande Baba (57204680375); Yilmaz, Atike (57192373295)</t>
  </si>
  <si>
    <t>57225288972; 57204680375; 57192373295</t>
  </si>
  <si>
    <t>Experiential Results of Nature Camp Training</t>
  </si>
  <si>
    <t>Egitim ve Bilim</t>
  </si>
  <si>
    <t>10.15390/EB.2018.7587</t>
  </si>
  <si>
    <t>https://www.scopus.com/inward/record.uri?eid=2-s2.0-85056656387&amp;doi=10.15390%2fEB.2018.7587&amp;partnerID=40&amp;md5=a0caf6f6f2c6f91b5464b0e9e4a3fb88</t>
  </si>
  <si>
    <t>Nowadays, nature which is almost forgotten or almost unknown by the new generation with technology and constructions is a value that should be given importance to increase awareness. As it's known, it is extremely important for students to be active in outdoor activities at their leisure time in terms of their development. From this point of view, the idea is to create awareness by directing students to outdoor activities. This study was aimed to examine within Erikson's theory of psychosocial development the opinions of students about their expectations and experiences before and after nature camp. Before the camp, opinions were taken of students' expectations and after the camp were taken students' experiences. In this context, the students who participated in the camp were made preliminary interviews before the camp and final interviews after the camp using the case study design. The study group of the research is composed of 41 students who study in the 4th grade in a private elementary school in the academic year 2014-2015. Camping in Egriova National Park in Ankara in Turkey was held as a weekend activity outside school time. According to convenience sampling method was selected nine students (seven boys and two girls) for the sample. Individual interviews were conducted with the semi-structured interview form to obtain information about the expectations and experiences of the students. The obtained data were analyzed by content analysis method. In line with the opinions of the participants, a total of six main themes were formed before the camp and after the camp. Main themes of preliminary interviews are three themes: psychosocial expectation, activity ability expectation and expectation about the environment. Main themes of final interviews are three themes: psychosocial outcomes, activity ability outcomes and outcomes about the environment. Fifteen sub-themes and various codes for this main theme have been identified. In this study, it was observed that the students who expressed their expectations before from the camp were met their expectations positively at the end of the camp. By making a significant contribution to the psychosocial development of children's camping experience, it has enabled children to learn about camping and to experience it. After nature camp, students expressed the awareness that physical activity in nature is more fun than playing video games and they can also spend time without a tablet or a computer. The support of children in the industry versus inferiority has led them to develop their competence, to become aware of themselves and to increase their self-esteem. Within Erikson's theory of psychosocial development, these activities which were promoted and guided to increase children's sense of achievement, have been positive results with the feedback from the students. © 2018 Turkish Education Association. All rights reserved.</t>
  </si>
  <si>
    <t>Erikson's theory of psychosocial development; Expectation; Experience; Nature camp; Outdoor activities</t>
  </si>
  <si>
    <t>Larenas F.; Marín B.; Giachetti G.</t>
  </si>
  <si>
    <t>Larenas, Felipe (57204721497); Marín, Beatriz (24481674800); Giachetti, Giovanni (24481355300)</t>
  </si>
  <si>
    <t>57204721497; 24481674800; 24481355300</t>
  </si>
  <si>
    <t>Classutopia: A serious game for conceptual modeling design</t>
  </si>
  <si>
    <t>Proceedings of the International Conference on Software Engineering and Knowledge Engineering, SEKE</t>
  </si>
  <si>
    <t>2018-July</t>
  </si>
  <si>
    <t>10.18293/SEKE2018-145</t>
  </si>
  <si>
    <t>https://www.scopus.com/inward/record.uri?eid=2-s2.0-85056882679&amp;doi=10.18293%2fSEKE2018-145&amp;partnerID=40&amp;md5=a3c29417f4cec2e7e837f01e3e2f4cd7</t>
  </si>
  <si>
    <t>One of the more complex topics to teach to software engineering students is the conceptual modeling design, which has several concepts that students must learn in order to specify the structural, behavioral and interaction views of software systems. Learning the design of class diagrams is of paramount importance since these diagrams are used to guide concrete development tasks such as programming and software testing, and-consequently-to avoid defective software products. Applying novel teaching/learning techniques in this topic may help students to reduce the defects that are committed at the moment of designing a class diagram. One interesting technique is the use of serious games, due to the fact that they provide learning environments free of risks and pressure for students, allowing the students to know the topics that they must learn in a fun way. Serious games have been widely used in programming courses. Thus, we aim to investigate the feasibility to replicate this experience for conceptual modeling of class diagrams at software engineering courses. In this paper, we present a roleplaying game specially focused in the class diagram, which is called Classutopia. This serious game provides modeling challenges, comprehension and correction of diagrams with different complexity levels for learning conceptual modeling design. © 2018 Universitat zu Koln. All rights reserved.</t>
  </si>
  <si>
    <t>Class diagram; Gamification; Serious games; Software engineering.</t>
  </si>
  <si>
    <t>Sheffield E.C.; Shah M.D.</t>
  </si>
  <si>
    <t>Sheffield, Evan C. (57205078055); Shah, Michael D. (57190221969)</t>
  </si>
  <si>
    <t>57205078055; 57190221969</t>
  </si>
  <si>
    <t>Dungeon digger: Apprenticeship learning for procedural dungeon building agents</t>
  </si>
  <si>
    <t>CHI PLAY 2018 - Proceedings of the 2018 Annual Symposium on Computer-Human Interaction in Play Companion Extended Abstracts</t>
  </si>
  <si>
    <t>10.1145/3270316.3271539</t>
  </si>
  <si>
    <t>https://www.scopus.com/inward/record.uri?eid=2-s2.0-85058437749&amp;doi=10.1145%2f3270316.3271539&amp;partnerID=40&amp;md5=d52053ed1174c8a49a6ac018a4129706</t>
  </si>
  <si>
    <t>One of the challenges of generating video game levels procedurally is capturing what in the design of a specific level makes it fun to play. In this paper, we demonstrate our preliminary work on a system which learns from expertly designed game levels to produce new game levels automatically. We developed a platform for designers to create tile-based dungeon levels and a level-generating agent which consumes recordings of design sessions to learn and then create its own levels. We evaluate the output of our agent using metrics gathered from a static analysis and a discount usability study using a digital game prototype that renders the level designs. Our preliminary results suggest that this system is capable of generating content that emulates the style of the human designer and approaches the level of fun of human-designed levels. © 2018 Copyright is held by the owner/author(s).</t>
  </si>
  <si>
    <t>Apprenticeship Learning; Inverse Reinforcement Learning; Machine Learning; Procedural Content Generation</t>
  </si>
  <si>
    <t>De Oliveira G.T.; Fabiano Motta Toledo C.; Isotani S.; Challco G.C.; Henriques Pereira H.</t>
  </si>
  <si>
    <t>De Oliveira, Gabriel Toschi (57217569235); Fabiano Motta Toledo, Claudio (55217637500); Isotani, Seiji (7003734634); Challco, Geiser Chaclo (55992204400); Henriques Pereira, Hugo (57204725519)</t>
  </si>
  <si>
    <t>57217569235; 55217637500; 7003734634; 55992204400; 57204725519</t>
  </si>
  <si>
    <t>A Plot from the Stars: Educational Game Development for Teaching Basic Mathematical Functions</t>
  </si>
  <si>
    <t>2018-August</t>
  </si>
  <si>
    <t>10.1109/CIG.2018.8490362</t>
  </si>
  <si>
    <t>https://www.scopus.com/inward/record.uri?eid=2-s2.0-85056809786&amp;doi=10.1109%2fCIG.2018.8490362&amp;partnerID=40&amp;md5=6966a34faab29d8df4053782cfda4d8f</t>
  </si>
  <si>
    <t>The digital games are consolidating as one of the biggest entertainment industries in the latest years, as well as their use for educational applications. However, some educational games do not provide satisfactorily a pleasurable and engaging game experience. This issue compromises the learning process of the content approached by the game. This paper introduces the puzzle game "A Plot from the Stars", whose goal is to incorporate basic mathematical function concepts through a fun gameplay. During the game, the player has the role of a cadet within a space station and must use mathematical graphs as laser beams to destroy enemy ships. The first version of the game is introduced here as well as the results achieved after its initial evaluation by a group of students. © 2018 IEEE.</t>
  </si>
  <si>
    <t>Educational games; Learning process; Mathematical function; Serious games</t>
  </si>
  <si>
    <t>da Silva G.C.; da Silva L.P.F.; Jofilsan N.C.; Correia W.F.M.; Gomes A.S.; Campos Filho A.S.</t>
  </si>
  <si>
    <t>da Silva, Gabriel Candido (57202835906); da Silva, Lúcia Paloma Freitas (57202838329); Jofilsan, Nicolau Calado (57202833046); Correia, Walter Franklin M. (55189755200); Gomes, Alex Sandro (24073165200); Campos Filho, Amadeu S. (57209237450)</t>
  </si>
  <si>
    <t>57202835906; 57202838329; 57202833046; 55189755200; 24073165200; 57209237450</t>
  </si>
  <si>
    <t>Satisfaction analysis for using educational serious games for teaching wound treatment</t>
  </si>
  <si>
    <t>10.1007/978-3-319-94947-5_67</t>
  </si>
  <si>
    <t>https://www.scopus.com/inward/record.uri?eid=2-s2.0-85049527333&amp;doi=10.1007%2f978-3-319-94947-5_67&amp;partnerID=40&amp;md5=403fc748a06f5f05903cb091910c0ffd</t>
  </si>
  <si>
    <t>This article aims to describe the production process of the educational game “treat well!”, idealized for learning in higher education institutions. Research was done with students of the health courses, which helped to prove the direct effect in the improvement of cognitive functions such as memory, attention, perception, among others. The acquired advantages of technology, when well used are unimaginable, especially when used for education. The barriers encountered by this tool to realize its real application were perceptible, but these were worked on and perfected to find a balance between education and fun. We can infer that this tool, when properly applied, is able to attract and perpetuate information in students in any educational field. In this context, an educational game was developed that serves as a support to the learning process of the students of nursing courses. The goal of this research was to analyze the usability and satisfaction of the educational game “Treat Well!” which teaches the treatment of a simple wound with nursing students. For the development of the project, the methodology used was based on software engineering practices, User Centered Design and Usability and Satisfaction Analysis. The study was also based on a qualitative and quantitative approach with exploratory character and also statistical. The qualitative variable used to capture the perception of users in the study was made in an empirical way of observing the search for relevant and convenient data obtained through experience observed. The quantitative variables used to analyze usability were the effectiveness, time of use and user perception through the Attrakdiff questionnaire. The usability test was performed with high fidelity game prototype with 10 volunteers in a college in Recife Brazil. From the results generated we can understand that improvements can be made to a greater identification and interaction of the user with the proposed game. © 2019, Springer International Publishing AG, part of Springer Nature.</t>
  </si>
  <si>
    <t>Human factors; Usability; User experience</t>
  </si>
  <si>
    <t>2019-October</t>
  </si>
  <si>
    <t>Miedema N.A.; Vermeer J.; Lukosch S.; Bidarra R.</t>
  </si>
  <si>
    <t>Miedema, Nico Arjen (57203945248); Vermeer, Jop (57203941761); Lukosch, Stephan (12140786200); Bidarra, Rafael (6602846970)</t>
  </si>
  <si>
    <t>57203945248; 57203941761; 12140786200; 6602846970</t>
  </si>
  <si>
    <t>Superhuman sports in mixed reality: The multi-player game league of lasers</t>
  </si>
  <si>
    <t>26th IEEE Conference on Virtual Reality and 3D User Interfaces, VR 2019 - Proceedings</t>
  </si>
  <si>
    <t>10.1109/VR.2019.8798275</t>
  </si>
  <si>
    <t>https://www.scopus.com/inward/record.uri?eid=2-s2.0-85071860404&amp;doi=10.1109%2fVR.2019.8798275&amp;partnerID=40&amp;md5=9f87c39b9c8885d3694fb5cc20f7de00</t>
  </si>
  <si>
    <t>In recent years, many promising developments have taken place around augmented, virtual and mixed-reality technology. One could wonder whether these technologies can be combined to yield a mix of video games and sports, involving physical activities previously deemed impossible: Creating a superhuman sport. This work investigates how mixed-reality can be used to create a fun, intuitive and engaging superhuman sport. To this end, the game League of Lasers was developed, in which two teams compete in a mix between football and Pong, using the physical movement of the players as main means to interact within mixed-reality. An evaluation of League of Lasers with a user study with 32 participants showed that League of Lasers is perceived as a fun and immersive skill-based game. © 2019 IEEE.</t>
  </si>
  <si>
    <t>Centered computing; Centered computing; Centered computing; Human; Interactive games; Mixed / augmented reality human; User interface design software and its engineering; User studies human</t>
  </si>
  <si>
    <t>12th Digital Games Research Association International Conference, DiGRA 2019</t>
  </si>
  <si>
    <t>Ade-Ibijola A.; Aruleba K.</t>
  </si>
  <si>
    <t>Ade-Ibijola, Abejide (57198395064); Aruleba, Kehinde (57484703900)</t>
  </si>
  <si>
    <t>57198395064; 57484703900</t>
  </si>
  <si>
    <t>Interactive learning of factual contents using a game-like quiz</t>
  </si>
  <si>
    <t>10.1007/978-3-030-05813-5_19</t>
  </si>
  <si>
    <t>https://www.scopus.com/inward/record.uri?eid=2-s2.0-85059802650&amp;doi=10.1007%2f978-3-030-05813-5_19&amp;partnerID=40&amp;md5=1aa3ff1062e239c01b477fc1168e9a1e</t>
  </si>
  <si>
    <t>Computer games are widely recognised for the attention they get from their players. Beyond mere games are ‘serious games’ created to teach specific subjects or concepts. Arguably, two of the most addictive mechanisms in serious games are: the scoring design, and the game interface. These mechanisms have been proven to increase the interest of players in such games, balancing their learning experience with the fun. Quiz systems, by contrast, are mere educational tools with little or no interesting devices. In this paper we propose a new classification for some mid-point between serious games and quiz systems, suggesting an ‘equilibrium’ by adding some fun and keeping the educational content of quiz systems. We also describe the development of a new quiz system designed with Abeced. It is designed with game-like interactive feedback mechanisms for testing students on factual contents across different subjects. Abeced, mimicking most serious games, is designed with an interesting interface and a voice feedback to enhance students’ learning experience. Students found Abeced very interesting because of its embedded game-like features. © 2019, Springer Nature Switzerland AG.</t>
  </si>
  <si>
    <t>Abeced; Game-like quiz; Quiz systems; Serious games</t>
  </si>
  <si>
    <t>Haendler T.</t>
  </si>
  <si>
    <t>Haendler, Thorsten (57163856400)</t>
  </si>
  <si>
    <t>A card game for learning software-refactoring principles</t>
  </si>
  <si>
    <t>https://www.scopus.com/inward/record.uri?eid=2-s2.0-85075099301&amp;partnerID=40&amp;md5=2b8e41a26dd9d25614b783c60212c4dd</t>
  </si>
  <si>
    <t>While software refactoring is considered important to keep a software system maintainable and extensible, it is often neglected in practice due to several reasons. Besides the associated costs, software developers often perceive refactoring as a difficult and risky activity. However, apart from textbooks that document rules and best practices for identifying bad smells and applying appropriate refactoring techniques, learning and teaching refactoring poses multiple challenges. The application of these rules and techniques to code examples requires (advanced) skills in programming as well as an adequate handling of the programming environment. These circumstances can distract the focus and set barriers to the introduction of refactoring. In this paper, we present REFACTORY, a non-digital multi-player card game for learning principles of software refactoring without the development-related complexities. In our game, the players simulate a software-development team confronted with bad code smells. The players learn to combine refactoring techniques to remove the smells and to balance costs and value of refactoring. We specify the game design and illustrate the game workflow. In addition, experiences and lessons learned from a first game-play study are presented, e.g. regarding game fun and mediation of competences. Finally, we discuss limitations and further potential for improving the game. Copyright © 2019 for this paper by its authors.</t>
  </si>
  <si>
    <t>Card game; Game-based learning; Serious game; Software refactoring</t>
  </si>
  <si>
    <t>Mahoney J.M.</t>
  </si>
  <si>
    <t>Mahoney, Joseph M. (54388192000)</t>
  </si>
  <si>
    <t>An experimental elective course in video game design for mechanical engineers</t>
  </si>
  <si>
    <t>Computers in Education Journal</t>
  </si>
  <si>
    <t>https://www.scopus.com/inward/record.uri?eid=2-s2.0-85070556599&amp;partnerID=40&amp;md5=a1098335aa60412af6dabe89454b8af6</t>
  </si>
  <si>
    <t>Many engineering students are not motivated to learn or apply computer programming in their courses. Partially, this is due to computer science topics being pushed upon them rather than students learning them as needed. A senior-level video game design class was offered as a technical elective. This class combined a “humanities” viewpoint of video game design (e.g., gaming psychology and theory of fun) with the “technical” side of computer programming. Students compared and contrasted two games and wrote a critical analysis of another game. Most of the course was spent conceptualizing, planning and creating a video game. Groups learned the required programming skills as needed to implement their vision. Students completed a survey about their experience in the course. Students found the course exercised their creative skills, motivated them to learn more programming and provided them with experience in project management. © 2019 American Society for Engineering Education. All rights reserved.</t>
  </si>
  <si>
    <t>Computer programming; Creativity; Group work; Project based learning</t>
  </si>
  <si>
    <t>CHI PLAY 2017 Extended Abstracts - Extended Abstracts Publication of the Annual Symposium on Computer-Human Interaction in Play</t>
  </si>
  <si>
    <t>Raiff B.R.; Fortugno N.; Scherlis D.R.; Rapoza D.</t>
  </si>
  <si>
    <t>Raiff, Bethany R. (6507540497); Fortugno, Nicholas (36805734100); Scherlis, Daniel R. (57202601499); Rapoza, Darion (6506118681)</t>
  </si>
  <si>
    <t>6507540497; 36805734100; 57202601499; 6506118681</t>
  </si>
  <si>
    <t>A mobile game to support smoking cessation: Prototype assessment</t>
  </si>
  <si>
    <t>e11</t>
  </si>
  <si>
    <t>10.2196/games.9599</t>
  </si>
  <si>
    <t>https://www.scopus.com/inward/record.uri?eid=2-s2.0-85048865459&amp;doi=10.2196%2fgames.9599&amp;partnerID=40&amp;md5=265d2dddd6cfb9c24f5ac47d978d4870</t>
  </si>
  <si>
    <t>Background: Cigarette smoking results in an estimated seven million deaths annually. Almost half of all smokers attempt to quit each year, yet only approximately 6% are successful. Although there are multiple effective interventions that can increase these odds, substantial room remains for improvement. One effective approach to helping smokers quit is contingency management, where quitting is incentivized with the delivery of monetary rewards in exchange for objective evidence (eg, exhaled carbon monoxide levels) of abstinence. Objective: We assessed the feasibility and promise of Inspired, a contingency management mobile app for smoking cessation that uses game-based rewards to incentivize abstinence from smoking instead of the monetary (or material) rewards typically used. We sought participant feedback and limited objective data on: the features and design of Inspired, interest in using Inspired when it becomes available, the likelihood of Inspired being an effective cessation aid, and the rank order preference of Inspired relative to other familiar smoking cessation aids. Methods: Twenty-eight treatment-seeking smokers participated in this study. Participants attended a single one-hour session in which they received an overview of the goals of the Inspired mobile game, practiced submitting breath carbon monoxide (CO) samples, and played representative levels of the game. Participants were then told that they could play an extra level, or they could stop, complete an outcome survey, receive payment, and be dismissed. A sign-up sheet requesting personal contact information was available for those who wished to be notified when the full version of Inspired becomes available. Results: Using binary criteria for endorsement, participants indicated that, assuming it was currently available and fully developed, they would be more likely to use Inspired than: any other smoking cessation aid (21/28, 75%), the nicotine patch (23/28, 82%), a drug designed to reduce smoking cravings (23/28, 82%), or a program involving attendance in training sessions or support group meetings (27/28, 96%). In the questionnaire, participants indicated that both the Inspired program (26/28, 93%) and the Inspired game would be “Fun” (28/28, 100%), and 71% (20/28) reported that the program would help them personally quit smoking. Fifty-eight percent of participants (15/26) chose to continue playing the game rather than immediately collecting payment for participation and leaving. Eighty-two percent of participants (23/28) signed up to be notified when the full version of Inspired becomes available. Conclusions: This was the first study to evaluate a game-based contingency management app that uses game-based virtual goods as rewards for smoking abstinence. The outcomes suggest that the completed app has potential to be an effective smoking cessation aid that would be widely adopted by smokers wishing to quit. © Bethany R Raiff, Nicholas Fortugno, Daniel R Scherlis, Darion Rapoza.</t>
  </si>
  <si>
    <t>Carbon monoxide; Contingency management; Digital games; Health games; Incentives; Mobile apps; Smoking; Smoking cessation; Video games; Virtual rewards</t>
  </si>
  <si>
    <t>Li J.; Van Der Spek E.; Hu J.; Feijs L.</t>
  </si>
  <si>
    <t>Li, Jingya (57195065369); Van Der Spek, Erik (24833884000); Hu, Jun (56442891500); Feijs, Loe (7004096151)</t>
  </si>
  <si>
    <t>57195065369; 24833884000; 56442891500; 7004096151</t>
  </si>
  <si>
    <t>SEE ME ROAR: Self-determination enhanced engagement for math education relying on augmented reality</t>
  </si>
  <si>
    <t>10.1145/3130859.3131316</t>
  </si>
  <si>
    <t>https://www.scopus.com/inward/record.uri?eid=2-s2.0-85034740419&amp;doi=10.1145%2f3130859.3131316&amp;partnerID=40&amp;md5=be02f6b9b7ff36595adf9102fe297150</t>
  </si>
  <si>
    <t>Contemporary primary school students generally spend a lot of time playing digital games, but may be less interested in their schoolwork, such as learning mathematics. Mathematics includes many abstract concepts that can be difficult to grasp for some students. Augmented reality as a technology makes it possible to transfer the abstract knowledge into concrete and situated contexts so that the students can better comprehend the information. In addition, the social interactions can also improve the students' learning experience. In order to better understand how to design such AR games for learning, we design an AR-based social game platform for primary school students in mathematics learning, called SEE ME ROAR. This paper describes the design and implementation process of the first prototype. We report early results from one primary school teacher and two primary school students, which indicate the game is fun and might be helpful for their study. Future work will focus on the specific effects of different game mechanics on the students' learning experience. The game platform will become more generalized for other subjects in the future. © 2017 Copyright is held by the owner/author(s).</t>
  </si>
  <si>
    <t>Augmented reality; Game; Game design; Mathematics learning; Serious game</t>
  </si>
  <si>
    <t>Christopher S.M.; Urlings C.C.; van den Bongarth H.; Coppens K.M.; Hurks P.P.M.; Borghans L.; Möckel R.</t>
  </si>
  <si>
    <t>Christopher, Seethu M. (56647767600); Urlings, Corrie C. (57211854329); van den Bongarth, Henri (57212393969); Coppens, Karien M. (36008302000); Hurks, Petra P. M. (6506590924); Borghans, Lex (6602269566); Möckel, Rico (23767606800)</t>
  </si>
  <si>
    <t>56647767600; 57211854329; 57212393969; 36008302000; 6506590924; 6602269566; 23767606800</t>
  </si>
  <si>
    <t>A Digital Wooden Tabletop Maze for Estimation of Cognitive Capabilities in Children</t>
  </si>
  <si>
    <t>11876 LNAI</t>
  </si>
  <si>
    <t>10.1007/978-3-030-35888-4_58</t>
  </si>
  <si>
    <t>https://www.scopus.com/inward/record.uri?eid=2-s2.0-85076536884&amp;doi=10.1007%2f978-3-030-35888-4_58&amp;partnerID=40&amp;md5=43a53ec76d9d993bf581707582e369b1</t>
  </si>
  <si>
    <t>Standardized tests play an important role in assessing a child’s cognitive capabilities. The results of such tests are used e.g. in schools and kindergartens to analyze and support the development of the tested child. Unfortunately, with classical standardized tests often only limited information on a child’s behavior can be documented even by a professional observer. Obtaining detailed information would require automated data recording procedures. Also, standardized tests typically rely on well-controlled and thus rather artificial environments. As a result, young children age (e.g. with an age below 7) might not be able to fully understand the test instructions, feel uncomfortable being tested outside their natural environment, and thus test results become less relevant. Computer-based stealth-assessments that e.g. use a gaming environment to be fun and to hide the assessment from children might present a valid alternative. However, for children of lower age computer-based tests are not easily applicable due to technological boundaries. In this paper we thus explore an alternative approach: physical game devices with a look and feel similar to toys typically provided to children of their age group but that embed the electronics required for computer-based stealth testing. As a result, the game device – in our case a wooden tabletop maze – combines advantages of standardized computer-free and computer-based assessments. The device allows for stealth assessments in less structured environments without creating technological boundaries for the children. © 2019, Springer Nature Switzerland AG.</t>
  </si>
  <si>
    <t>Cognitive assessments; Digital maze; Digital toy; Intelligent games design; Serious games</t>
  </si>
  <si>
    <t>Eckardt L.; Grogorick S.; Robra-Bissantz S.</t>
  </si>
  <si>
    <t>Eckardt, Linda (56902357700); Grogorick, Steve (57063513000); Robra-Bissantz, Susanne (8694486200)</t>
  </si>
  <si>
    <t>56902357700; 57063513000; 8694486200</t>
  </si>
  <si>
    <t>Play to learn: Conducting a playtest session for improving an educational game</t>
  </si>
  <si>
    <t>Americas Conference on Information Systems 2018: Digital Disruption, AMCIS 2018</t>
  </si>
  <si>
    <t>https://www.scopus.com/inward/record.uri?eid=2-s2.0-85054266099&amp;partnerID=40&amp;md5=a2a5e0eb51755a84850f8f0bbfa394b7</t>
  </si>
  <si>
    <t>The integration of game elements in education is a widespread trend to increase learner's engagement and motivation. Nevertheless, many game-based learning applications failure because they are not fun. Game design processes that are used to iteratively develop commercial games include playtests during the entire design process to make sure that the desired gaming experience is achieved. However, playtests are seldom used in the development process of game-based learning applications. For this reason, we conduct and evaluate a playtest session for a digital prototype of a serious game for learning. Generally, the results show that the playtesters positively assessed the serious game but there are some aspects for improvement as well. © 2018 Association for Information Systems. All rights reserved.</t>
  </si>
  <si>
    <t>Game design process; Game-based learning; Playtest; Serious game</t>
  </si>
  <si>
    <t>Smart Innovation, Systems and Technologies</t>
  </si>
  <si>
    <t>Aramini A.U.; Lanzi P.L.; Loiacono D.</t>
  </si>
  <si>
    <t>Aramini, Antonio Umberto (57204761312); Lanzi, Pier Luca (35497395600); Loiacono, Daniele (8886924700)</t>
  </si>
  <si>
    <t>57204761312; 35497395600; 8886924700</t>
  </si>
  <si>
    <t>An Integrated Framework for AI Assisted Level Design in 2D Platformers</t>
  </si>
  <si>
    <t>2018 IEEE Games, Entertainment, Media Conference, GEM 2018</t>
  </si>
  <si>
    <t>10.1109/GEM.2018.8516490</t>
  </si>
  <si>
    <t>https://www.scopus.com/inward/record.uri?eid=2-s2.0-85057026156&amp;doi=10.1109%2fGEM.2018.8516490&amp;partnerID=40&amp;md5=fd961904860c006bb041093eaff327a7</t>
  </si>
  <si>
    <t>The design of video game levels is a complex and critical task. Levels need to elicit fun and challenge while avoiding frustration at all costs. In this paper, we present a framework to assist designers in the creation of levels for 2D platformers. Our framework provides designers with a toolbox (i) to create 2D platformer levels, (ii) to estimate the difficulty and probability of success of single jump actions (the main mechanics of platformer games), and (iii) a set of metrics to evaluate the difficulty and probability of completion of entire levels. At the end, we present the results of a set of experiments we carried out with human players to validate the metrics included in our framework. © 2018 IEEE.</t>
  </si>
  <si>
    <t>Tuli N.; Mantri A.</t>
  </si>
  <si>
    <t>Tuli, Neha (57202130617); Mantri, Archana (25652687100)</t>
  </si>
  <si>
    <t>57202130617; 25652687100</t>
  </si>
  <si>
    <t>A co-design methodology to design and develop serious educational games: Integrating the actors and challenges in each phase</t>
  </si>
  <si>
    <t>10.1007/978-981-13-0755-3_4</t>
  </si>
  <si>
    <t>https://www.scopus.com/inward/record.uri?eid=2-s2.0-85049943992&amp;doi=10.1007%2f978-981-13-0755-3_4&amp;partnerID=40&amp;md5=f9fbb808c6ffc0fbe1da43789cc6d36f</t>
  </si>
  <si>
    <t>The use of Serious Games (SGs) for education is the latest trend and an important opportunity to improve education, providing the students with realistic and immersive simulations of real-time environments. This paper presents an enhanced model for design and development of serious educational games that integrates pedagogical and game design aspects together along with the role distribution of the actors (e.g. teachers, game designers, developers, students) involved in the development process. Development of educational games not only requires extensive knowledge of the learning objectives but also the ability to make the game fun and engaging activity for the students. This paper also highlights some of the important issues faced while development which needs to be analyzed to support the research in SG development. We believe that our research work would help other researchers and game developers to understand the design process and the related issues to develop better serious educational games to aid teaching in schools. © 2018, Springer Nature Singapore Pte Ltd.</t>
  </si>
  <si>
    <t>Interactive learning environments; Issues and challenges in serious game development; Serious educational games; Serious game design; Serious games</t>
  </si>
  <si>
    <t>Li J.; Chen M.</t>
  </si>
  <si>
    <t>Li, Jason (57194169278); Chen, Mason (57194161899)</t>
  </si>
  <si>
    <t>57194169278; 57194161899</t>
  </si>
  <si>
    <t>Video game: Continuous track design</t>
  </si>
  <si>
    <t>Proceedings of the International Conference on Industrial Engineering and Operations Management</t>
  </si>
  <si>
    <t>JUL</t>
  </si>
  <si>
    <t>https://www.scopus.com/inward/record.uri?eid=2-s2.0-85066926361&amp;partnerID=40&amp;md5=5445f5a1200590012d415f464d11772d</t>
  </si>
  <si>
    <t>Have you ever wondered why tanks use the continuous track design instead of just regular wheels? What are the advantages and disadvantages behind this design? This STEM project is to study continuous track design by playing the hill climb racing video game, and applying Minitab statistics to determine the positive and negative aspects of it. The benefit of this project is to research and explore an interesting topic and have fun playing video games at the same time. While doing the project, we will use the Mountain stage in the game, the stage with the most extreme terrain and assess five various cars; Hotrod, Moon lander, Super off-road, tank and hovercraft. Each vehicle has a different wheel design or continuous track design. We will compare their performances based on the distance they can climb on the mountains. Our hypotheses is we want to determine whether there is any measurement repeatability, so that players could duplicate the similar result to prove the playing patterns are less-human dependent. The other objective is to determine whether continuous track design actually is the better wheel design with several merits to overcome the several challenges of the Mountain stage. This paper will combine STEM (Science, Technology, Engineering and Mathematics) in demonstrating the advantages of using the Continuous Track Design. © IEOM Society International.</t>
  </si>
  <si>
    <t>Continuous track design; Hill climb racing; Minitab; Statistics</t>
  </si>
  <si>
    <t>Schaffer O.; Fang X.</t>
  </si>
  <si>
    <t>Schaffer, Owen (57188813984); Fang, Xiaowen (7401433304)</t>
  </si>
  <si>
    <t>57188813984; 7401433304</t>
  </si>
  <si>
    <t>What makes games fun? Card sort reveals 34 sources of computer game enjoyment</t>
  </si>
  <si>
    <t>https://www.scopus.com/inward/record.uri?eid=2-s2.0-85054273448&amp;partnerID=40&amp;md5=dcd3f91d245085dab197d45e21b4d067</t>
  </si>
  <si>
    <t>Understanding what makes computer games fun not only helps with game design, it tells us how to design any interactive experience for enjoyment. Existing models of computer game enjoyment are either not comprehensive enough, not generated by empirical research, or both. To fill this literature gap, we conducted a card sort exploring participants' experiences and mental models around what makes computer games enjoyable. A broad literature review identified 167 sources of enjoyment, which we printed on cards. Our research group did an open card sort to create 24 initial categories. Sixty participants then sorted the cards into the categories. After every ten participants, we revised cards and categories. Participants in the last two rounds of ten participants had inter-rater reliabilities of 0.9381 and 0.9367, as calculated with Randolph's free-marginal multi-rater kappa. We present our final 34 categories as a new, more comprehensive model of the sources of computer game enjoyment. © 2018 Association for Information Systems. All rights reserved.</t>
  </si>
  <si>
    <t>Affect; Affinity diagram; Card sort; Computer games; Enjoyment; Game design; Games user experience; Gamification; Human-computer interaction; Positive emotions; Positive psychology; Valence</t>
  </si>
  <si>
    <t>Lin S.-C.; Lee T.-J.; Wang H.-W.; Chan H.-C.</t>
  </si>
  <si>
    <t>Lin, Sung-Chiang (55880073200); Lee, Tsung-Ju (20433969100); Wang, Hsien-Wei (57208580970); Chan, Hung-Chang (9735192900)</t>
  </si>
  <si>
    <t>55880073200; 20433969100; 57208580970; 9735192900</t>
  </si>
  <si>
    <t>Developing the Immersion Virtual Reality Platform Based on Experiential Learning Cycle - Using Fire Disaster Prevention Education as an Example</t>
  </si>
  <si>
    <t>Proceedings - 2018 7th International Congress on Advanced Applied Informatics, IIAI-AAI 2018</t>
  </si>
  <si>
    <t>10.1109/IIAI-AAI.2018.00195</t>
  </si>
  <si>
    <t>https://www.scopus.com/inward/record.uri?eid=2-s2.0-85065161266&amp;doi=10.1109%2fIIAI-AAI.2018.00195&amp;partnerID=40&amp;md5=8a182e62ae95a69fb6bdc361520d471a</t>
  </si>
  <si>
    <t>Learners' motivation is usually a necessary condition for successful learning process and it is positively correlated with the characteristics of the design of the game, such as goals, rules, competition, challenge, fantasy and fun. In this study, an immersive virtual reality device, HTC Vive, was developed as a learning tool for fire disaster prevention education. It is a digital game-based learning system which was developed based on the design principles of EFM model and the learning theorem of experimental learning cycle. The results show that more than 70% of students believe that using the platform of virtual reality can increase learning interest and is helpful for learning. It not only enhances students' motivation to learn disaster prevention literacy, but also provides interests of exploring knowledge of fire response. Finally, this study provides suggestions on this kind of learning programs. © 2018 IEEE.</t>
  </si>
  <si>
    <t>Digital game-based learning; Experiential learning cycle; Immersion virtual reality</t>
  </si>
  <si>
    <t>Elbæk L.; Hansen R.E.</t>
  </si>
  <si>
    <t>Elbæk, Lars (55321659200); Hansen, René Engelhardt (57205182581)</t>
  </si>
  <si>
    <t>55321659200; 57205182581</t>
  </si>
  <si>
    <t>Aesthetic and ethical value stances in sport, play, and movement-games</t>
  </si>
  <si>
    <t>10.34190/GBL.19.181</t>
  </si>
  <si>
    <t>https://www.scopus.com/inward/record.uri?eid=2-s2.0-85075272391&amp;doi=10.34190%2fGBL.19.181&amp;partnerID=40&amp;md5=2e9c34538846ac1a4b938618ebc9802f</t>
  </si>
  <si>
    <t>Innovation in sport and movement has established itself as a multidisciplinary practice in which part of the innovations are various digital artefacts supporting physical activity, also termed movement games. In this empirical and philosophical study, we examine a multitude of value stances on an ethical-aesthetic continuum. Value stances are defined as philosophically embracing virtues, values, logics or lenses. We find that balancing the multitude of ethical-aesthetical value stances and with respect to “the purposefulness of no purpose” in doing sport, play, and physical movement, is vital in designing sustainable movement-games. Using artefacts such as heart rate monitors, GPS trackers, and other fitness trackers all acts for the quantifiable self. Similarly, mobile games, exergames, exertion-games, and play installations for physical activity have found their way into private and public spaces. These movement-games have a somewhat utilitarian user approach often designed mainly for health gains, not harvesting the full potential of seeing the users as social and physical moving human existences. This restricted user approach raises the question; what value stances may enhance the design of sustainable movement-games? The Danish existentialist philosopher Søren Kierkegaard stated that the aesthetic dimension denotes that humans strive to perform and feel well and to have pleasurable experiences. The ethical dimension refers to the human aspiration to do good based on interhuman normative standards. In our contemporary society we aim mainly at the aesthetic – pleasurable experiences – and perhaps too little "being" – "as an ethical dimension of life". The analysis in this paper takes its point of departure in sport and health students’ reflections on their stances of doing movement and, further, their forming of value stances for five different proto-personas. The identified value stances that we merged into ten value stances unfolded in an ethical-aesthetic continuum. The identified value stances are; Fellowship, Empathy, Recognition, Play, Compete, Fun &amp; Happiness, Mastery, Self-realisation, Health, and Immersion. The value stances are discussed by drawing on previous work on virtues and lenses in creating movement-games. In conclusion, we propose four distinct movement and design recommendations that we find valuable to include in the development of digital movement-games. © The Authors, 2019. All Rights Reserved.</t>
  </si>
  <si>
    <t>Digital design; Digital movement games; Human physical movement; Philosophy; Sport services; Stances; Virtues</t>
  </si>
  <si>
    <t>Gardeli A.; Vosinakis S.; Englezos K.; Mavroudi D.; Stratis M.; Stavrakis M.</t>
  </si>
  <si>
    <t>Gardeli, Anna (56103624000); Vosinakis, Spyros (6506291372); Englezos, Konstantinos (57201134137); Mavroudi, Dimitra (57201132751); Stratis, Manolis (57201127329); Stavrakis, Modestos (6507979346)</t>
  </si>
  <si>
    <t>56103624000; 6506291372; 57201134137; 57201132751; 57201127329; 6507979346</t>
  </si>
  <si>
    <t>A week without plastic bags: Creating games and interactive products for environmental awareness</t>
  </si>
  <si>
    <t>10714 LNCS</t>
  </si>
  <si>
    <t>10.1007/978-3-319-76270-8_10</t>
  </si>
  <si>
    <t>https://www.scopus.com/inward/record.uri?eid=2-s2.0-85043523786&amp;doi=10.1007%2f978-3-319-76270-8_10&amp;partnerID=40&amp;md5=688492a8aa809977c07b1c77848dbe40</t>
  </si>
  <si>
    <t>Interactive technologies and digital games can be valuable tools in raising awareness and persuading people to adopt more environmental friendly behaviour. Appropriate methods and paradigms for designing such systems and successfully blending the ‘fun’ element with the messages to be communicated are still under research. In this paper, we investigate the benefits and drawbacks of using games and playful interactive technologies for influencing people’s behaviour towards the environment, through a series projects developed and publicly presented during a campaign for reducing the use of plastic bags. We present the design process and methodology adopted, the resulting projects, and a number of observations and preliminary results based on their public use. © Springer International Publishing AG, part of Springer Nature 2018.</t>
  </si>
  <si>
    <t>Environmental sustainability; Games; Persuasive technologies; Pro-environmental behavior; User engagement; User motivation</t>
  </si>
  <si>
    <t>Valenzuela T.; Razee H.; Schoene D.; Lord S.R.; Delbaere K.</t>
  </si>
  <si>
    <t>Valenzuela, Trinidad (55235294700); Razee, Husna (36350281500); Schoene, Daniel (37057815000); Lord, Stephen Ronald (7101831696); Delbaere, Kim (6507799324)</t>
  </si>
  <si>
    <t>55235294700; 36350281500; 37057815000; 7101831696; 6507799324</t>
  </si>
  <si>
    <t>An interactive home-based cognitive-motor step training program to reduce fall risk in older adults: Qualitative descriptive study of older adults' experiences and requirements</t>
  </si>
  <si>
    <t>JMIR Aging</t>
  </si>
  <si>
    <t>10.2196/11975</t>
  </si>
  <si>
    <t>https://www.scopus.com/inward/record.uri?eid=2-s2.0-85073900641&amp;doi=10.2196%2f11975&amp;partnerID=40&amp;md5=6d79e4d5c87c23c652e86272e4fa0493</t>
  </si>
  <si>
    <t>Background: Falls are a major contributor to the burden of disease in older adults. Home-based exercise programs are effective in reducing the rate and risk of falls in older adults. However, adherence to home-based exercise programs is low, limiting the efficacy of interventions. The implementation of technology-based exercise programs for older adults to use at home may increase exercise adherence and, thus, the effectiveness of fall prevention interventions. More information about older adults' experiences when using technologies at home is needed to enable the design of programs that are tailored to older adults' needs. Objective: This study aimed to (1) explore older adults' experiences using SureStep, an interactive cognitive-motor step training program to reduce fall risk unsupervised at home; (2) explore program features that older adults found encouraged program uptake and adherence; (3) identify usability issues encountered by older adults when using the program; and (4) provide guidance for the design of a future technology-based exercise program tailored to older adults to use at home as a fall prevention strategy. Methods: This study was part of a larger randomized controlled trial. The qualitative portion of the study and the focus of this paper used a qualitative descriptive design. Data collectors conducted structured, open-ended in-person interviews with study participants who were randomly allocated to use SureStep at home for 4 months. All interviews were audiotaped and ranged from 45 to 60 min. Thematic analysis was used to analyze collected data. This study was guided by Pender's Health Promotion Model. Results: Overall, 24 older adults aged 70 to 97 years were interviewed. Findings suggest older adults are open to use technology-based exercise programs at home, and in the context of optimizing adherence to home-based exercise programs for the prevention of falls, findings suggest that program developers should develop exercise programs in ways that provide older adults with a fun and enjoyable experience (thus increasing intrinsic motivation to exercise), focus on improving outcomes that are significant to older adults (thus increasing self-determined extrinsic motivation), offer challenging yet attainable exercises (thus increasing perceived self-competence), provide positive feedback on performance (thus increasing self-efficacy), and are easy to use (thus reducing perceived barriers to technology use). Conclusions: This study provides important considerations when designing technology-based programs so they are tailored to the needs of older adults, increasing both usability and acceptability of programs and potentially enhancing exercise participation and long-term adherence to fall prevention interventions. Program uptake and adherence seem to be influenced by (1) older adults' perceived benefits of undertaking the program, (2) whether the program is stimulating, and (3) the perceived barriers to exercise and technology use. Older adults shared important recommendations for future development of technologies for older adults to use at home. © 2020 JMIR Publications. All rights reserved.</t>
  </si>
  <si>
    <t>Active video games; Adherence; Aged; Community-dwelling; Exercise; Exergame; Falls; Home-based training; Motivation; Qualitative research</t>
  </si>
  <si>
    <t>Kumar B.; Sharma K.</t>
  </si>
  <si>
    <t>Kumar, Balraj (55562023300); Sharma, Kanika (57208877041)</t>
  </si>
  <si>
    <t>55562023300; 57208877041</t>
  </si>
  <si>
    <t>A Gamified Approach to Achieve Excellence in Programming</t>
  </si>
  <si>
    <t>Proceedings - 4th International Conference on Computing Sciences, ICCS 2018</t>
  </si>
  <si>
    <t>10.1109/ICCS.2018.00026</t>
  </si>
  <si>
    <t>https://www.scopus.com/inward/record.uri?eid=2-s2.0-85062082055&amp;doi=10.1109%2fICCS.2018.00026&amp;partnerID=40&amp;md5=f0ba7b61d5e7e602ee1a2926a35b3a3a</t>
  </si>
  <si>
    <t>In today's IT world, no one is untouched from its perpetual and accumulative impact as it keeps on revolutionizing our lives by making the things easy and comfortable. Undoubtedly, software is the key driving force behind it and has become the backbone of IT industry today. In-spite of huge success, still there are barriers causing hindrance in the swift growth of IT sector and that leads to failure of many large and high cost IT projects. The most important and foremost reason behind it is programming incompetency in the developers responsible for software development. This is the result of lack of interest and motivation in programming at learning stage during higher education. That's why majority of the students are not coming forward with full competence and capabilities to meet industry expectations. To alleviate this problem to some extent, we introduce a gamified approach in a game called ProLounge (Programming Lounge) - an online learning application. The purpose of inducting gamification is to increase students' engagement, motivation, and understanding using a fun filled gaming flavour and enjoyable learning environment, thus yielding high students' performance. ProLounge has proved to be a great learning source with fun for the students' community at large. The results have shown a strong preference for the use of gamification in imparting the programming knowledge. © 2018 IEEE.</t>
  </si>
  <si>
    <t>computer programming; game mechanics; gamification; gamified approach; student engagement</t>
  </si>
  <si>
    <t>Prena K.; Sherry J.L.</t>
  </si>
  <si>
    <t>Prena, Kelsey (57201095365); Sherry, John L. (7006403186)</t>
  </si>
  <si>
    <t>57201095365; 7006403186</t>
  </si>
  <si>
    <t>Parental perspectives on video game genre preferences and motivations of children with Down syndrome</t>
  </si>
  <si>
    <t>Journal of Enabling Technologies</t>
  </si>
  <si>
    <t>10.1108/JET-08-2017-0034</t>
  </si>
  <si>
    <t>https://www.scopus.com/inward/record.uri?eid=2-s2.0-85046368276&amp;doi=10.1108%2fJET-08-2017-0034&amp;partnerID=40&amp;md5=4d2c9f24bad8ccb75e7df4f7d583adb3</t>
  </si>
  <si>
    <t>Purpose: Video games have the potential to improve brain plasticity in people with Down syndrome. However, little has been done to understand video game preferences in this population. The purpose of this paper is to describe a brief exploration of video game preferences in children with Down syndrome. Design/methodology/approach: An online survey was used to collect information from parents of children with Down syndrome about their child’s favorite video games and why they like video games. Findings: Children with Down syndrome, as reported by their parents, most frequently play action/adventure games, and have several motivating factors for game play including overcoming challenges to gain reward and having fun engaging in the game world. Research limitations/implications: The current study only recruited from a small sample of the Down syndrome population and therefore may lack generalizability. Practical implications: Gaining a better understanding of which aspects of video games appeal to children with Down syndrome. Knowing what they prefer will enable us to design games that are engaging and cognitively beneficial. Originality/value: This paper proposes the importance of video game play to promote development in children with Down syndrome. © 2018, Emerald Publishing Limited.</t>
  </si>
  <si>
    <t>Brain plasticity; Down syndrome; Preferences; Reward; Uses and gratifications; Video games</t>
  </si>
  <si>
    <t>Guardini P.; de Simone D.; Actis-Grosso R.</t>
  </si>
  <si>
    <t>Guardini, Pietro (57211605954); de Simone, Dalila (57211604776); Actis-Grosso, Rossana (6506511259)</t>
  </si>
  <si>
    <t>57211605954; 57211604776; 6506511259</t>
  </si>
  <si>
    <t>Faster is better: The speed of player character growth affects enjoyment and perceived competence</t>
  </si>
  <si>
    <t>https://www.scopus.com/inward/record.uri?eid=2-s2.0-85074604827&amp;partnerID=40&amp;md5=edcdf5a9314160e5bc9b0b3649a15571</t>
  </si>
  <si>
    <t>The Self-Determination Theory (SDT) predicts that people tend to be proactive and engaged in activities that can satisfy three specific intrinsic needs: 1) the need for competence: the innate desire to grow our abilities, 2) the need for autonomy: the innate desire to be the causal agent of our own life, 3) the need for relatedness, or for meaningful interactions with others. The SDT turned out to be a highly successful tool for investigating video games under several perspectives. In more than 15 years of research, it has been constantly found that the most successful, engaging, and fun video games are the ones that satisfy the intrinsic needs of competence, autonomy, and relatedness. Here, we put to the test the SDT predictions by manipulating the amount of reward given to the player within a commercial video game, Torchlight II - in opposition to applied games and gamified application used in previous studies. Game metrics, video recordings, and self-reported feedback have been collected and analyzed from two groups of video game players that participated in a 60-minutes play session: a) the control group played the standard version of the game, while b) the experimental group played a version of the game that provided five times the amount of rewards. Results showed that the speed of player character growth affected the participants' perceived competence and their enjoyment of the game, although the game metrics indicated that the two gameplay sessions were objectively almost identical. Considerations for games researchers and game designers are presented. Copyright © 2019 for this paper by its authors.</t>
  </si>
  <si>
    <t>Game design; Rewards; Self-determination theory; Video games</t>
  </si>
  <si>
    <t>Zhonggen Y.</t>
  </si>
  <si>
    <t>Zhonggen, Yu (35975507500)</t>
  </si>
  <si>
    <t>Differences in serious game-aided and traditional English vocabulary acquisition</t>
  </si>
  <si>
    <t>Computers and Education</t>
  </si>
  <si>
    <t>10.1016/j.compedu.2018.07.014</t>
  </si>
  <si>
    <t>https://www.scopus.com/inward/record.uri?eid=2-s2.0-85052986990&amp;doi=10.1016%2fj.compedu.2018.07.014&amp;partnerID=40&amp;md5=94162ced976885be77d94e6c47a58bf7</t>
  </si>
  <si>
    <t>A number of studies have been devoted to the effectiveness of serious gaming in English vocabulary learning, which has reported different results. Some studies support serious gaming in vocabulary learning, while others oppose. This study used a mixed-design research method through two experiments and two interviews to explore serious gaming in English (English as a foreign language) vocabulary learning. Data were collected from randomly selected participants, who were randomly assigned to three cohorts in both experiments: (1) Cohort A, where they learned English vocabulary through the more interactivity-prone serious games-Hujiang Fun Vocabulary in the first experiment and New Oriental Fun Vocabulary in the second experiment; (2) Cohort B, where they learned English vocabulary aided with the less interactivity-prone serious games-Baicizhan in the first experiment and Kingsoft Vocabulary in the second experiment; (3) Cohort C, where they learned English vocabulary through traditional approaches in both experiments. It is concluded that (1) the interactivity-prone serious gaming is significantly more effective than the less interactivity-prone serious gaming in English vocabulary learning at the significance level p=.05; (2) the less interactivity-prone serious gaming is significantly more effective than the traditional approach in English vocabulary learning at the significance level p=.05; (3) males significantly outperformed females in serious game-aided English vocabulary learning at the significance level p=.05. We also discussed the features that should be considered when a serious game is designed to assist English vocabulary learning. Future research directions were suggested that serious gaming in English vocabulary learning be integrated into interdisciplinary research such as cooperation between computer science, education, psychology, applied linguistics and statistics. © 2018 Elsevier Ltd</t>
  </si>
  <si>
    <t>Gender studies; Improving classroom teaching; Interactive learning environments; Pedagogical issues; Teaching/learning strategies</t>
  </si>
  <si>
    <t>Voulgari I.; Yannakakis G.N.</t>
  </si>
  <si>
    <t>Voulgari, Iro (24825483100); Yannakakis, Georgios N. (14036725000)</t>
  </si>
  <si>
    <t>24825483100; 14036725000</t>
  </si>
  <si>
    <t>Digital games in non-formal and informal learning practices for science learning: A case study</t>
  </si>
  <si>
    <t>11899 LNCS</t>
  </si>
  <si>
    <t>10.1007/978-3-030-34350-7_52</t>
  </si>
  <si>
    <t>https://www.scopus.com/inward/record.uri?eid=2-s2.0-85082462078&amp;doi=10.1007%2f978-3-030-34350-7_52&amp;partnerID=40&amp;md5=a0f04e088d6a4134dbd99cf0d879856e</t>
  </si>
  <si>
    <t>This paper examines non-formal and informal learning practices for science learning. Through a case study and an exploratory, qualitative approach we identify aspects involved such as the content, the goals, the pedagogical approaches, the settings, the role of fun and playfulness, challenges, and the role of the practitioner. Data was collected through interviews and a survey. Despite the diversity in the format, settings, structure, and target group of the practices examined in this study, there seems to be a convergence in certain themes such as the objectives of the practices, the pedagogical approaches involved, and the importance of fun. These aspects are linked with the design and implementation of digital games in the context of informal and non-formal science learning. Further issues emerged from the analysis such as gender representation, resources required for efficient implementation of practices, and the role of the parents. Strengthening the links between formal and informal or non-formal science learning practices could benefit not only formal education but access of students to and effectiveness of non-formal and informal practices as well. © Springer Nature Switzerland AG 2019.</t>
  </si>
  <si>
    <t>Digital games; Game based learning; Informal learning; Non-formal learning; Science learning</t>
  </si>
  <si>
    <t>Alves G.F.; Montenegro A.A.; Trevisan D.G.</t>
  </si>
  <si>
    <t>Alves, Gabriel F. (57203963656); Montenegro, Anselmo A. (8344146500); Trevisan, Daniela G. (35827468700)</t>
  </si>
  <si>
    <t>57203963656; 8344146500; 35827468700</t>
  </si>
  <si>
    <t>Creating Layouts for Virtual Game Controllers Using Generative Design</t>
  </si>
  <si>
    <t>10.1007/978-3-030-34644-7_19</t>
  </si>
  <si>
    <t>https://www.scopus.com/inward/record.uri?eid=2-s2.0-85076946265&amp;doi=10.1007%2f978-3-030-34644-7_19&amp;partnerID=40&amp;md5=ebf07f72ca1619fc830cf122051a9947</t>
  </si>
  <si>
    <t>Video game controllers have a high influence factor on players, as they are responsible for the fun, motivation, and personality of a game. The organization and arrangement of the buttons are one of the relevant factors when developing new controllers since they are responsible for serving as an input of actions within the games. This work presents the construction of a generative design model to support game designers finding different and innovative layouts of virtual controllers for their games. The generative design produces many valid designs or solutions instead of one optimized version of a known solution. This solution was developed by linking genetic algorithms to generate a large number of layouts and machine learning techniques (SVN) to classify individuals between valid and invalid, seeking to facilitate the exploration of the design space by the designer. The tests performed sought to measure the variability of the results generated by the proposed model, showing that several solutions of different controllers with different configurations can be developed for a game. © IFIP International Federation for Information Processing, 2019.</t>
  </si>
  <si>
    <t>Gamepad; Generative design; Genetic algorithm; Machine learning; Virtual controller</t>
  </si>
  <si>
    <t>Eckardt L.; Robra-Bissantz S.</t>
  </si>
  <si>
    <t>Eckardt, Linda (56902357700); Robra-Bissantz, Susanne (8694486200)</t>
  </si>
  <si>
    <t>56902357700; 8694486200</t>
  </si>
  <si>
    <t>Playtesting for a better gaming experience: Importance of an iterative design process for educational games</t>
  </si>
  <si>
    <t>Proceedings of the 22nd Pacific Asia Conference on Information Systems - Opportunities and Challenges for the Digitized Society: Are We Ready?, PACIS 2018</t>
  </si>
  <si>
    <t>https://www.scopus.com/inward/record.uri?eid=2-s2.0-85089217208&amp;partnerID=40&amp;md5=65deb44aa692d7201a6880c8dc603448</t>
  </si>
  <si>
    <t>Digital game-based learning is a widespread trend in education. Nevertheless, many educational games fail because their designers concentrate on achieving learning goals instead of creating an enjoyable gaming experience with a balance between learning success and fun. Traditional game design processes including playtests are seldom used in the development of educational games. For this reason, in this paper playtesting is used to iteratively improve a game-based learning application in two revisions. Gaming experience is measured with the EGameFlow scale. The results show a significant improvement in almost all measured dimensions. © PACIS 2018.</t>
  </si>
  <si>
    <t>EGameFlow; Game Design; Game-based Learning; Playtest; Serious Game</t>
  </si>
  <si>
    <t>Mestadi W.; Nafil K.; Touahni R.; Messoussi R.</t>
  </si>
  <si>
    <t>Mestadi, Walid (57188704526); Nafil, Khalid (56741515900); Touahni, Raja (6507018714); Messoussi, Rochdi (6602644457)</t>
  </si>
  <si>
    <t>57188704526; 56741515900; 6507018714; 6602644457</t>
  </si>
  <si>
    <t>An Assessment of Serious Games Technology: Toward an Architecture for Serious Games Design</t>
  </si>
  <si>
    <t>10.1155/2018/9834565</t>
  </si>
  <si>
    <t>https://www.scopus.com/inward/record.uri?eid=2-s2.0-85051596166&amp;doi=10.1155%2f2018%2f9834565&amp;partnerID=40&amp;md5=0f1fde8bc18350911f80973087eed462</t>
  </si>
  <si>
    <t>The design of an engaging and motivating serious game (SG) requires a strong knowledge of learning domain, pedagogy, and game design components, which are hard to be found and restrained by an individual or one entity. Therefore and in the light of this statement, the collaboration between domain content, pedagogical, and playful experts is required and crucial. Despite the fact that the existing models that support SG design are intended to have a combination of learning and fun, the design of SG remains difficult to achieve. It would then be appreciated to propose means and guidelines that facilitate this design. To do so, this paper proposes a taxonomy, which classifies models that treat SG design, and then presents an opening as a functional architecture for supporting SG conception, which promotes the separation during the design, the collaboration between different involved experts, and the reuse of prior expert productions. © 2018 Walid Mestadi et al.</t>
  </si>
  <si>
    <t>Tsoy D.; Sneath P.; Rempel J.; Huang S.; Bodnariuc N.; Mercuri M.; Pardhan A.; Chan T.M.</t>
  </si>
  <si>
    <t>Tsoy, Daniel (57219383531); Sneath, Paula (57195450203); Rempel, Josh (57190178321); Huang, Simon (57201270435); Bodnariuc, Nicole (57205215908); Mercuri, Mathew (24480030100); Pardhan, Alim (56875434000); Chan, Teresa M. (36542149100)</t>
  </si>
  <si>
    <t>57219383531; 57195450203; 57190178321; 57201270435; 57205215908; 24480030100; 56875434000; 36542149100</t>
  </si>
  <si>
    <t>Creating GridlockED: A Serious Game for Teaching about Multipatient Environments</t>
  </si>
  <si>
    <t>Academic Medicine</t>
  </si>
  <si>
    <t>10.1097/ACM.0000000000002340</t>
  </si>
  <si>
    <t>https://www.scopus.com/inward/record.uri?eid=2-s2.0-85059172739&amp;doi=10.1097%2fACM.0000000000002340&amp;partnerID=40&amp;md5=6a8aba834691b942d33612559db54597</t>
  </si>
  <si>
    <t>Problem As patient volumes increase, it is becoming increasingly important to find novel ways to teach junior medical learners about the intricacies of managing multiple patients simultaneously and about working in a resource-limited environment. Approach Serious games (i.e., games not intended purely for fun) are a teaching modality that have been gaining momentum as teaching tools in medical education. From May 2016 to August 2017, the authors designed and tested a serious game, called GridlockED, to provide a focused educational experience for medical trainees to learn about multipatient care and patient flow. The game allows as many as six people to play it at once. Gameplay relies on the players working collaboratively (as simulated members of a medical team) to triage, treat, and disposition "patients" in a manner that simulates true emergency department operations. After researching serious games, the authors developed the game through an iterative design process. Next, the game underwent preliminary peer review by experienced gamers and practicing clinicians, whose feedback the authors used to adjust the game. Attending physicians, nurses, and residents have tested GridlockED for usability, fidelity, acceptability, and applicability. Outcomes On the basis of initial testing, clinicians suggest that this game will be useful and has fidelity for teaching patient-flow concepts. Next Steps Further play testing will be needed to fully examine learning opportunities for various populations of trainees and for various media. GridlockED may also serve as a model for developing other games to teach about processes in other environments or specialties. © 2018 by the Association of American Medical Colleges.</t>
  </si>
  <si>
    <t>Salvador-Ullauri L.; Jaramillo-Alcázar A.; Luján-Mora S.</t>
  </si>
  <si>
    <t>Salvador-Ullauri, Luis (57192689183); Jaramillo-Alcázar, Angel (57199996424); Luján-Mora, Sergio (6603381780)</t>
  </si>
  <si>
    <t>57192689183; 57199996424; 6603381780</t>
  </si>
  <si>
    <t>A serious game accessible to people with visual impairments</t>
  </si>
  <si>
    <t>10.1145/3175536.3175576</t>
  </si>
  <si>
    <t>https://www.scopus.com/inward/record.uri?eid=2-s2.0-85044304919&amp;doi=10.1145%2f3175536.3175576&amp;partnerID=40&amp;md5=c6f5ac2f515dd5fc99abf50be9a21354</t>
  </si>
  <si>
    <t>Serious games allow people to learn through fun activities. This type of video game has a growing demand and its use has spread to several areas of education. However, accessibility for several kinds of disabilities has not been considered in its design due to the challenges it poses. However, there are video game development companies that have defined certain accessibility guidelines for several kinds of impairments. Many accessible games have been evaluated for different types of impediments and a set of high and low-level accessibility strategies has been obtained so that game developers can use them to improve their designs. These initiatives allow the development of serious accessible games in different areas of education. This article presents a serious game proposal accessible to people with visual impairments. The video game is aimed at reinforcing the binary calculation skills of engineering students. © 2017 Association for Computing Machinery.</t>
  </si>
  <si>
    <t>Accessibility; Binary calculation; Disabilities; Serious games</t>
  </si>
  <si>
    <t>Li J.; van der Spek E.; Hu J.; Feijs L.</t>
  </si>
  <si>
    <t>Li, Jingya (57195065369); van der Spek, Erik (24833884000); Hu, Jun (56442891500); Feijs, Loe (7004096151)</t>
  </si>
  <si>
    <t>See me roar: On the over-positive, cross-cultural response on an AR game for math learning</t>
  </si>
  <si>
    <t>11243 LNCS</t>
  </si>
  <si>
    <t>10.1007/978-3-030-02762-9_7</t>
  </si>
  <si>
    <t>https://www.scopus.com/inward/record.uri?eid=2-s2.0-85056485846&amp;doi=10.1007%2f978-3-030-02762-9_7&amp;partnerID=40&amp;md5=0b4bd24bc8c0cb7dec68c3263bf107ae</t>
  </si>
  <si>
    <t>Today’s children spend a lot of time playing digital games, but may be less interested in their schoolwork, especially for subjects they find difficult and are subsequently not willing to spend much time on it, such as mathematics. Serious games can be an effective method to improve the motivation and learning performance of children in math learning. However, current serious games have limitations in classroom applicability. Augmented Reality provides the opportunity for children to immediately visualize the assignment and can be designed to create a fantasy environment that can engage children to delve deeper into the subject. However, it is less well studied how children from different cultures react to the game design of AR learning games. Therefore, in this study, we have designed the base prototype of an AR game, called See Me Roar, aiming to improve children’s learning experience. To investigate the effect of our current base game on children’s learning motivation compared to the effect of a more traditional paper exercise, two user studies were conducted, one in China and one in an international school in the Netherlands. The results have shown that compared to a traditional paper exercise, the AR game significantly improved a number of motivational correlates, i.e. likability, enjoyment, the desire to do the exercise in free time, recommendation to others, and in general making math more fun. Both Chinese and international children prefer the game over the paper exercise. Insights regarding Self-Determination theory for the development of future versions of the game are subsequently discussed. © Springer Nature Switzerland AG 2018.</t>
  </si>
  <si>
    <t>Augmented reality; Cross-cultural; Mathematics; Motivation; Serious game</t>
  </si>
  <si>
    <t>Chang D.; Lee C.; Leung L.K.</t>
  </si>
  <si>
    <t>Chang, Danni (55987550100); Lee, Carman (24468281700); Leung, Lo Kwok (57203111593)</t>
  </si>
  <si>
    <t>55987550100; 24468281700; 57203111593</t>
  </si>
  <si>
    <t>Exploration of new-generation human computer interface based on participatory design strategy</t>
  </si>
  <si>
    <t>10918 LNCS</t>
  </si>
  <si>
    <t>10.1007/978-3-319-91797-9_1</t>
  </si>
  <si>
    <t>https://www.scopus.com/inward/record.uri?eid=2-s2.0-85050512984&amp;doi=10.1007%2f978-3-319-91797-9_1&amp;partnerID=40&amp;md5=dd3969cf929fc1bc5da8f62d6625f695</t>
  </si>
  <si>
    <t>This study researched the next-generation human computer interactions. In particular, brainwave computer interaction (BCI) is emphasized. To investigate BCI, two stages are included: interface development to develop a BCI game, and interface evaluation with a series of user experiments to test user experience. For both stages, participatory design is adopted as the essential principle to involve potential users to provide their expectations and insights on possible application scenarios of BCI in daily life, help define the requirements, assist in concept screening and user experience investigation. In particular, a prototype with hardware (including brainwave computer chipsets and Bluetooth module) and software (i.e., a PC Tetris game developed by Labview) was developed. The physical part is to collect users’ neural signals, and such signals will be used to control the game. A group of participants were involved to play the game, and interviews based on game experience questionnaire was constructed to identify participants’ experience on BCI and also other traditional interfaces. Through results analysis, it can be concluded that BCI shows obvious strength which is more immersive, attractive and enjoyable. Therefore, BCI could be promising to enhance user experience and bring more fun to task completion. © 2018, Springer International Publishing AG, part of Springer Nature.</t>
  </si>
  <si>
    <t>Brain computer interaction; Human computer interaction; Participatory design; User experiment</t>
  </si>
  <si>
    <t>Nenad M.</t>
  </si>
  <si>
    <t>Nenad, Mihajlo (57205081216)</t>
  </si>
  <si>
    <t>Designing game worlds. Coherence in the design of open world games through procedural generation techniques</t>
  </si>
  <si>
    <t>10.1145/3270316.3270319</t>
  </si>
  <si>
    <t>https://www.scopus.com/inward/record.uri?eid=2-s2.0-85058470774&amp;doi=10.1145%2f3270316.3270319&amp;partnerID=40&amp;md5=8d16cbe61d2da8e95cba8c4923c053a6</t>
  </si>
  <si>
    <t>“Open World Games" have the potential for countless hours of exploration and fun through their huge game worlds. Procedural generation of game content by computer software is therefore becoming more and more important as a design technique. Using such techniques can cause problems in the coherence of the worlds that adversely affect the game experience. This work deals with the development and design of an open world game with a high degree of design coherence. © 2018 Copyright is held by the owner/author(s).</t>
  </si>
  <si>
    <t>Yu Z.</t>
  </si>
  <si>
    <t>Yu, Zhonggen (35975507500)</t>
  </si>
  <si>
    <t>Comparative effectiveness between game-enhanced and pencil-and-paper english vocabulary learning approaches</t>
  </si>
  <si>
    <t>International Journal of Gaming and Computer-Mediated Simulations</t>
  </si>
  <si>
    <t>10.4018/IJGCMS.2018040101</t>
  </si>
  <si>
    <t>https://www.scopus.com/inward/record.uri?eid=2-s2.0-85052562522&amp;doi=10.4018%2fIJGCMS.2018040101&amp;partnerID=40&amp;md5=348d9473f151ab7fc61ed28b1bf021d4</t>
  </si>
  <si>
    <t>Numerous studies were devoted to use of games in vocabulary learning in English as a foreign language (EFL) tertiary courses, which reported significant improvements of vocabulary learning when using computer games. This study used a mixed-design research method comparing the effectiveness in EFL vocabulary acquisition. Data was collected from randomly selected participants who were randomly assigned to the interactivity-prone computer game (Group 1), the less interactive-prone computer game (Group 2) and the pencil-and-paper (Group 3) assisted EFL vocabulary learning approaches. The first group learned EFL vocabulary through interactivity-prone computer game Hujiang Fun Vocabulary, the second group learned EFL vocabulary assisted with less interactive computer game Baicizhan, and the third group learned EFL vocabulary via the traditional pencil-and-paper approach. It was concluded that (1) The interactivity-prone computer game was more effective than the less interactivity-prone computer game in EFL vocabulary learning; (2) The computer game-assisted EFL vocabulary learning was significantly more effective than the traditional pencil-and-paper approach; (3) Males outperformed females in computer game-assisted EFL vocabulary learning. It was suggested that future research focuses on both design features of educational computer games and cross-disciplinary research into computer game assisted EFL vocabulary acquisition. Copyright © 2018, IGI Global.</t>
  </si>
  <si>
    <t>Baicizhan assisted EFL vocabulary learning; Gender differences; Hujiang Fun Vocabulary assisted EFL vocabulary learning; Pencil-and-paper</t>
  </si>
  <si>
    <t>Buckers T.; Gong B.; Eisemann E.; Lukosch S.</t>
  </si>
  <si>
    <t>Buckers, Tim (57194043578); Gong, Boning (57194044929); Eisemann, Elmar (35304781200); Lukosch, Stephan (12140786200)</t>
  </si>
  <si>
    <t>57194043578; 57194044929; 35304781200; 12140786200</t>
  </si>
  <si>
    <t>VRabl: Stimulating physical activities through a multiplayer augmented reality sports game</t>
  </si>
  <si>
    <t>Part F137697</t>
  </si>
  <si>
    <t>10.1145/3210299.3210300</t>
  </si>
  <si>
    <t>https://www.scopus.com/inward/record.uri?eid=2-s2.0-85053673463&amp;doi=10.1145%2f3210299.3210300&amp;partnerID=40&amp;md5=1869f40b9a7a5f11c209c16112b96475</t>
  </si>
  <si>
    <t>Video games have become increasingly popular, but only a few focus on physical activity. Superhuman sports build upon this trend and try to stimulate physical activity while relying on technology to enhance human abilities. VRabl is such a superhuman sport. Being a multiplayer augmented reality sports game, it stimulates players to be physically active using similar mechanics as video games. It is based on the well-known and popular game dodgeball, to reach out to a large player community and have simple rules. The major goal of VRabl is to make dodgeball more attractive and engaging for younger generations. The game relies on two Microsoft HoloLenses to enable a novel multiplayer augmented reality sports game. A first evaluation shows that VRabl is enjoyable for people of every age group and stimulates physical activity, while having fun at the same time. © 2018 Association for Computing Machinery.</t>
  </si>
  <si>
    <t>Augmented reality; Game design; Human augmentation; Physical activity; Superhuman sports</t>
  </si>
  <si>
    <t>Heyward J.; Stanfield P.M.</t>
  </si>
  <si>
    <t>Heyward, Jeremy (57204006099); Stanfield, Paul M. (7006329487)</t>
  </si>
  <si>
    <t>57204006099; 7006329487</t>
  </si>
  <si>
    <t>Plumber's delight: The life cycle pipe game</t>
  </si>
  <si>
    <t>IISE Annual Conference and Expo 2018</t>
  </si>
  <si>
    <t>https://www.scopus.com/inward/record.uri?eid=2-s2.0-85054017307&amp;partnerID=40&amp;md5=9e08dac3ccda54d061954bb13db44644</t>
  </si>
  <si>
    <t>Product life cycle management is a complex and dynamic process. Life cycle (systems) engineers oversee the design, production, and fielding of the product and its associated support systems considering user needs, technical feasibility, and economic viability. From a systems perspective, the process might be viewed generally as making decisions to reach objectives and manage risks over time in the face of interdependencies. The Life Cycle Pipe game is a computer simulation that helps engineering and business students view the life cycle management process in a strategic and fun manner. The game is inspired by the “plumber's delight” piping network employed in some freshman engineering classes. The Life Cycle Pipe game is executed as a computer simulation where life cycle decision-making is modeled as closing valves in a piping network. Five successive game versions are performed as a team with each version highlighting a key life cycle management process. The team competes against other teams and makes connections to real life examples. The game, associated student questions, and underlying pedagogy are described. © 2018 Institute of Industrial Engineers (IIE). All rights reserved.</t>
  </si>
  <si>
    <t>Interactive Learning; Product Lifecycle Management; Team Decision-Making</t>
  </si>
  <si>
    <t>Diaz Renavitasari I.R.; Afif Supianto A.</t>
  </si>
  <si>
    <t>Diaz Renavitasari, Ivenulut Rizki (57207945693); Afif Supianto, Ahmad (56527336200)</t>
  </si>
  <si>
    <t>57207945693; 56527336200</t>
  </si>
  <si>
    <t>Educational Game for Training Spatial Ability Using Tangram Puzzle</t>
  </si>
  <si>
    <t>3rd International Conference on Sustainable Information Engineering and Technology, SIET 2018 - Proceedings</t>
  </si>
  <si>
    <t>10.1109/SIET.2018.8693164</t>
  </si>
  <si>
    <t>https://www.scopus.com/inward/record.uri?eid=2-s2.0-85065252197&amp;doi=10.1109%2fSIET.2018.8693164&amp;partnerID=40&amp;md5=a4a0f1d2cbb32813af1e77ae2c360846</t>
  </si>
  <si>
    <t>Spatial ability can be categorized as the ability that is in the realm of psychology where this ability becomes a reference for insiders entering a job or profession. High spatial ability is necessary for those who are work at computer-graphic, engineers, and architects. Tangram puzzle is a game that comes from China and consists of several pieces of basic geometry shapes and arranged to be another form. Tangram is known to be effective in training geometry reasoning skills of various ages. There is a significant effect on learning geometry on students' performance in spatial ability tasks. So, this paper proposes the design and implementation of a mobile game that can be used for training spatial ability in interesting and fun ways through tangram puzzle. It developed using ADDIE approach which is consist of five steps such as analysis, design, development, implementation, and evaluation. There are two evaluations including functional and non-functional evaluations. The functional evaluations used the black-box method, while the non-functional evaluation used a questionnaire of 30 randomly selected users regardless of their background. The results show that 93,3% of the users said that the game is easy to use and 83,3% said easy to play. Then 86,7% of them mentioned that the game is interesting. In addition, all users agree if this game can be used to train identify, classify and analyze the shape. Therefore, the design of the tangram puzzle has a potential to use as an educational game for training spatial ability. © 2018 IEEE.</t>
  </si>
  <si>
    <t>ADDIE method; spatial ability; tangram puzzle</t>
  </si>
  <si>
    <t>Mawas N.E.; Tal I.; Moldovan A.N.; Bogusevschi D.; Andrews J.; Muntean G.-M.; Muntean C.H.</t>
  </si>
  <si>
    <t>Mawas, Nour El (54924551000); Tal, Irina (42262852700); Moldovan, Arghir Nicolae (35102896900); Bogusevschi, Diana (35241916800); Andrews, Josephine (57195938698); Muntean, Gabriel-Miro (6602801186); Muntean, Cristina Hava (6602582964)</t>
  </si>
  <si>
    <t>54924551000; 42262852700; 35102896900; 35241916800; 57195938698; 6602801186; 6602582964</t>
  </si>
  <si>
    <t>Final frontier game: A case study on learner experience</t>
  </si>
  <si>
    <t>CSEDU 2018 - Proceedings of the 10th International Conference on Computer Supported Education</t>
  </si>
  <si>
    <t>10.5220/0006716101220129</t>
  </si>
  <si>
    <t>https://www.scopus.com/inward/record.uri?eid=2-s2.0-85047623608&amp;doi=10.5220%2f0006716101220129&amp;partnerID=40&amp;md5=a3b33d0bf0fc5a2a3d6336c8c34d192b</t>
  </si>
  <si>
    <t>Teachers are facing many difficulties when trying to improve the motivation, engagement, and learning outcomes of students in Science, Technology, Engineering, and Mathematics (STEM) subjects. Game-based learning helps the students learn in an immersive and engaging environment, attracting them more towards STEM education. This paper introduces a new interactive educational 3D video game called Final Frontier, designed for primary school children. The proposed game design methodology is described and an analysis of a research study conducted in Ireland that investigated learner experience through a survey is presented. Results show that: (1) 92.5% of students have confirmed that the video game helped them to understand better the characteristics of the planets from the Solar system, and (2) 92.6% of students enjoyed the game and appreciated different game features, including the combination between fun and learning aspects which exists in the game. Copyright © 2018 by SCITEPRESS - Science and Technology Publications, Lda. All rights reserved.</t>
  </si>
  <si>
    <t>Educational Video Game; Primary Education; Solar System; STEM; Technology Enhanced Learning</t>
  </si>
  <si>
    <t>Kang N.; Takaki S.; Kaito N.; Yamauchi A.</t>
  </si>
  <si>
    <t>Kang, Namgyu (35117662600); Takaki, Sadayoshi (57202792064); Kaito, Nobuyasu (57202791121); Yamauchi, Aki (57202790297)</t>
  </si>
  <si>
    <t>35117662600; 57202792064; 57202791121; 57202790297</t>
  </si>
  <si>
    <t>Proposal for video game using the concept of becoming the dotted main character</t>
  </si>
  <si>
    <t>10.1007/978-3-319-94619-1_37</t>
  </si>
  <si>
    <t>https://www.scopus.com/inward/record.uri?eid=2-s2.0-85049375982&amp;doi=10.1007%2f978-3-319-94619-1_37&amp;partnerID=40&amp;md5=88b05c4d2418f0c11502d767eddb7dd3</t>
  </si>
  <si>
    <t>In recent years, with development of VR technology, many video games have attracted attention that offer gamers the experience of being in the world of the game. In this study, we focused on a method other than VR technology to offer gamers the experience of directly entering the game world. To this end, we created “DOT.GATE,” in which gamers can feel a different type of enjoyment, and with the concept of making real people appear in the virtual game world. “DOT.GATE” was designed to enable real gamers to become a character in the virtual game world, so they can feel enjoyment unlike that of previous games. Intended for everyone to enjoy without needing special skills, “DOT.GATE” was designed as a retro game like those of the NES (Nintendo Entertainment System) console. When a user stands in front of the “DOT.GATE” display, the user’s whole body is dotted in using a computer program and shown in the “DOT.GATE” game world. An evaluation experiment was conducted with some students at Future University Hakodate to clarify users’ impressions of the concept of “DOT.GATE.” From the experiment, we found that many gamers preferred the concept and felt it was very fun and offered a different type of pleasure than previous games. In future, it will be necessary to shorten the time needed for a gamer to be dotted in by the program, and to add more rich game content. © 2019, Springer International Publishing AG, part of Springer Nature.</t>
  </si>
  <si>
    <t>Becoming a game character; Game design; Kansei evaluation</t>
  </si>
  <si>
    <t>Kassim M.; Said M.N.H.M.</t>
  </si>
  <si>
    <t>Kassim, Murizah (55310783100); Said, Muhamad Noor Hariz Muhamad (57202939222)</t>
  </si>
  <si>
    <t>55310783100; 57202939222</t>
  </si>
  <si>
    <t>Data analytics on interactive indoor cycling exercises with virtual reality video games</t>
  </si>
  <si>
    <t>Proceedings - 2018 4th International Conference on Control, Automation and Robotics, ICCAR 2018</t>
  </si>
  <si>
    <t>10.1109/ICCAR.2018.8384693</t>
  </si>
  <si>
    <t>https://www.scopus.com/inward/record.uri?eid=2-s2.0-85049925571&amp;doi=10.1109%2fICCAR.2018.8384693&amp;partnerID=40&amp;md5=db20c2854fd05a3ea09a5047cbfac012</t>
  </si>
  <si>
    <t>This paper presents a project development on interactive Indoor cycling exercise with virtual reality (VR) video games. Users body exercise movement on cycling while focusing on virtual reality video games are presented and analysed. The project would motivate citizen to increase their health and stamina while experiences with fun games in doing exercises. The objective is to design a prototype exercises bicycle that can control VR game using smartphone power by Arduino Uno controller. Secondly, communications control with wireless connection between Arduino Uno and smartphone is developed. Then data collection and analysed on users' exercise of the prototype VR bicycle is presented on heartbeat rate, cycle speed, game finishing time, travelled distance and stamina levels. The methodology comprised of hardware, software and programming system development using paddling sensor, handling sensor and balancing sensor for collected data. Deep data analytics on health and stamina levels are measured and analysed using Fusionex GIANT platform. Result presents a prototype of Interactive Indoor exercise cycling movement with video games is programmed to makes an enjoy movement while data analytics is presented from the movement of the human body. Analytics data on heartbeat, speed of cycling, time taken to finish, travelled distance and stamina levels on the gaming challenge are analysed. This project benefits to society to keep their fitness and healthy activities with fun games. Prototype also benefits stroke patients for bike exercises assistant. © 2018 IEEE.</t>
  </si>
  <si>
    <t>arduino UNO; data analytics; exercises indoor cycling; fusionex giant; unity3d; video games; virtual reality</t>
  </si>
  <si>
    <t>Pham T.N.; Wong J.N.; Terken T.; Gibran N.S.; Carrougher G.J.; Bunnell A.</t>
  </si>
  <si>
    <t>Pham, Tam N. (7202223884); Wong, Joshua N. (57198879484); Terken, Tonya (57203938747); Gibran, Nicole S. (7003416667); Carrougher, Gretchen J. (7003288440); Bunnell, Aaron (56888652700)</t>
  </si>
  <si>
    <t>7202223884; 57198879484; 57203938747; 7003416667; 7003288440; 56888652700</t>
  </si>
  <si>
    <t xml:space="preserve">                         Feasibility of a Kinect                         ®                         -based rehabilitation strategy after burn injury                     </t>
  </si>
  <si>
    <t>Burns</t>
  </si>
  <si>
    <t>10.1016/j.burns.2018.08.032</t>
  </si>
  <si>
    <t>https://www.scopus.com/inward/record.uri?eid=2-s2.0-85053707107&amp;doi=10.1016%2fj.burns.2018.08.032&amp;partnerID=40&amp;md5=572f14070e01046e952c968bf182a720</t>
  </si>
  <si>
    <t xml:space="preserve">                             Introduction: The advent of consoles that deliver both interactive games and therapy may augment rehabilitation options in burn patients. The Jintronix software combines therapy-specific software and interactive gaming as a form of coaching and records patient performance on the Kinect                             ®                              platform. Our objective was to determine the feasibility of a set of Jintronix games and therapy modules in hospitalized adult burn patients. Methods: We conducted a prospective single center feasibility study from August through October 2016. The study enrolled subjects to conduct 1 supervised session with 6 Jintronix modules targeting their burned areas of the body, with an acceptability survey and a safety analysis. We also performed qualitative analysis to detect major themes from free-text responses. Results: We enrolled 20 participants. Eleven (55%) completed all the modules; reasons for incompletion included baseline shoulder abduction pain and poor balance. Participants responded that the activity was comfortable (90%), safe (100%), easy to understand (95%), and improved strength/range of motion (100%). Mean module completion time was 43 ± 10 min. Mean pain score was 3.8 ± 2.8 (out of 10) and localized to burned areas. The wall climbing module had 4 episodes of temporary imbalance. Eight (40%) participants recorded fatigue at completion and noted “sweating” or “feeling stretched”. Qualitative analysis highlighted that the activity was “fun/cool” and a “good challenge”. Negative themes included “inaccurate depth” sensing and “too lengthy” on a specific module. Conclusions: A Jintronix-based therapy demonstrated good acceptability and safety in hospitalized burn patients. Feedback from this study led to software modifications implemented by the Jintronix company. This feasibility study has informed the design of a prospective randomized controlled trial to determine whether a virtual-environment home rehabilitation strategy improves functional outcomes after burn injury.                          © 2018 Elsevier Ltd and ISBI</t>
  </si>
  <si>
    <t>Burn contracture; Interactive game console; Physical activity; Self-directed</t>
  </si>
  <si>
    <t>Ng G.; Shin J.G.; Plopski A.; Sandor C.; Saakes D.</t>
  </si>
  <si>
    <t>Ng, Gary (57201316844); Shin, Joon Gi (57201312560); Plopski, Alexander (56023098100); Sandor, Christian (15061666200); Saakes, Daniel (6507604444)</t>
  </si>
  <si>
    <t>57201316844; 57201312560; 56023098100; 15061666200; 6507604444</t>
  </si>
  <si>
    <t>Situated game level editing in augmented reality</t>
  </si>
  <si>
    <t>TEI 2018 - Proceedings of the 12th International Conference on Tangible, Embedded, and Embodied Interaction</t>
  </si>
  <si>
    <t>2018-January</t>
  </si>
  <si>
    <t>10.1145/3173225.3173230</t>
  </si>
  <si>
    <t>https://www.scopus.com/inward/record.uri?eid=2-s2.0-85046696185&amp;doi=10.1145%2f3173225.3173230&amp;partnerID=40&amp;md5=e3feaec3e176708154c823b1e94765f9</t>
  </si>
  <si>
    <t>Level editors let end-users create custom levels and content within a given video game. In this paper, we explore the concept and design of Augmented reality game level editors. These new types of editors are not only spatial and embodied, but also situated, as they enable users to tailor games to the unique characteristics and emotional value of their own space. We present the design and implementation of a prototype level editor that runs on the Microsoft HoloLens. The editor enables users to add virtual content in their homes and add interactions through spatial trigger-action game-logic programming. We had pairs of students create games with the prototype and play each other's games. They reported that games are fun to make, play, and watch others play. Based on the design and evaluation, we propose guidelines for Augmented reality game-authoring tools for end users. Copyright © 2018 Association for Computing Machinery.</t>
  </si>
  <si>
    <t>Augmented Reality; Game Design; Level Editor; Spatial Programming; Trigger-Action Programming</t>
  </si>
  <si>
    <t>Chen Y.; Chen Z.; Gumidyala S.; Koures A.; Lee S.; Msekela J.; Remash H.; Schoenle N.; Albright S.D.; Rebelsky S.A.</t>
  </si>
  <si>
    <t>Chen, Yesheng (57208307899); Chen, Zhen (57208301625); Gumidyala, Shyamala (57208299978); Koures, Annabella (57208300243); Lee, Seoyeon (57208305286); Msekela, James (6505875569); Remash, Halle (57208303053); Schoenle, Nolan (57208299361); Albright, Sarah Dahlby (57201748621); Rebelsky, Samuel A. (6507685953)</t>
  </si>
  <si>
    <t>57208307899; 57208301625; 57208299978; 57208300243; 57208305286; 6505875569; 57208303053; 57208299361; 57201748621; 6507685953</t>
  </si>
  <si>
    <t>A middle-school code camp emphasizing digital humanities</t>
  </si>
  <si>
    <t>SIGCSE 2019 - Proceedings of the 50th ACM Technical Symposium on Computer Science Education</t>
  </si>
  <si>
    <t>10.1145/3287324.3287509</t>
  </si>
  <si>
    <t>https://www.scopus.com/inward/record.uri?eid=2-s2.0-85064386836&amp;doi=10.1145%2f3287324.3287509&amp;partnerID=40&amp;md5=8cfce43bac27c50d224b04cbaf787fe7</t>
  </si>
  <si>
    <t>Over the past decade, politicians, leaders, and pundits have called for computing and computer science education opportunities to be made available earlier and earlier. Such calls have led to the creation of a wide variety of offerings for students at middle-school and even elementary levels, including summer “code camps” targeted at middle-school students. Such camps often emphasize fun aspects of computing, such as games and robots. In contrast, research at the collegiate level suggests that meaningful applications of computing, such as computing for social good, are more successful at building and sustaining interest, particularly among students from groups traditionally underrepresented in computing. In this project, we developed and offered a summer camp that draws upon ideas and approaches from the digital humanities (DH), which explore the use of algorithms and computation in support of broader humanistic inquiry. Because DH reveals different ways to apply algorithmic and computational thinking, DH has the potential to attract students who might not otherwise consider computing. In this paper, we introduce central issues in the digital humanities, explain the rationale for the camp design, describe the camp curriculum, and reflect on successful and less successful aspects of the camp. Among other things, we consider how to introduce digital humanities topics to students who have not yet heard the term “humanities” and explore the utility of such topics for this age group. We also present preliminary data on the short-term effects of the camp on students' self-efficacy and interest in computing. © 2019 Association for Computing Machinery.</t>
  </si>
  <si>
    <t>Code camp; Digital humanities; Natural language; Outreach (middle school); Racket</t>
  </si>
  <si>
    <t>Balli F.</t>
  </si>
  <si>
    <t>Balli, Fabio (57192590408)</t>
  </si>
  <si>
    <t>Developing digital games to address airway clearance therapy in children with cystic fibrosis: Participatory design process</t>
  </si>
  <si>
    <t>e18</t>
  </si>
  <si>
    <t>10.2196/games.8964</t>
  </si>
  <si>
    <t>https://www.scopus.com/inward/record.uri?eid=2-s2.0-85065927830&amp;doi=10.2196%2fgames.8964&amp;partnerID=40&amp;md5=6b1d0d55153c07811267ec4e6eaf490c</t>
  </si>
  <si>
    <t>Background: Children affected with cystic fibrosis do respiratory exercises to release the mucus stuck in their lungs. Objective: The objective of our study was to develop prototypes of digital games that use breath pressure to make this daily physiotherapy more fun. Methods: We used a participatory design approach and organized short events to invite contributors from different disciplines to develop game prototypes. From the 6 prototypes, 3 were tested by 10 children during a prestudy. The source code of the games, of which 2 continue to be developed, has been released on the internet under fair use licenses. Results: We discuss 7 themes of importance in designing games for health, combining our experience with a review a posteriori of literature. Conclusions: This study provides examples of games and their pitfalls as well as recommendations to create games for health in a participatory approach that enables everyone to improve and adapt the work done. © 2020 International Association of Online Engineering. All rights reserved.</t>
  </si>
  <si>
    <t>Access to information; Children; Cystic fibrosis; Digital games; Game design; Intersectoral collaboration; Mobile phone; Recommendations; Telemedicine; Treatment adherence and compliance</t>
  </si>
  <si>
    <t>Cruz I.; Moreira C.; Poel M.; Ferreira H.; Nijholt A.</t>
  </si>
  <si>
    <t>Cruz, Inês (57201058097); Moreira, Carlos (58444140300); Poel, Mannes (6602776035); Ferreira, Hugo (7101834830); Nijholt, Anton (6701596614)</t>
  </si>
  <si>
    <t>57201058097; 58444140300; 6602776035; 7101834830; 6701596614</t>
  </si>
  <si>
    <t>Kessel run - A cooperative multiplayer SSVEP BCI game</t>
  </si>
  <si>
    <t>10.1007/978-3-319-73062-2_6</t>
  </si>
  <si>
    <t>https://www.scopus.com/inward/record.uri?eid=2-s2.0-85043250941&amp;doi=10.1007%2f978-3-319-73062-2_6&amp;partnerID=40&amp;md5=228a63b6f88a6b955c07ad5efd11c7fc</t>
  </si>
  <si>
    <t>Digital game research has been rapidly growing with studies dedicated to game experience and adopting new technologies. Alongside, research in Brain-Computer Interfaces (BCI) is growing in game applications. Besides technical shortcomings, BCI research in gaming can also be lacking due to challenges such as poorly designed games that do not provide a fun experience to its players. In this paper we present a novel multiplayer Steady-State Visually Evoked Potential (SSVEP) game - Kessel Run - with BCI-focused cooperative mechanics, drawing attention to the impact of game design in the user experience. Twelve participants played Kessel Run using a 2-electrode cap and rated their experience in a questionnaire. The SSVEP performance was lower than expected, with an average classification accuracy of 55% and maximum of 79% at a 33% chance level. Despite low performances, players still reported a state of Flow, felt behaviorally involved and empathized with each other, finding it enjoyable to play the game together. © ICST Institute for Computer Sciences, Social Informatics and Telecommunications Engineering 2018.</t>
  </si>
  <si>
    <t>Games; Multi-brain brain-computer interfaces; Steady-state visually evoked potentials</t>
  </si>
  <si>
    <t>Meftah C.; Retbi A.; Bennani S.; Idrissi M.K.</t>
  </si>
  <si>
    <t>Meftah, Chaimae (57195490552); Retbi, Asmaâ (56275916700); Bennani, Samir (56768273100); Idrissi, Mohammed Khalidi (36343615400)</t>
  </si>
  <si>
    <t>57195490552; 56275916700; 56768273100; 36343615400</t>
  </si>
  <si>
    <t>Mobile serious game design using user experience: Modeling of software product line variability</t>
  </si>
  <si>
    <t>10.3991/ijet.v14i23.10899</t>
  </si>
  <si>
    <t>https://www.scopus.com/inward/record.uri?eid=2-s2.0-85078307143&amp;doi=10.3991%2fijet.v14i23.10899&amp;partnerID=40&amp;md5=f3785f5b6227ee3563faa0caa76cfada</t>
  </si>
  <si>
    <t>In recent years, gamification has emerged as a new approach to increasing learner engagement. It covers a very wide range of games with very different purposes and with many fields of application. However, most of the gamification solutions proposed do not adopt the same modeling approach and little attention has been paid to mobile serious games (MSG) belonging to different pedagogical contexts. In order to overcome these difficulties, we have developed in this paper a generic model based on the Software Product Line (SPL) approach to manage the common and variable points of the MSG product set. We also focused on the User eXperience (UX) concept to study the aspects that most affect the player's experience in the context of MSGs. These aspects have been modeled in the form of features in the SPL Feature Model. MSG designers can use the model proposed during the development process, both to manage variability and to create an effective and fun learning environment. © 2019 Kassel University Press GmbH.</t>
  </si>
  <si>
    <t>Feature model; Gamification; MSG; SPL; UX; Variability</t>
  </si>
  <si>
    <t>Pistoljevic N.; Hulusic V.</t>
  </si>
  <si>
    <t>Pistoljevic, Nirvana (56108767800); Hulusic, Vedad (36091134400)</t>
  </si>
  <si>
    <t>56108767800; 36091134400</t>
  </si>
  <si>
    <t>Educational e-book for children with and without developmental disorders</t>
  </si>
  <si>
    <t>Journal of Computers in Education</t>
  </si>
  <si>
    <t>10.1007/s40692-018-0126-9</t>
  </si>
  <si>
    <t>https://www.scopus.com/inward/record.uri?eid=2-s2.0-85070467444&amp;doi=10.1007%2fs40692-018-0126-9&amp;partnerID=40&amp;md5=1eef970121b0899d3112673d20ee9e07</t>
  </si>
  <si>
    <t>In the last decade, Autism Spectrum Disorder (ASD) prevalence rate has significantly increased, which consequently led to the expansion of research and expenditure in the field, predominantly focusing on searching for the cause. In a typical classroom scenario, working with children with ASD very often requires 1:1 teacher to child ratio, which makes it very expensive and difficult to implement. Serious games have been utilised as a medium for teaching various developmental skills, such as social interaction, speech, motor skills development, emotion recognition, and other basic concepts. Designing serious games for ASD population differs from other games and even other serious games significantly. It requires a holistic approach with extensive knowledge and expertise from fields other than computer science, such as psychology, sociology and cognitive science. However, once harnessed correctly, such games can be used by children with ASD on their own time, with or without supervision and they can be educational. In addition, they can adjust the appropriate pace while at the same time providing feedback in form of reinforcement and correction. Applying the rules of science of learning and teaching, one can design games that are educational for all types of learners, including children with ASD. In this paper, two independent user studies have been conducted, demonstrating how serious gaming and e-learning principles can be harnessed in order to intervene, develop or strengthen pivotal developmental skills, like learning novel vocabulary, counting, identifying numbers and colours, and responding to inference questions. We have tested the educational e-book with children diagnosed with ASD and with typically developing children to assess skill acquisition in native language for children with ASD and in English, a foreign language, for typically developing children to demonstrate the educational aspect of the game for all types of learners. We showed that the same e-book in two languages can be used for teaching different types of learners through a fun and engaging medium. © 2018, The Author(s).</t>
  </si>
  <si>
    <t>Autism; Children; Developmental disorder; E-book; Education</t>
  </si>
  <si>
    <t>Jurdi S.; Garcia-Sanjuan F.; Nacher V.; Jaen J.</t>
  </si>
  <si>
    <t>Jurdi, Sandra (57193538264); Garcia-Sanjuan, Fernando (55343598000); Nacher, Vicente (56382303300); Jaen, Javier (22334087400)</t>
  </si>
  <si>
    <t>57193538264; 55343598000; 56382303300; 22334087400</t>
  </si>
  <si>
    <t>Children's Acceptance of a Collaborative Problem Solving Game Based on Physical Versus Digital Learning Spaces</t>
  </si>
  <si>
    <t>Interacting with Computers</t>
  </si>
  <si>
    <t>10.1093/iwc/iwy006</t>
  </si>
  <si>
    <t>https://www.scopus.com/inward/record.uri?eid=2-s2.0-85046171461&amp;doi=10.1093%2fiwc%2fiwy006&amp;partnerID=40&amp;md5=45ee2d6a9dbf4842b98d4051023afa89</t>
  </si>
  <si>
    <t>Collaborative problem solving (CPS) is an essential soft skill that should be fostered from a young age. Research shows that a good way of teaching such skills is through video games; however, the success and viability of this method may be affected by the technological platform used. In this work we propose a gameful approach to train CPS skills in the form of the CPSbot framework and describe a study involving 80 primary school children on user experience and acceptance of a game, Quizbot, using three different technological platforms: two purely digital (tabletop and handheld tablets) and another based on tangible interfaces and physical spaces. The results show that physical spaces proved to be more effective than the screen-based platforms in several ways, as well as being considered more fun and easier to use by the children. Finally, we propose a set of design considerations for future gameful CPS systems based on the observations made during this study. © The Author(s) 2018. Published by Oxford University Press on behalf of The British Computer Society. All rights reserved.</t>
  </si>
  <si>
    <t>collaborative learning; mixed/augmented reality; tables and interactive surfaces; tablet computers; tangible interaction; ubiquitous and mobile computing design and evaluation</t>
  </si>
  <si>
    <t>Lane N.; Prestopnik N.R.</t>
  </si>
  <si>
    <t>Lane, Nicole (57197766814); Prestopnik, Nathan R. (37023401400)</t>
  </si>
  <si>
    <t>57197766814; 37023401400</t>
  </si>
  <si>
    <t>Diegetic connectivity: Blending work and play with storytelling in serious games</t>
  </si>
  <si>
    <t>CHI PLAY 2017 - Proceedings of the Annual Symposium on Computer-Human Interaction in Play</t>
  </si>
  <si>
    <t>10.1145/3116595.3116630</t>
  </si>
  <si>
    <t>https://www.scopus.com/inward/record.uri?eid=2-s2.0-85034669047&amp;doi=10.1145%2f3116595.3116630&amp;partnerID=40&amp;md5=8dd25a5a89ad659aed8b54f4d5a3495d</t>
  </si>
  <si>
    <t>In this exploration of serious game design, we posit that, too often, fun and play require compromise in terms of task. Addressing this challenge, we articulate a story-driven approach to single-player serious game design called "diegetic connectivity," where task, mechanics, and story are tightly bound through conceptual relationships and aesthetic presentation. To explore the challenges and opportunities of this approach, we present a purpose-built second language acquisition (SLA) game called Arena, and discuss results from a preliminary mixed-methods study directed at motivation, engagement, and task outcomes. Finally, we discuss some of the critical aspects of diegetic connectivity, as well as opportunities for future research. © 2017 Copyright is held by the owner/author(s). Publication rights licensed to ACM.</t>
  </si>
  <si>
    <t>Diegesis; Game design; Gamification; Mechanics; Second language acquisition; Serious games; Story; Task</t>
  </si>
  <si>
    <t>Sagredo-Olivenza I.; Gómez-Martín P.P.; Gómez-Martín M.A.; González-Calero P.A.</t>
  </si>
  <si>
    <t>Sagredo-Olivenza, Ismael (56578743000); Gómez-Martín, Pedro Pablo (56538725000); Gómez-Martín, Marco Antonio (7406970850); González-Calero, Pedro Antonio (6601988688)</t>
  </si>
  <si>
    <t>56578743000; 56538725000; 7406970850; 6601988688</t>
  </si>
  <si>
    <t>Trained behavior trees: Programming by demonstration to support AI game designers</t>
  </si>
  <si>
    <t>10.1109/TG.2017.2771831</t>
  </si>
  <si>
    <t>https://www.scopus.com/inward/record.uri?eid=2-s2.0-85088896514&amp;doi=10.1109%2fTG.2017.2771831&amp;partnerID=40&amp;md5=a168b2b5b0d09aa933e4b03809a81d69</t>
  </si>
  <si>
    <t>—Programming by demonstration (PbD) has a straightforward application in the development of the artificial intelligence (AI) for nonplayer characters (NPCs) in a video game: a game designer controls the NPC during a training session in the game, and thus demonstrates the expected behavior for that character in different situations. Afterwards, applying some machine learning technique on the traces recorded during the demonstration, an AI for the NPC can be generated. Nevertheless, with this approach, it is very hard for the game designer to fully control the resulting behavior, which is a key requirement for game designers, who are responsible for putting together a fun experience for the player. In this paper, we present trained behavior trees (TBTs). TBTs are behavior trees (BTs) generated from traces obtained in a game through PbD. BTs are a technique widely used for AI game programming that are created and modified through special purpose visual editors. By inducing a BT from a PbD game session, we combine the ease of use of PbD with the ability to fine-tune the learned behavior of BTs. Furthermore, TBTs facilitate the use of BTs by game designers and promote their authoring control on game AI. © 2017 IEEE. Personal use is permitted, but republication/redistribution requires IEEE permission.</t>
  </si>
  <si>
    <t>Behavior trees (BTs); Decision trees; Knowledge acquisition; Machine learning</t>
  </si>
  <si>
    <t>Myers N.D.; Dietz S.; Prilleltensky I.; Prilleltensky O.; McMahon A.; Rubenstein C.L.; Lee S.</t>
  </si>
  <si>
    <t>Myers, Nicholas D. (7102086256); Dietz, Samantha (24461005000); Prilleltensky, Isaac (7003433628); Prilleltensky, Ora (6602346095); McMahon, Adam (56315814400); Rubenstein, Carolyn L. (56315464100); Lee, Seungmin (57192256280)</t>
  </si>
  <si>
    <t>7102086256; 24461005000; 7003433628; 6602346095; 56315814400; 56315464100; 57192256280</t>
  </si>
  <si>
    <t>Efficacy of the fun for wellness online intervention to promote well-being actions: A secondary data analysis</t>
  </si>
  <si>
    <t>10.1089/g4h.2017.0132</t>
  </si>
  <si>
    <t>https://www.scopus.com/inward/record.uri?eid=2-s2.0-85051475821&amp;doi=10.1089%2fg4h.2017.0132&amp;partnerID=40&amp;md5=9f5ba3eb87c934ff33dedf44f1d97927</t>
  </si>
  <si>
    <t>Objective: Fun For Wellness (FFW) is a new online intervention designed to promote growth in well-being by providing capability-enhancing learning opportunities (e.g., play an interactive game) to participants. The purpose of this study was to provide an initial evaluation of the efficacy of the FFW intervention to increase well-being actions. Materials and Methods: The study design was a secondary data analysis of a large-scale prospective, double-blind, parallel-group randomized controlled trial. Data were collected at baseline and 30 and 60 days postbaseline. A total of 479 adult employees at a major university in the southeast of the United States of America were enrolled. Participants who were randomly assigned to the FFW group were provided with 30 days of 24-hour access to the intervention. A two-class linear regression model with complier average causal effect estimation was fitted to well-being actions scores at 30 and 60 days. Results: Intent-to-treat analysis provided evidence that the effect of being assigned to the FFW intervention, without considering actual participation in the FFW intervention, had a null effect on each dimension of well-being actions at 30 and 60 days. Participants who complied with the FFW intervention, however, had significantly higher well-being actions scores, compared to potential compliers in the Usual Care group, in the interpersonal dimension at 60 days, and the physical dimension at 30 days. Conclusions: Results from this secondary data analysis provide some supportive evidence for both the efficacy of and possible revisions to the FFW intervention in regard to promoting well-being actions. © 2018 Mary Ann Liebert, Inc.</t>
  </si>
  <si>
    <t>Complier average causal effect modeling; I COPPE actions scale; Intent to treat</t>
  </si>
  <si>
    <t>Chaichitwanidchakol P.; Feungchan W.</t>
  </si>
  <si>
    <t>Chaichitwanidchakol, Pitsanu (57201524629); Feungchan, Witcha (56181557300)</t>
  </si>
  <si>
    <t>57201524629; 56181557300</t>
  </si>
  <si>
    <t>Exploring mobile game interactions</t>
  </si>
  <si>
    <t>International Journal of Electrical and Computer Engineering</t>
  </si>
  <si>
    <t>10.11591/ijece.v8i5.pp3954-3965</t>
  </si>
  <si>
    <t>https://www.scopus.com/inward/record.uri?eid=2-s2.0-85053813960&amp;doi=10.11591%2fijece.v8i5.pp3954-3965&amp;partnerID=40&amp;md5=c7a9b23d61b41374399685bd8f61747c</t>
  </si>
  <si>
    <t>The mobile game industry has been growing rapidly in both the number of games and revenues. Choosing the right interactions for a game has become a major challenge for developers. Some developers use inappropriate interactions in their games which causes them to be less fun than they should be. This research focuses on gathering and defining possible mobile game interactions so as to guide and enable designers and developers to choose the right interactions for their games. The researchers have extensively reviewed and explored various mobile game interactions both through research studies and through existing mobile games. Subsequent to observations, mobile game interactions were then categorized as follows: 1) Touch interaction 2) Motion/Movement interaction 3) Video interaction 4) Sound interaction 5) Special purpose interaction 6) Location interaction 7) Electroencep-halography (EEG) interaction 8) Date/Time interaction 9) Weather interaction 10) Light interaction 11) Proximity interaction 12) Network interaction 13) Social interaction and 14) Bioinformatics interaction. These 14 interactions can be used to support gameplay, ideas, and innovation of mobile games. © 2018 Institute of Advanced Engineering and Science. All rights reserved.</t>
  </si>
  <si>
    <t>Game interactions; Interaction design; Interaction techniques; Mobile games</t>
  </si>
  <si>
    <t>Ayodele O.T.; Kehinde L.O.; Akinwale O.B.</t>
  </si>
  <si>
    <t>Ayodele, Obasegun T. (56763882300); Kehinde, Lawrence O. (6602425609); Akinwale, Olawale B. (15727223500)</t>
  </si>
  <si>
    <t>56763882300; 6602425609; 15727223500</t>
  </si>
  <si>
    <t>Induced collaborative engagement for a “solution-to-question” model using remote experimental laboratories as a tool</t>
  </si>
  <si>
    <t>https://www.scopus.com/inward/record.uri?eid=2-s2.0-85052509412&amp;partnerID=40&amp;md5=bf65bef4c57f4a66e7201bff59531614</t>
  </si>
  <si>
    <t>Despite the discovery that the collaborative model for remote experimentation laboratories is quite effective for pedagogy, feedback questionnaires still record a high percentage of dissatisfaction from students performing experiments in remote labs. Research however has shown that learning is made easier when fun or play is included in the process. This paper tries to answer two questions: (i) how can engagement be induced amidst a group of students collaborating together to perform an experiment on a remote lab; and (ii) how can this induced engagement create fun and hence improve the learning process? To achieve this aim, the “Solution-to-Question” Model was conceived, created from the approach that is adopted in computer games. This model was used by the Remote-labs research group at the Obafemi Awolowo University in the design and implementation of a Remote laboratory platform. This paper focuses on two experiments conducted on a LabVIEW platform, and involves students experimenting on parallel and series resistances. The results of the study showed that the “Solution-to-Question” model increased the collaboration, interest level and engagement level of students in the laboratory. Engagement and interest enhance the learning of the student. © 2018 American Society for Engineering Education. All rights reserved.</t>
  </si>
  <si>
    <t>Education model; Remote laboratory; Student Engagement</t>
  </si>
  <si>
    <t>Young Consumers</t>
  </si>
  <si>
    <t>Low J.; Yap M.; Sarwar A.</t>
  </si>
  <si>
    <t>Low, Jinghong (26654337000); Yap, Munfei (57207845091); Sarwar, Abdullah (55390247500)</t>
  </si>
  <si>
    <t>26654337000; 57207845091; 55390247500</t>
  </si>
  <si>
    <t>Factors Affecting Undergraduates' acceptance of gamification apps: An survey study</t>
  </si>
  <si>
    <t>Proceedings of the 32nd International Business Information Management Association Conference, IBIMA 2018 - Vision 2020: Sustainable Economic Development and Application of Innovation Management from Regional expansion to Global Growth</t>
  </si>
  <si>
    <t>https://www.scopus.com/inward/record.uri?eid=2-s2.0-85063031419&amp;partnerID=40&amp;md5=d2cf5415c1692b64b62eb76dfe64b62d</t>
  </si>
  <si>
    <t>The learning with gamification approach is one of the education paths to inspire the learner to learn by using the video game design and game elements in the learning. This learning approach brings a lot of benefits in teachng and learning by offering much more fun and interesting moment in the learning progrees, compare to the tradisional teaching and learning approach. Despite on the human behaviourism to understand the acceptance and adoption of a gamification, not much other model in different point of view is used to investigate the acceptance and adoption, such as the perspective of design principle. Therefore in this paper, the factors of gamification acceptance in term of design perspective is being proposed. Quantitative study have carried out on the proposed design perspective of acceptance model. The result showed that the proposed factors is suitable to be used for the acceptance study in gamification apps. Copyright © 2018 International Business Information Management Association (IBIMA).</t>
  </si>
  <si>
    <t>Acceptance; Gamification; Gamification Acceptance</t>
  </si>
  <si>
    <t>Nguyen H.; Harpstead E.; Wang Y.; McLaren B.M.</t>
  </si>
  <si>
    <t>Nguyen, Huy (57212566440); Harpstead, Erik (55481466000); Wang, Yeyu (57218574783); McLaren, Bruce M. (25652179400)</t>
  </si>
  <si>
    <t>57212566440; 55481466000; 57218574783; 25652179400</t>
  </si>
  <si>
    <t>Student agency and game-based learning: A study comparing low and high agency</t>
  </si>
  <si>
    <t>10947 LNAI</t>
  </si>
  <si>
    <t>10.1007/978-3-319-93843-1_25</t>
  </si>
  <si>
    <t>https://www.scopus.com/inward/record.uri?eid=2-s2.0-85049378238&amp;doi=10.1007%2f978-3-319-93843-1_25&amp;partnerID=40&amp;md5=f21ba217f502e8891388ebfa080102f0</t>
  </si>
  <si>
    <t>A key feature of most computer-based games is agency: the capability for students to make their own decisions in how they play. Agency is assumed to lead to engagement and fun, but may or may not be helpful to learning. While the best learners are often good self-regulated learners, many students are not, only benefiting from instructional choices made for them. In the study presented in this paper, involving a total of 158 fifth and sixth grade students, children played a mathematics learning game called Decimal Point, which helps middle-school students learn decimals. One group of students (79) played and learned with a low-agency version of the game, in which they were guided to play all “mini-games” in a prescribed sequence. The other group of students (79) played and learned with a high-agency version of the game, in which they could choose how many and in what order they would play the mini-games. The results show there were no significant differences in learning or enjoyment across the low and high-agency conditions. A key reason for this may be that students across conditions did not substantially vary in the way they played, perhaps due to the indirect control features present in the game. It may also be the case that the young students who participated in this study did not exercise their agency or self-regulated learning. This work is relevant to the AIED community, as it explores how game-based learning can be adapted. In general, once we know which game and learning features lead to the best learning outcomes, as well as the circumstances that maximize those outcomes, we can better design AI-powered, adaptive games for learning. © Springer International Publishing AG, part of Springer Nature 2018.</t>
  </si>
  <si>
    <t>Educational game; Mathematics; Student agency</t>
  </si>
  <si>
    <t>Li T.M.H.; Chau M.; Sung W.-K.; Lee A.J.; Wong P.W.C.; Yip P.S.F.</t>
  </si>
  <si>
    <t>Li, Tim M. H. (55728881700); Chau, Michael (7006073763); Sung, Wai-Ki (55765835800); Lee, Alice J. (55781410300); Wong, Paul W. C. (13607861800); Yip, Paul S. F. (7102503720)</t>
  </si>
  <si>
    <t>55728881700; 7006073763; 55765835800; 55781410300; 13607861800; 7102503720</t>
  </si>
  <si>
    <t>Design and evaluation of a Facebook game for self-directed e-learning</t>
  </si>
  <si>
    <t>Knowledge Management and E-Learning</t>
  </si>
  <si>
    <t>https://www.scopus.com/inward/record.uri?eid=2-s2.0-84988857275&amp;partnerID=40&amp;md5=df3b98ac10f6cb57e718f91802b34239</t>
  </si>
  <si>
    <t>Social networking sites (SNSs) such as Facebook have a potential to become a valuable learning environment. Facebook games with appropriate instructional design may provide players with better learning experiences and outcomes. Using an effective educational Facebook game, we aimed to explore the educational effects of Facebook games as self-directed e-learning environments. We tested our hypotheses on a sample of 73 undergraduates (42 females). The participants completed the Facebook game and self-administered questionnaires over a 3-week period. Path analysis demonstrated that Internet self-efficacy, usability, and fun positively affected perceived learning effectiveness and user satisfaction in a Facebook learning environment. We discussed the research and practical implications of these findings for the future development of self-directed e-learning on SNS.</t>
  </si>
  <si>
    <t>Digital game-based learning; E-Learning; Facebook applications; Self-directed learning; Social networking site</t>
  </si>
  <si>
    <t>Hinds M.; Baghaei N.; Ragon P.; Lambert J.; Rajakaruna T.; Houghton T.; Dacey S.</t>
  </si>
  <si>
    <t>Hinds, Matthew (57194828826); Baghaei, Nilufar (14020983900); Ragon, Pedrito (57194831174); Lambert, Jonathon (57194830978); Rajakaruna, Tharindu (57194828171); Houghton, Travers (57194833035); Dacey, Simon (38662239300)</t>
  </si>
  <si>
    <t>57194828826; 14020983900; 57194831174; 57194830978; 57194828171; 57194833035; 38662239300</t>
  </si>
  <si>
    <t>Runjumpcode: An educational game for educating programming</t>
  </si>
  <si>
    <t>Proceedings of the 13th International Conference on Mobile Learning 2017, ML 2017</t>
  </si>
  <si>
    <t>https://www.scopus.com/inward/record.uri?eid=2-s2.0-85032506218&amp;partnerID=40&amp;md5=6a056c4c6ccb6a4d98b4b04b0f568f98</t>
  </si>
  <si>
    <t>Programming promotes critical thinking, problem solving and analytic skills through creating solutions that can solve everyday problems. However, learning programming can be a daunting experience for a lot of students. RunJumpCode is an educational 2D platformer video game, designed and developed in Unity, to teach players the fundamental concepts of C# programming. The game enhances the player's programming knowledge by providing a fun range of challenges and puzzles to solve. We promoted the interaction of programming through a 'Code Box', allowing players to enter lines of predefined code that modifies in-game objects. This tool is essential in completing the challenges and puzzles we designed. To allow alterations of its properties, we made further manipulation of each object possible, which would give the player creative freedom to complete each level. Quizzes and journals were utilized to assess and collate their learnt material for future reference. In addition, we created a mobile application to track each player's statistics throughout the game and compare their progress with other users. A full evaluation study has been planned, the goal of which is to examine the effect of using the system on students' learning. © 2017.</t>
  </si>
  <si>
    <t>Education; Game design; Programming</t>
  </si>
  <si>
    <t>Wilcox B.J.; Wilkins M.M.; Basseches B.; Schwartz J.B.; Kerman K.; Trask C.; Brideau H.; Crisco J.J.</t>
  </si>
  <si>
    <t>Wilcox, Bethany J. (53882161600); Wilkins, Megan M. (57191861274); Basseches, Benjamin (56648154500); Schwartz, Joel B. (54795941500); Kerman, Karen (7003831183); Trask, Christine (7003282630); Brideau, Holly (56648074500); Crisco, Joseph J. (57027405800)</t>
  </si>
  <si>
    <t>53882161600; 57191861274; 56648154500; 54795941500; 7003831183; 7003282630; 56648074500; 57027405800</t>
  </si>
  <si>
    <t>Joint-specific play controller for upper extremity therapy: Feasibility study in children with wrist impairment</t>
  </si>
  <si>
    <t>Physical Therapy</t>
  </si>
  <si>
    <t>10.2522/ptj.20150493</t>
  </si>
  <si>
    <t>https://www.scopus.com/inward/record.uri?eid=2-s2.0-84994330118&amp;doi=10.2522%2fptj.20150493&amp;partnerID=40&amp;md5=4efba7fb72deaa60b5bed2dcbc0b7ab8</t>
  </si>
  <si>
    <t>Background. Challenges with any therapeutic program for children include the level of the child’s engagement or adherence. Capitalizing on one of the primary learning avenues of children, play, the approach described in this article is to develop therapeutic toy and game controllers that require specific and repetitive joint movements to trigger toy/game activation. Objective. The goal of this study was to evaluate a specially designed wrist flexion and extension play controller in a cohort of children with upper extremity motor impairments (UEMIs). The aim was to understand the relationship among controller play activity, measures of wrist and forearm range of motion (ROM) and spasticity, and ratings of fun and difficulty. Design. This was a cross-sectional study of 21 children (12 male, 9 female; 4–12 years of age) with UEMIs. Methods. All children participated in a structured in-clinic play session during which measurements of spasticity and ROM were collected. The children were fitted with the controller and played with 2 toys and 2 computer games for 5 minutes each. Wrist flexion and extension motion during play was recorded and analyzed. In addition, children rated the fun and difficulty of play. Results. Flexion and extension goal movements were repeatedly achieved by children during the play session at an average frequency of 0.27 Hz. At this frequency, 15 minutes of play per day would result in approximately 1,700 targeted joint motions per week. Play activity was associated with ROM measures, specifically supination, but toy perception ratings of enjoyment and difficulty were not correlated with clinical measures. Limitations. The reported results may not be representative of children with more severe UEMIs. Conclusions. These outcomes indicate that the therapeutic controllers elicited repetitive goal movements and were adaptable, enjoyable, and challenging for children of varying ages and UEMIs. © 2016 American Physical Therapy Association.</t>
  </si>
  <si>
    <t>Alfadhli S.; Alsumait A.</t>
  </si>
  <si>
    <t>Alfadhli, Shoug (57188808307); Alsumait, Asmaa (34879489400)</t>
  </si>
  <si>
    <t>57188808307; 34879489400</t>
  </si>
  <si>
    <t>Game-based learning guidelines: Designing for learning and fun</t>
  </si>
  <si>
    <t>Proceedings - 2015 International Conference on Computational Science and Computational Intelligence, CSCI 2015</t>
  </si>
  <si>
    <t>10.1109/CSCI.2015.37</t>
  </si>
  <si>
    <t>https://www.scopus.com/inward/record.uri?eid=2-s2.0-84964556352&amp;doi=10.1109%2fCSCI.2015.37&amp;partnerID=40&amp;md5=2347236b8dd36039b91360d8f7a25840</t>
  </si>
  <si>
    <t>Currently, games have an important impact on areas other than entertainment. Researchers have demonstrated that games have the potential for creating learning environments toward the improved attainment of educational and training goals. Suitable, clear and easy-to-follow guidelines need to be implemented, especially for the creation of e-learning games for children, to increase the expected benefits of game-based learning (GBL). In this paper, a comprehensive set of guidelines is proposed along with a detailed explanation of each guideline. The proposed set of GBL guidelines can be used with an expert evaluation method to identify possible problems in learning objectives, game designs, user interfaces, and child requirements in the early phases of a game project. This set of guidelines, though mainly targeted at the pre-production of a GBL, can be utilized in post-production phases. © 2015 IEEE.</t>
  </si>
  <si>
    <t>E-learning; Game-Based Learning; Human-Computer Interaction; Usability</t>
  </si>
  <si>
    <t>Dormann C.</t>
  </si>
  <si>
    <t>Dormann, Claire (13405548300)</t>
  </si>
  <si>
    <t>Toward Ludic Gerontechnology: a Review of Games for Dementia Care</t>
  </si>
  <si>
    <t>Proceedings of the 1st Joint International Conference of Digital Games Research Association and Foundation of Digital Games, DiGRA/FDG 2016</t>
  </si>
  <si>
    <t>https://www.scopus.com/inward/record.uri?eid=2-s2.0-85142760290&amp;partnerID=40&amp;md5=8f87bb1fe2214eb54fccf4177e34c4d0</t>
  </si>
  <si>
    <t>Due to the increase of the older population, dementia has become a growing societal problem. This has led to an increased interest in digital games to support dementia care, such as cognitive rehabilitation or reminiscence games. To facilitate the design of games for dementia and set a research agenda in this domain, we carried out a literature review of games designed more specifically for dementia. The review brought out a number of design issues and highlighted limitations of on-going development. Beyond cognitive rehabilitation, we should turn to affective game design as many emotional issues stem from the dementia condition. Finally, we advocate stepping out of the functionalistic approach taken in this domain to design enjoyable, emotional and fun game experiences. © 2016 Authors. Personal and educational classroom use of this paper is allowed, commercial use requires specific permission from the author.</t>
  </si>
  <si>
    <t>affect; aging; cognitive rehabilitation; Dementia; digital games; reminiscence; review</t>
  </si>
  <si>
    <t>Ketcheson M.; Walker L.; Graham T.C.N.</t>
  </si>
  <si>
    <t>Ketcheson, Mallory (56422389500); Walker, Luke (57193578744); Graham, T.C. Nicholas (25960022100)</t>
  </si>
  <si>
    <t>56422389500; 57193578744; 25960022100</t>
  </si>
  <si>
    <t>Thighrim and calf-life: A study of the conversion of off-the-shelf video games into Exergames</t>
  </si>
  <si>
    <t>10.1145/2858036.2858406</t>
  </si>
  <si>
    <t>https://www.scopus.com/inward/record.uri?eid=2-s2.0-84995430049&amp;doi=10.1145%2f2858036.2858406&amp;partnerID=40&amp;md5=1ccd479c2f9b27f0cdc3b6b12b9b97d7</t>
  </si>
  <si>
    <t>Exergames are a fun and engaging way to participate in physical activity. Exergame players consistently require new content to maintain interest in the activity. One way to provide users with high quality content with minimal development work is to convert existing off-the-shelf digital games into exergames by using the game's "modding" interface. To explore the potential of converted exergames for inspiring high exertion levels, we performed a conversion on two popular games: Half-Life 2 and The Elder Scrolls V: Skyrim. The conversions were performed in two stages. The first stage mimics existing black box conversion techniques and a second stage uses Heart Rate Power-Ups to incent players to exert themselves. A study of 18 participants found that the resulting games support antisedentary levels of exertion while falling slightly below national recommendations for cardiovascular exercise. Adding exercise to the games did not affect players' enjoyment.</t>
  </si>
  <si>
    <t>Active video game; Exergame; Video game design</t>
  </si>
  <si>
    <t>Lescano N.L.; Mamani S.E.; Illatopa J.G.</t>
  </si>
  <si>
    <t>Lescano, Norma León (57193357126); Mamani, Sandra Eyzaguirre (57193354469); Illatopa, James Gomez (57193359496)</t>
  </si>
  <si>
    <t>57193357126; 57193354469; 57193359496</t>
  </si>
  <si>
    <t>Cultiventura software architecture tool supporting the learning of the Moche culture: Videogames and augmented reality</t>
  </si>
  <si>
    <t>Proceedings of the 2016 IEEE 23rd International Congress on Electronics, Electrical Engineering and Computing, INTERCON 2016</t>
  </si>
  <si>
    <t>10.1109/INTERCON.2016.7815575</t>
  </si>
  <si>
    <t>https://www.scopus.com/inward/record.uri?eid=2-s2.0-85013304750&amp;doi=10.1109%2fINTERCON.2016.7815575&amp;partnerID=40&amp;md5=1d296840df0d2f0782a772abd5be1ed4</t>
  </si>
  <si>
    <t>This paper aims to describe the software architecture used for the development of Cultiventura, tool that provides technology resources to support the formation of cultural identity in the teaching-learning process through technology of videogame and augmented reality for students of fourth, fifth and sixth elementary school. The design method of architecture in the context of an agile software development process is described. The results indicate that applying the model based on architecture has allowed us to develop the application with better management from the conceptual vision to the software artifact, understanding more appropriately as the essential features are implemented in the organization of the elements Cultiventura taking advantage of the interactive features of the technology to insert cultural concepts that allow students to bring cultural identification through fun and learning. © 2016 IEEE.</t>
  </si>
  <si>
    <t>Architecture; augmented reality; games; movile; software</t>
  </si>
  <si>
    <t>Da Silva A.P.; Ianaguivara E.S.; Campos L.C.</t>
  </si>
  <si>
    <t>Da Silva, Alessandro P. (51161848600); Ianaguivara, Eduardo S. (56667570800); Campos, Luiz C. (48260896400)</t>
  </si>
  <si>
    <t>51161848600; 56667570800; 48260896400</t>
  </si>
  <si>
    <t>serious game for help children with ADHD learning the basics math concepts</t>
  </si>
  <si>
    <t>International Symposium on Project Approaches in Engineering Education</t>
  </si>
  <si>
    <t>https://www.scopus.com/inward/record.uri?eid=2-s2.0-85020750559&amp;partnerID=40&amp;md5=f35777c5a5a1366e61854d3c5444e403</t>
  </si>
  <si>
    <t>The attention deficit hyperactivity disorder (ADHD) is the most common neuropsychiatric disorder among school-age children in the world. Children with ADHD have more difficulty on learning mathematics discipline. Studies show that the use of computational tools can provide greater opportunities for learning success for children with ADHD than the conventional method. However, the most of these tools have no care to the ADHD characteristics. Therefore, this paper describes the design and development of a computerized game with red-green axis colours to aid learning the basics math concepts to volunteers with ADHD. The gaming method used for the computational game proposed was the serious game, because this method is most used for teaching. But some studies point out the lack of component "fun" or entertainment in the development process of these games. Therefore was used the ICS gaming method which relating the "fun" component and characteristics of ADHD. The proposed game shows criteria recommended by APA (American Psychological Association) to retain the attention. In order to this, we used a graphic modeller of three-dimensional content for modelling, texturing, animating and developing the interaction of the characters and other objects in the scene. In the pilot test the developed software showed no logic errors or warnings in system debug and other game features showed expected results. The game also was evaluated by professionals on software development process which assessed the functional requirements. The developed game was validated by math teachers. They evaluated if the concept of math were presented clearly and objective. The tests also showed that the requirements set for the game were properly achieved, such as writing about the errors in the log. The computer games developed in this study provides quantitative records of the player performance and keeps the attention of ADHD volunteers in complete game, which can help learning the basics math concepts. © 2016, University of Minho. All rights reserved.</t>
  </si>
  <si>
    <t>ADHD; Computerized game; Math; Serious game</t>
  </si>
  <si>
    <t>Cavadenti O.; Codocedo V.; Boulicaut J.-F.; Kaytoue M.</t>
  </si>
  <si>
    <t>Cavadenti, Olivier (57188767692); Codocedo, Victor (26025572600); Boulicaut, Jean-Francois (6602733622); Kaytoue, Mehdi (27567839200)</t>
  </si>
  <si>
    <t>57188767692; 26025572600; 6602733622; 27567839200</t>
  </si>
  <si>
    <t>What did i do wrong in my MOBA game? Mining patterns discriminating deviant behaviours</t>
  </si>
  <si>
    <t>Proceedings - 3rd IEEE International Conference on Data Science and Advanced Analytics, DSAA 2016</t>
  </si>
  <si>
    <t>10.1109/DSAA.2016.75</t>
  </si>
  <si>
    <t>https://www.scopus.com/inward/record.uri?eid=2-s2.0-85011255984&amp;doi=10.1109%2fDSAA.2016.75&amp;partnerID=40&amp;md5=9263229c955df0fd6df08458beedd538</t>
  </si>
  <si>
    <t>The success of electronic sports (eSports), where professional gamers participate in competitive leagues and tournaments, brings new challenges for the video game industry. Other than fun, games must be difficult and challenging for eSports professionals but still easy and enjoyable for amateurs. In this article, we consider Multi-player Online Battle Arena games (MOBA) and particularly, 'Defense of the Ancients 2', commonly known simply as DOTA2. In this context, a challenge is to propose data analysis methods and metrics that help players to improve their skills. We design a data mining-based method that discovers strategic patterns from historical behavioral traces: Given a model encoding an expected way of playing (the norm), we are interested in patterns deviating from the norm that may explain a game outcome from which player can learn more efficient ways of playing. The method is formally introduced and shown to be adaptable to different scenarios. Finally, we provide an experimental evaluation over a dataset of 10 000 behavioral game traces. © 2016 IEEE.</t>
  </si>
  <si>
    <t>Contextualized trajectory; Discriminative pattern mining; Expert model; Moba game; Video game</t>
  </si>
  <si>
    <t>da Costa A.C.; Rebelo F.; Rodrigues A.</t>
  </si>
  <si>
    <t>da Costa, Ana Claudia (57191754714); Rebelo, Francisco (23398361300); Rodrigues, António (57200010671)</t>
  </si>
  <si>
    <t>57191754714; 23398361300; 57200010671</t>
  </si>
  <si>
    <t>Co-designing a civic educational online game with children</t>
  </si>
  <si>
    <t>10289 LNCS</t>
  </si>
  <si>
    <t>10.1007/978-3-319-58637-3_30</t>
  </si>
  <si>
    <t>https://www.scopus.com/inward/record.uri?eid=2-s2.0-85025116216&amp;doi=10.1007%2f978-3-319-58637-3_30&amp;partnerID=40&amp;md5=210238aadb03e79a95aaaa5bd5d82c27</t>
  </si>
  <si>
    <t>This study presents the co-design process of an educational game for citizenship, involving children aged 10–14 years old. The game project was born in the context of “Plenarinho”, a portal of the Chamber of Deputies of Brazil. Several authors have shown that using digital games has great teaching potential, as they have important principles of different learning theories. However, the creation of an educational game is a complex process that must focus itself on the educational goals of the demanding organization and on final users’ interests. Notwithstanding, in educational game design, target groups rarely contribute since the beginning of design phases. Facing this, we decided to explore the co-design methodology as a way to find answers to the following question: What type of contributions can a creation process involving children bring along to the design of an educational game? Our study was constituted by two stages. The first stage was made up of meetings with the organization’s team and it was dedicated to the definition of the game requirements. The second stage was the one of co-design with children and was dedicated to collective creativity throughout the design process. It was constituted by six meetings. Results suggest that co-designing with younger users is a promise to successfully conciliate learning into fun and engaging games. Users, despite their age, can provide us information about various game mechanics characteristics, visual and narrative characteristics, helping us to design solutions, which considered both pedagogical and playful sides. © Springer International Publishing AG 2017.</t>
  </si>
  <si>
    <t>Child users; Citizenship education; Co-design; Educational games; User centered design</t>
  </si>
  <si>
    <t>Atwood-Blaine D.; Huffman D.</t>
  </si>
  <si>
    <t>Atwood-Blaine, Dana (36815714000); Huffman, Douglas (7102601161)</t>
  </si>
  <si>
    <t>36815714000; 7102601161</t>
  </si>
  <si>
    <t>Mobile Gaming and Student Interactions in a Science Center: the Future of Gaming in Science Education</t>
  </si>
  <si>
    <t>International Journal of Science and Mathematics Education</t>
  </si>
  <si>
    <t>10.1007/s10763-017-9801-y</t>
  </si>
  <si>
    <t>https://www.scopus.com/inward/record.uri?eid=2-s2.0-85014058158&amp;doi=10.1007%2fs10763-017-9801-y&amp;partnerID=40&amp;md5=9431f5424828455fff6debcb4306eac4</t>
  </si>
  <si>
    <t>This article explores the impact of an augmented reality iPad-based mobile game, called The Great STEM Caper, on students’ interaction at a science center. An open-source, location-based game platform called ARIS (i.e. Augmented Reality and Interactive Storytelling) was used to create an iPad-based mobile game. The game used QR scan codes and a challenge-based game structure to encourage engagement in science. Participants wore head-mounted GoPro cameras to record interactions within the physical and social environment. The purpose of this research was to study the impact of a mobile game on student interactions in a science center. Gender differences in gameplay behaviors and perceptions were compared. The study included a quasi-experimental design with two groups: one group that played the iPad mobile game during their science center visit, and one group that explored the science center in a traditional free exploration manner. Video data from the GoPro cameras provided examination of the different ways students interacted with the science center. The female students outperformed the male students on every measure of the iPad game achievement. Lazzaro’s (2004) four types of fun was used to describe the gender differences in game perceptions and interactions. Females tended to enjoy hard fun and collaborative people fun, while males enjoyed easy fun and competitive people fun. The females tended to be more goal-oriented, persistent in the face of difficulty, and appreciative of hard fun. The results of this study have implications for the design of mobile-based gaming technology to encourage interaction in an informal science center setting. © 2017, Ministry of Science and Technology, Taiwan.</t>
  </si>
  <si>
    <t>Gaming education; Informal science education; Technology education</t>
  </si>
  <si>
    <t>Tziraki C.; Berenbaum R.; Gross D.; Abikhzer J.; Ben-David B.M.</t>
  </si>
  <si>
    <t>Tziraki, Chariklia (6505983693); Berenbaum, Rakel (6505858033); Gross, Daniel (57222369950); Abikhzer, Judith (57222367703); Ben-David, Boaz M. (23491324000)</t>
  </si>
  <si>
    <t>6505983693; 6505858033; 57222369950; 57222367703; 23491324000</t>
  </si>
  <si>
    <t>Designing serious computer games for people with moderate and advanced dementia: Interdisciplinary theory-driven pilot study</t>
  </si>
  <si>
    <t>e16</t>
  </si>
  <si>
    <t>10.2196/games.6514</t>
  </si>
  <si>
    <t>https://www.scopus.com/inward/record.uri?eid=2-s2.0-85102525829&amp;doi=10.2196%2fgames.6514&amp;partnerID=40&amp;md5=49302e31ea70a2ba2471e1ca38fd13cf</t>
  </si>
  <si>
    <t>Background: The field of serious games for people with dementia (PwD) is mostly driven by game-design principals typically applied to games created by and for younger individuals. Little has been done developing serious games to help PwD maintain cognition and to support functionality. Objectives: We aimed to create a theory-based serious game for PwD, with input from a multi-disciplinary team familiar with aging, dementia, and gaming theory, as well as direct input from end users (the iterative process). Targeting enhanced self-efficacy in daily activities, the goal was to generate a game that is acceptable, accessible and engaging for PwD. Methods: The theory-driven game development was based on the following learning theories: Learning in context, errorless learning, building on capacities, and acknowledging biological changes-all with the aim to boost self-efficacy. The iterative participatory process was used for game screen development with input of 34 PwD and 14 healthy community dwelling older adults, aged over 65 years. Development of game screens was informed by the bio-psychological aging related disabilities (ie, motor, visual, and perception) as well as remaining neuropsychological capacities (ie, implicit memory) of PwD. At the conclusion of the iterative development process, a prototype game with 39 screens was used for a pilot study with 24 PwD and 14 healthy community dwelling older adults. The game was played twice weekly for 10 weeks. Results: Quantitative analysis showed that the average speed of successful screen completion was significantly longer for PwD compared with healthy older adults. Both PwD and controls showed an equivalent linear increase in the speed for task completion with practice by the third session (P&lt;.02). Most important, the rate of improved processing speed with practice was not statistically different between PwD and controls. This may imply that some form of learning occurred for PwD at a nonsignificantly different rate than for controls. Qualitative results indicate that PwD found the game engaging and fun. Healthy older adults found the game too easy. Increase in self-reported self-efficacy was documented with PwD only. Conclusions: Our study demonstrated that PwD's speed improved with practice at the same rate as healthy older adults. This implies that when tasks are designed to match PwD's abilities, learning ensues. In addition, this pilot study of a serious game, designed for PwD, was accessible, acceptable, and enjoyable for end users. Games designed based on learning theories and input of end users and a multi-disciplinary team familiar with dementia and aging may have the potential of maintaining capacity and improving functionality of PwD. A larger longer study is needed to confirm our findings and evaluate the use of these games in assessing cognitive status and functionality. © 2020 International Association of Online Engineering. All rights reserved.</t>
  </si>
  <si>
    <t>Dementia; Functionality; Learning in context; Serious games; Speed of processing</t>
  </si>
  <si>
    <t>Constant T.; Levieux G.; Buendia A.; Natkin S.</t>
  </si>
  <si>
    <t>Constant, Thomas (57189092510); Levieux, Guillaume (23397359400); Buendia, Axel (23396033200); Natkin, Stéphane (57204234658)</t>
  </si>
  <si>
    <t>57189092510; 23397359400; 23396033200; 57204234658</t>
  </si>
  <si>
    <t>From Objective to Subjective Difficulty Evaluation in Video Games</t>
  </si>
  <si>
    <t>10514 LNCS</t>
  </si>
  <si>
    <t>10.1007/978-3-319-67684-5_8</t>
  </si>
  <si>
    <t>https://www.scopus.com/inward/record.uri?eid=2-s2.0-85030842777&amp;doi=10.1007%2f978-3-319-67684-5_8&amp;partnerID=40&amp;md5=b03c4eb21bd4e8369620a53ef48b3804</t>
  </si>
  <si>
    <t>This paper describes our research investigating the perception of difficulty in video games, defined as players’ estimation of their chances of failure. We discuss our approach as it relates to psychophysical studies of subjective difficulty and to cognitive psychology research into the overconfidence effect. The starting point for our study was the assumption that the strong motivational pull of video games may lead players to become overconfident, and thereby underestimate their chances of failure. We design and implement a method for an experiment using three games, each representing a different type of difficulty, wherein players bet on their capacity to succeed. Our results confirm the existence of a gap between players’ actual and self-evaluated chances of failure. Specifically, players seem to underestimate high levels of difficulty. The results do not show any influence on difficulty underestimation from the players gender, feelings of self-efficacy, risk aversion or gaming habits. © 2017, IFIP International Federation for Information Processing.</t>
  </si>
  <si>
    <t>Affective HCI; Emotion; Evaluation; Fun/Aesthetic design; Modelling; Motivational aspects; Tools for design; User modelling</t>
  </si>
  <si>
    <t>Proceedings - 2017 IEEE/ACM 39th International Conference on Software Engineering: Software Engineering and Education Track, ICSE-SEET 2017</t>
  </si>
  <si>
    <t>Ramos C.; Patiño T.</t>
  </si>
  <si>
    <t>Ramos, Carmen (57061763700); Patiño, Tania (57193640314)</t>
  </si>
  <si>
    <t>57061763700; 57193640314</t>
  </si>
  <si>
    <t>Program with ixquic</t>
  </si>
  <si>
    <t>Advances in Science, Technology and Engineering Systems</t>
  </si>
  <si>
    <t>10.25046/aj0203115</t>
  </si>
  <si>
    <t>https://www.scopus.com/inward/record.uri?eid=2-s2.0-85069435647&amp;doi=10.25046%2faj0203115&amp;partnerID=40&amp;md5=a7c6942fc4b4c33d46371b8a94b07366</t>
  </si>
  <si>
    <t>The goal of this paper is to explain the story telling, game design, game play and how is the interaction with the game Program with Ixquic. Here is the description about the new approach to this video game I called Program with Ixquic. Initially focused on an educational video game but now is a hybrid, now has more levels and provides moments of great fun, where each player can have some much fun in each different level and environments of interaction. © 2017 Advances in Science, Technology and Engineering Systems. All rights reserved.</t>
  </si>
  <si>
    <t>Augmented Reality; Educative Games; Game Design; Serious Games; Story Telling</t>
  </si>
  <si>
    <t>Andreou P.; Nicou G.; Polycarpou I.; Germanakos P.; Paspallis N.</t>
  </si>
  <si>
    <t>Andreou, Panayiotis (13806643200); Nicou, George (57195067825); Polycarpou, Irene (57212859799); Germanakos, Panagiotis (23389317300); Paspallis, Nearchos (15064565100)</t>
  </si>
  <si>
    <t>13806643200; 57195067825; 57212859799; 23389317300; 15064565100</t>
  </si>
  <si>
    <t>Codeadventure: An adventure game for computer science education</t>
  </si>
  <si>
    <t>10295 LNCS</t>
  </si>
  <si>
    <t>10.1007/978-3-319-58509-3_33</t>
  </si>
  <si>
    <t>https://www.scopus.com/inward/record.uri?eid=2-s2.0-85025120339&amp;doi=10.1007%2f978-3-319-58509-3_33&amp;partnerID=40&amp;md5=a96327620c6d37416e53fd1cc77940b8</t>
  </si>
  <si>
    <t>Among the most fundamental concepts of computer science education is introductory programming, and, many effective approaches were proposed to teach programming to novice learners. Despite all efforts, students still show poor performance with course assessments, which can then lead to dropping out of their studies after their first experience with programming. In the last few years, a number of interventions were suggested, including the utilization of educational games that can motivate, stimulate and engage students far better than conventional approaches. In this paper, we present CodeAdventure, an educational adventure-like game that has been designed for learning and practicing introductory programming concepts. CodeAdventure adopts an integrated design approach that employs various mechanisms and techniques to achieve a truly immersive game learning experience while in parallel provides a fun way to practice and apply various programming concepts. CodeAdventure uses compelling graphics and incorporates different learning techniques that have been shown to be effective for students’ learning, such as providing hints and clues on how to solve puzzles, referencing instructional material, and immediate feedback on students’ performance. © Springer International Publishing AG 2017.</t>
  </si>
  <si>
    <t>Educational technologies; Game-based learning; Learning; Programming concepts; User experience</t>
  </si>
  <si>
    <t>Mostowfi S.; Mamaghani N.K.; Khorramar M.</t>
  </si>
  <si>
    <t>Mostowfi, Sara (57218196871); Mamaghani, Nasser Koleini (6507510733); Khorramar, Mehdi (57190679309)</t>
  </si>
  <si>
    <t>57218196871; 6507510733; 57190679309</t>
  </si>
  <si>
    <t>Designing playful learning by using educational board game for children in the age range of 7-12: (A case study: Recycling and waste separation education board game)</t>
  </si>
  <si>
    <t>International Journal of Environmental and Science Education</t>
  </si>
  <si>
    <t>https://www.scopus.com/inward/record.uri?eid=2-s2.0-84982232992&amp;partnerID=40&amp;md5=e72ec2e31b7d177253346c4b393dbe94</t>
  </si>
  <si>
    <t>Due to a progressive deterioration of our planet and its resources, environmental education has become important and children are required to understand environmental issues at an early ages. So, they can cultivate the positive changes in the future. Over the past decade, many new evaluation methods have developed for evaluating user experience with children, but the results of these studies have tended to be reported in the isolation of other techniques. This paper use different methods include focus group, Fun toolkit, and game checklist for designing board game about recycling. First we sketch our primary ideas and then we design our first board game prototype and evaluate it by focus group in order to gather children opinion and then redesign it for further evaluation, after that we select two computer game about recycling, in this part 20 children participate in evaluating two games by fun toolkit. The experiences of each were captured by using 4 evaluation instrument in fun toolkit including: smileyometer, the fun sorter, the again-again, This or That method, The results showed that the Fun Toolkit and This or That method showed similar results and were able to establish a preference for one game over the other. However, there were some inconsistencies between the results of individual tools in the Fun toolkit and some of the constructs being measured in the This or That method. Further research will try to identify any ordering effects of each method and redundancies of the questions. Result of this part were used in promoting our game according to the result of fun toolkit. Game checklist was also used in order to redesign the different parts of the game, consequently, we design a board game of these young children’s responses. Which can be used in both home and school area. © 2016 Mostowfi et al.</t>
  </si>
  <si>
    <t>Board game; Children psychology; Educational game; Environmental education; Fun toolkit; Recycle game</t>
  </si>
  <si>
    <t>Pnueli V.; Cook B.</t>
  </si>
  <si>
    <t>Pnueli, Vered (57200758246); Cook, Benjamin (57200755496)</t>
  </si>
  <si>
    <t>57200758246; 57200755496</t>
  </si>
  <si>
    <t>On the development process of ReApp, an Emotion Regulation Training Mobile Game, in the context of gamification and the creation of games for wellbeing</t>
  </si>
  <si>
    <t>https://www.scopus.com/inward/record.uri?eid=2-s2.0-85042380817&amp;partnerID=40&amp;md5=0ad3fd75e204d7a8d09ea385462a19b8</t>
  </si>
  <si>
    <t>ReApp is a mobile, multiplayer game aimed at training people in emotional regulation, specifically in cognitive reappraisal (CR). The game was produced as part of an interdisciplinary research between a group of researchers from the Baruch Ivcher School of Psychology at IDC - Prof. Eran Halperin, Lihi Harel, and researchers from the Game Design Program at Shenkar College for Engineering and Design - Dr. Vered Pnueli, Benjamin Cook, Adi Galili and Mor Mendelevi. The process of CR involves the reinterpretation of situations in a manner that changes our emotional responses to them. In this process an individual learns how to control her emotions and express less negative and more positive emotions. CR is an antecedent focused strategy for emotion regulation as it concerns the things we do before our emotion response tendencies have become fully activated and influence our behavior. By contrast to other emotion regulation technics, such as Suppression for instance, CR trains people to reappraise situations first and following this to control their emotional response. Suppression, on the contrary, is a response – focused strategy. People who suppress reappraise their emotional response. CR is widely valued as a more productive process for emotion regulation that benefits from less side-effect, such as memory loss. This paper focuses on the process of developing a game that will serve as a training tool for people who are interested in practicing CR. It describes the challenges we faced in our attempt to implement a psychological model into a fun driven environment, whilst keeping the game effective in its psychological goal. ReApp is still a work in progress. Future research raises questions related to the use of user-generated-content to increase players' scope of training and sense of playfulness, and the employment of AI to have a better monetization on players progression in CR.</t>
  </si>
  <si>
    <t>Behavior change for Health; Cognitive Reappraisal; Emotion regulation; Games for wellbeing; Gamification; Purposeful Games</t>
  </si>
  <si>
    <t>2016-January</t>
  </si>
  <si>
    <t>Faghihi U.; Aguilar D.; Chatman D.; Gautier N.; Gholson J.; Gholson J.; Lipka M.; Dill R.; Fournier-Viger P.; Maldonado-Bouchard S.</t>
  </si>
  <si>
    <t>Faghihi, Usef (24472457000); Aguilar, Donald (57192101534); Chatman, David (57192097192); Gautier, Nicholas (57192107369); Gholson, Jeffrey (57192106438); Gholson, Justin (57192106437); Lipka, Melvin (57192101242); Dill, Robert (57192100567); Fournier-Viger, Philippe (14048484800); Maldonado-Bouchard, Sioui (35242739200)</t>
  </si>
  <si>
    <t>24472457000; 57192101534; 57192097192; 57192107369; 57192106438; 57192106437; 57192101242; 57192100567; 14048484800; 35242739200</t>
  </si>
  <si>
    <t>How to apply gamification techniques to design a gaming environment for algebra concepts</t>
  </si>
  <si>
    <t>10.1007/978-3-319-49625-2_8</t>
  </si>
  <si>
    <t>https://www.scopus.com/inward/record.uri?eid=2-s2.0-84997161527&amp;doi=10.1007%2f978-3-319-49625-2_8&amp;partnerID=40&amp;md5=b5e653a4270fe3f7687fcbc3a52913b5</t>
  </si>
  <si>
    <t>Applying game-like mechanics in non-game software is a technique known as gamification. Gaming environments have been used to teach mathematical topics such as addition and division in a fun manner. However, given the difficulty of mathematical concepts, especially at the college level, it is very difficult to make software that can be considered both a video game and a teaching tool. Past game work in mathematics has mainly been the creation of puzzle games for primitive concepts such as addition. Our aim with this work is to show how we can build a type of entertainment software that allows users to learn mathematical concepts through play and investigate whether this type of game can help reduce players stress. © ICST Institute for Computer Sciences, Social Informatics and Telecommunications Engineering 2017.</t>
  </si>
  <si>
    <t>Artificial intelligence; Gamification; Gamifing mathematics’ concepts; Tutoring systems</t>
  </si>
  <si>
    <t>Lin Y.-L.; Lin H.-W.; Yang Y.-T.</t>
  </si>
  <si>
    <t>Lin, Yu-Ling (42161670000); Lin, Hong-Wen (56129010700); Yang, Ya-Ting (56071976900)</t>
  </si>
  <si>
    <t>42161670000; 56129010700; 56071976900</t>
  </si>
  <si>
    <t>Players' Value Structure in Digital Games</t>
  </si>
  <si>
    <t>10.1177/1555412015581710</t>
  </si>
  <si>
    <t>https://www.scopus.com/inward/record.uri?eid=2-s2.0-84999293157&amp;doi=10.1177%2f1555412015581710&amp;partnerID=40&amp;md5=924ded707f07339469e80c3a5dcd3b52</t>
  </si>
  <si>
    <t>The rapid advancement of digital games has not only brought entertainment to consumers but also triggered gamers' motivation to play. This study attempts to examine the structure of "attribute-consequence-value" chains of digital games based on the theoretical framework of means-end chains (MECs) and soft laddering interview technique. Results of the study reveal that players pay attention to game attributes including connection system, popular, graphic design, and diverse game genres. From these attributes, players expect consequences such as improve interactivity, cultivate logic and reflex, gain authentic experience, enhance pleasure of senses, and utilize imagination in pursuit of terminal values such as fun and enjoyment of life, sense of accomplishment, warm relationship with others and excitement. The study also covers the differences in the chains for different platforms of digital games and players of different gender. The results showed that different groups have different needs. © The Author(s) 2015.</t>
  </si>
  <si>
    <t>digital game; means-end chain theory; value structure</t>
  </si>
  <si>
    <t>Ripamonti L.A.; Mannalà M.; Gadia D.; Maggiorini D.</t>
  </si>
  <si>
    <t>Ripamonti, Laura Anna (6603032354); Mannalà, Mattia (57190174579); Gadia, Davide (8638291800); Maggiorini, Dario (6508104868)</t>
  </si>
  <si>
    <t>6603032354; 57190174579; 8638291800; 6508104868</t>
  </si>
  <si>
    <t>Procedural content generation for platformers: designing and testing FUN PLEdGE</t>
  </si>
  <si>
    <t>10.1007/s11042-016-3636-3</t>
  </si>
  <si>
    <t>https://www.scopus.com/inward/record.uri?eid=2-s2.0-84978038782&amp;doi=10.1007%2fs11042-016-3636-3&amp;partnerID=40&amp;md5=ce83a7dce8cc6f8597ee50893a154bbf</t>
  </si>
  <si>
    <t>Video games are a peculiar medium, standing at the crossing point between art and software application, and characterized by an active involvement of its audience. The complexity of the product generates a huge challenge for the companies that develop video games. In the development process, level designers play a crucial role: they are in charge of declining the theoretical framework developed by the game designer into game levels, which contain the actual gameplay scenarios. Hence, the final goal of any level designer is to valorize the game design by creating enjoyable gaming experiences while, at the same time, respecting several constraints. To lighten the burden on level designers, several semi-automated approaches to level generation have appeared in time, but the majority of these tools suffer from several drawbacks. In the present work, we tackle the issue of designing, prototyping and testing FUN PLEdGE, a general-purpose automated levels generator and editor for platform video games. Its main goal is to shrink development time while producing – unassisted – levels that are both playable and fun. Moreover, our tool provides the maximum freedom to the level designer, by avoiding to impose unnecessary constraints on the structure of the levels and by guaranteeing the possibility to modify and personalize by hand the generated levels. During this process, the generator assists the designer by suggesting corrections functional to the quality of the player experience. To prove the effectiveness of our prototypal application we have also developed and tested with players a platform game. In the same vein, we asked to a group of game developers to test FUN PLEdGE. © 2016, Springer Science+Business Media New York.</t>
  </si>
  <si>
    <t>Artificial intelligence for games; Procedural content generation; User experience design; User interfaces; Video games design</t>
  </si>
  <si>
    <t>Ismail S.; Abdennadher S.; Abouelsaadat W.</t>
  </si>
  <si>
    <t>Ismail, Sherif (57193345198); Abdennadher, Slim (55970641400); Abouelsaadat, Wael (56928393800)</t>
  </si>
  <si>
    <t>57193345198; 55970641400; 56928393800</t>
  </si>
  <si>
    <t>Rules on wheels: A serious game for teaching traffic signs</t>
  </si>
  <si>
    <t>2016 8th International Conference on Games and Virtual Worlds for Serious Applications, VS-Games 2016</t>
  </si>
  <si>
    <t>10.1109/VS-GAMES.2016.7590360</t>
  </si>
  <si>
    <t>https://www.scopus.com/inward/record.uri?eid=2-s2.0-85013152308&amp;doi=10.1109%2fVS-GAMES.2016.7590360&amp;partnerID=40&amp;md5=5a0b0d173d1139d97c08cad18b0e265e</t>
  </si>
  <si>
    <t>Serious games are games that do not only entertain but also target solving real world problems. Despite the fact that serious games can be entertaining, the primary purpose behind a serious game, among other things, is to educate the user. In this paper, we report on the design, implementation and evaluation of a serious game for learning traffic laws. In Egypt, road accidents are a major cause of casualties and injury. Rules on Wheels is a game developed to enhance the traffic law knowledge of its players through a fun and engaging experience. A formal experiment has been conducted to evaluate the effectiveness of the game in teaching traffic signs. Results show that the game outperforms conventional methods, in both effectiveness and engagement. Thus, Rules on Wheels can successfully improve the traffic law knowledge of the general population. Moreover, since it is an engaging game, it could be the motivational factor needed for Egyptians to learn about traffic laws. © 2016 IEEE.</t>
  </si>
  <si>
    <t>Civics games; Educational games; Flow; Human-computer interaction; Serious games; Traffic laws</t>
  </si>
  <si>
    <t>Li J.; van der Spek E.D.; Feijs L.; Wang F.; Hu J.</t>
  </si>
  <si>
    <t>Li, Jingya (57195065369); van der Spek, Erik D. (24833884000); Feijs, Loe (7004096151); Wang, Feng (55809851300); Hu, Jun (56442891500)</t>
  </si>
  <si>
    <t>57195065369; 24833884000; 7004096151; 55809851300; 56442891500</t>
  </si>
  <si>
    <t>Augmented reality games for learning: A literature review</t>
  </si>
  <si>
    <t>10291 LNCS</t>
  </si>
  <si>
    <t>10.1007/978-3-319-58697-7_46</t>
  </si>
  <si>
    <t>https://www.scopus.com/inward/record.uri?eid=2-s2.0-85025157275&amp;doi=10.1007%2f978-3-319-58697-7_46&amp;partnerID=40&amp;md5=d6f3c6b872bb80825cb342b9c4a60bfe</t>
  </si>
  <si>
    <t>This study presents a literature review of previous studies of Augmented Reality (AR) games for learning. We classified learner groups, learning subjects, and learning environments mentioned in the literature. From this we conclude that AR games for learning generally have positive effects. We found that the most reported effects for AR learning games were the enhancement of learning performance and the learning experience in terms of fun, interest, and enjoyment. The most commonly used measurements for learning achievements were pre-test and post-test regarding knowledge content, while observations, questionnaires, and interviews were all frequently used to determine motivation. We also found that social interactions were encouraged by AR learning games, especially collaboration among students. The most commonly used game elements included quizzes and goal-setting. Extra instructional materials, 3D models, and face-to-face interactions were most frequently used for AR features. In addition, we came up with five suggestions for the design of AR learning games based on reviewed studies. In conclusion, six interesting findings were discussed in detail in the review, and suggestions for future study were offered to fill the research gaps. © Springer International Publishing AG 2017.</t>
  </si>
  <si>
    <t>Augmented reality; Education; Learning; Serious games; Social</t>
  </si>
  <si>
    <t>Hinds M.; Baghaei N.; Ragon P.; Lambert J.; Rajakaruna T.; Houghton T.; Dacey S.; Casey J.</t>
  </si>
  <si>
    <t>Hinds, Matthew (57194828826); Baghaei, Nilufar (14020983900); Ragon, Pedrito (57194831174); Lambert, Jonathon (57194830978); Rajakaruna, Tharindu (57194828171); Houghton, Travers (57194833035); Dacey, Simon (38662239300); Casey, John (36878137000)</t>
  </si>
  <si>
    <t>57194828826; 14020983900; 57194831174; 57194830978; 57194828171; 57194833035; 38662239300; 36878137000</t>
  </si>
  <si>
    <t>Designing a novel educational game for teaching C# programming</t>
  </si>
  <si>
    <t>CSEDU 2017 - Proceedings of the 9th International Conference on Computer Supported Education</t>
  </si>
  <si>
    <t>10.5220/0006242000810086</t>
  </si>
  <si>
    <t>https://www.scopus.com/inward/record.uri?eid=2-s2.0-85023199488&amp;doi=10.5220%2f0006242000810086&amp;partnerID=40&amp;md5=1ab053ab2e59f05655a78a5f14b97b8e</t>
  </si>
  <si>
    <t>Learning to code can be a daunting experience for a lot of students. RunJumpCode is a novel 2D platformer video game, designed and developed in Unity, to teach players the fundamental concepts of C# programming. The game enhances the player's programming knowledge by providing a fun range of challenges and puzzles to solve. We promoted the interaction of programming through a 'Code Box', allowing players to enter lines of predefined code that modifies in-game objects. This tool is essential in completing the challenges and puzzles we designed. To allow alterations of its properties, we made further manipulation of each object possible, which would give the player creative freedom to complete each level. Quizzes and journals were utilized to assess and collate their learnt material for future reference. In addition, we created a mobile application to track each player's statistics throughout the game and compare their progress with other users. The results of a pilot study showed that users enjoyed playing the game and found it valuable for enhancing their programming knowledge. © 2017 by SCITEPRESS - Science and Technology Publications, Lda. All rights reserved.</t>
  </si>
  <si>
    <t>Bird M.L.; Cannell J.; Callisaya M.L.; Moles E.; Rathjen A.; Lane K.; Tyson A.; Smith S.</t>
  </si>
  <si>
    <t>Bird, M.L. (35309164100); Cannell, J. (56571435700); Callisaya, M.L. (24075168600); Moles, E. (57188813218); Rathjen, A. (57188819164); Lane, K. (57188812643); Tyson, A. (57188809160); Smith, S. (55574193475)</t>
  </si>
  <si>
    <t>35309164100; 56571435700; 24075168600; 57188813218; 57188819164; 57188812643; 57188809160; 55574193475</t>
  </si>
  <si>
    <t>"FIND Technology": Investigating the feasibility, efficacy and safety of controller-free interactive digital rehabilitation technology in an inpatient stroke population: Study protocol for a randomized controlled trial</t>
  </si>
  <si>
    <t>Trials</t>
  </si>
  <si>
    <t>10.1186/s13063-016-1318-0</t>
  </si>
  <si>
    <t>https://www.scopus.com/inward/record.uri?eid=2-s2.0-84963525819&amp;doi=10.1186%2fs13063-016-1318-0&amp;partnerID=40&amp;md5=411f672f2c9b3bb43355085a231e4eb7</t>
  </si>
  <si>
    <t>Background: Stroke results in significant disability, which can be reduced by physical rehabilitation. High levels of repetition and activity are required in rehabilitation, but patients are typically sedentary. Using clinically relevant and fun computer games may be one way to achieve increased activity in rehabilitation. Methods/design: A single-blind randomized controlled trial will be conducted to evaluate the feasibility, efficacy and safety of novel stroke-specific rehabilitation software. This software uses controller-free client interaction and inertial motion sensors. Elements of feasibility include recruitment into the trial, ongoing participation (adherence and dropout), perceived benefit, enjoyment and ease of use of the games. Efficacy will be determined by measuring activity and using upper-limb tasks as well as measures of balance and mobility. The hypothesis that the intervention group will have increased levels of physical activity within rehabilitation and improved physical outcomes compared with the control group will be tested. Discussion: Results from this study will provide a basis for discussion of feasibility of this interactive video technological solution in an inpatient situation. Differences in activity levels between groups will be the primary measure of efficacy. It will also provide data on measures of upper-limb function, balance and mobility. Trial registration: ACTRN12614000427673. Prospectively registered 17 April 2014. © 2016 Bird et al.</t>
  </si>
  <si>
    <t>Activity; Exercise; Exergames; Rehabilitation</t>
  </si>
  <si>
    <t>Quesada Mora V.A.; Gallego-Durán F.J.; Molina-Carmona R.; Llorens-Largo F.</t>
  </si>
  <si>
    <t>Quesada Mora, Vicente A. (57195068374); Gallego-Durán, Francisco J. (57193320353); Molina-Carmona, Rafael (14054397200); Llorens-Largo, Faraón (15925566100)</t>
  </si>
  <si>
    <t>57195068374; 57193320353; 14054397200; 15925566100</t>
  </si>
  <si>
    <t>Subliminal learning. What do games teach us?</t>
  </si>
  <si>
    <t>10.1007/978-3-319-58509-3_38</t>
  </si>
  <si>
    <t>https://www.scopus.com/inward/record.uri?eid=2-s2.0-85025169098&amp;doi=10.1007%2f978-3-319-58509-3_38&amp;partnerID=40&amp;md5=766d2d06e5a37a1e6183c20b3faaf2f7</t>
  </si>
  <si>
    <t>In video games, organic tutorials are first levels of the games, designed to teach their basic controls while the player plays. They provide some kind of subliminal learning, are very effective and natural and teach without losing the fun, but they are not easy to be properly designed. The purpose of this research is assisting the designers in the task of defining organic tutorials by proposing a guide of design principles and patterns. After reviewing the learning theories and design techniques for organic tutorials, an analysis of some representative video games is performed. Then, a guide made of ten principles is proposed. This guide helps the developers to clearly understand the fundamentals of organic tutorials and sheds light on what games teach us. It helps to understand some kind of subliminal learning and opens the way to design other learning experiences based on the proposed principles. © Springer International Publishing AG 2017.</t>
  </si>
  <si>
    <t>Organic tutorial; Subliminal learning; Videogame tutorial</t>
  </si>
  <si>
    <t>Petri G.; Von Wangenheim C.G.; Borgatto A.F.</t>
  </si>
  <si>
    <t>Petri, Giani (57191089318); Von Wangenheim, Christiane Gresse (7801373211); Borgatto, Adriano Ferreti (24472830100)</t>
  </si>
  <si>
    <t>57191089318; 7801373211; 24472830100</t>
  </si>
  <si>
    <t>Quality of games for teaching software engineering: An analysis of empirical evidences of digital and non-digital games</t>
  </si>
  <si>
    <t>10.1109/ICSE-SEET.2017.18</t>
  </si>
  <si>
    <t>https://www.scopus.com/inward/record.uri?eid=2-s2.0-85026760615&amp;doi=10.1109%2fICSE-SEET.2017.18&amp;partnerID=40&amp;md5=332a5a1aa1523f477003661889da036d</t>
  </si>
  <si>
    <t>Educational games have been used as an innovative instructional strategy in order to achieve learning more effectively in Software Engineering (SE) education. However, it is essential to systematically evaluate such games in order to obtain sound evidence on their benefits. And, although, several SE games have been evaluated adopting diverse research designs and measurements, so far no larger scale study across different games has been conducted. In this respect, this article presents a comprehensive analysis in order to summarize empirical evidence on the benefits of digital and non-digital games used for SE education. The analysis is based on data collected from 43 case studies that use MEEGA, the most commonly used model for educational game evaluation, evaluating 20 different SE games, involving a total population of 723 students. Our analysis indicate evidence that digital and non-digital games can yield a positive effect on the learning of SE, providing a pleasant and engaging experience to the students and motivate them. Our analysis also points out that non-digital games more easily seem to promote a more positive experience, principally in terms of fun and social interaction than the digital ones used for teaching SE. These results may guide SE instructors in the selection of educational games as instructional methods and guide game creators with respect to the development of new games. © 2017 IEEE.</t>
  </si>
  <si>
    <t>Empirical evidence; evaluation; SE game</t>
  </si>
  <si>
    <t>Gestwicki P.; McNely B.</t>
  </si>
  <si>
    <t>Gestwicki, Paul (24070643700); McNely, Brian (24071656100)</t>
  </si>
  <si>
    <t>24070643700; 24071656100</t>
  </si>
  <si>
    <t>Interdisciplinary projects in the academic studio</t>
  </si>
  <si>
    <t>ACM Transactions on Computing Education</t>
  </si>
  <si>
    <t>10.1145/2732157</t>
  </si>
  <si>
    <t>https://www.scopus.com/inward/record.uri?eid=2-s2.0-85051208824&amp;doi=10.1145%2f2732157&amp;partnerID=40&amp;md5=ffcd7370ebb6ed78c2865bedf47939b4</t>
  </si>
  <si>
    <t>We define and describe the academic studio model for interdisciplinary, undergraduate, project-oriented education. This model brings faculty, students, and community partners together to investigate an open-ended academic question, and their collaboration yields an original product that represents their inquiry. The academic studio integrates agile software development practice, project-oriented pedagogy, and sociocultural cognition theories. Scrum provides the framework in which self-organizing, cross-functional teams define their methodology, and Scrum practices facilitate assessment of student learning outcomes. This model emerged from design-based research across six studio instances, each of which investigated the relationship of fun, games, and learning through the development of educational video games. Formal and informal analysis of these instances gives rise to several themes, including the importance of a formalized process to encourage learning and productivity, the critical role of an expert faculty mentor, the need to combine academic and industrial practice to manage the inherent challenges of collaborative software development, and the unique characteristics of learning outcomes arising from this model. We conclude that the academic studio model is beneficial to student learning and faculty development, and we encourage the adoption, adaptation, and evaluation of the model. © 2016 ACM</t>
  </si>
  <si>
    <t>And Phrases: Higher education; Computer science education; Design-based research; Interdisciplinary education; Project-based learning; Scrum; Sociocultural cognition theory</t>
  </si>
  <si>
    <t>Tseloudi C.; Tsiatsos T.</t>
  </si>
  <si>
    <t>Tseloudi, Chrysanthi (56181998600); Tsiatsos, Thrasyvoulos (6602843005)</t>
  </si>
  <si>
    <t>56181998600; 6602843005</t>
  </si>
  <si>
    <t>Panic in the gallery: An online educational game for art history: Design and evaluation of a matching game</t>
  </si>
  <si>
    <t>IISA 2015 - 6th International Conference on Information, Intelligence, Systems and Applications</t>
  </si>
  <si>
    <t>10.1109/IISA.2015.7388084</t>
  </si>
  <si>
    <t>https://www.scopus.com/inward/record.uri?eid=2-s2.0-84963901430&amp;doi=10.1109%2fIISA.2015.7388084&amp;partnerID=40&amp;md5=09642f47e50b585cd37b2be41a932249</t>
  </si>
  <si>
    <t>With the evolution of technology, social media and mobile devices, digital games have become a frequent form of entertainment for many people. As games can provide a fun environment, where students can actively learn content through actions and decisions, there are high hopes that game-based learning can be used both in and outside the classroom and yield positive learning outcomes. The aim of this study is to evaluate the effectiveness and enjoyment of a game created for art history learning, on adults of various ages, with a different art history background and game experience and to hopefully help educational game creators get closer to a balance between fun and learning. © 2015 IEEE.</t>
  </si>
  <si>
    <t>art history; e-learning; educational games; game-based learning (GBL)</t>
  </si>
  <si>
    <t>Iqbal M.; MacHbub C.; Prihatmanto A.S.</t>
  </si>
  <si>
    <t>Iqbal, Mohammad (58277575000); MacHbub, Carmadi (56619583100); Prihatmanto, Ary Setijadi (8057050300)</t>
  </si>
  <si>
    <t>58277575000; 56619583100; 8057050300</t>
  </si>
  <si>
    <t>Educational game design using the 7 steps for designing serious games method (Case study: Mathematical subject on comparison and scale material for 7th grade junior high school)</t>
  </si>
  <si>
    <t>Proceedings of the 2015 4th International Conference on Interactive Digital Media, ICIDM 2015</t>
  </si>
  <si>
    <t>10.1109/IDM.2015.7516346</t>
  </si>
  <si>
    <t>https://www.scopus.com/inward/record.uri?eid=2-s2.0-84983466957&amp;doi=10.1109%2fIDM.2015.7516346&amp;partnerID=40&amp;md5=20ce414353270b1cf2901d1ee92812fa</t>
  </si>
  <si>
    <t>National educational system was riddled with many problems both in terms of internal and external to date. Internal issues referring to the constraints of some national education standards among which the standard process, teachers and education personnel standards, and competency standards. The standard process has a problem that improvement mindset has not done well in the learning process of the learning method centered on the teacher (teacher centered) into a student-centered teaching methods (student oriented). Standard teachers and education personnel have a problem of low professionalism of teachers in Indonesia proved in 2010 the number of teachers who meet the qualification standards nationally only 43%-Standardized competence of graduates have problems one of which is evidenced by the results of the 2012 survey data by the Program for International Student Assessment (PISA), which mentions the mathematical ability of students in Indonesia was ranked 64 out of 65 countries. In addition to internal problems are also external problems in the organization of education as the result of research that says that as many as 600 students in grade eight and nine on average spend 9 hours per week playing games keseluruhan. Playing games have proven to deliver negative correlation with academic achievement of students, if played in a long period of time[5]. In this digital era, it is appropriate that educational games have a more comprehensive capabilities for responding the internal and external challenges of the world of education. Therefore the authors undertake the design and construction of educational games vidyanusa mission 19th to study the materials of scale and comparison using The 7 Steps for Designing Serious Games method to resolve some of the problems of national educational standards. This method begins with the analysis specifications pedagogical objectives to be achieved, the selection of model type game that will be used, the adjustment of pedagogical scenario with games scenario are fun, the search of software components that can be used, description detail of scenarios, the quality control of pedagogical and determination of specifications for subcontractors and game design tools. © 2015 IEEE.</t>
  </si>
  <si>
    <t>educational game; junior high schools; math; ratio and scale; the 7 steps for designing serious games; thematic learning; Usability games; vidyanusa</t>
  </si>
  <si>
    <t>Bernstein M.</t>
  </si>
  <si>
    <t>Bernstein, Mark (55905602700)</t>
  </si>
  <si>
    <t>A festival of narrative automata</t>
  </si>
  <si>
    <t>https://www.scopus.com/inward/record.uri?eid=2-s2.0-85029303345&amp;partnerID=40&amp;md5=a7629954d0a493b4d016afd734b4fe33</t>
  </si>
  <si>
    <t>Hypertext research has been deeply interested a narrative, and literary hypertext fiction has enjoyed a long and happy relationship to this conference. The literature of Critical Theory, on the other hand, is famously opaque, and our Balkanized technical literature on new media storytelling has grown provincial. Daring yet accessible experiments in non-sequential interactive narrative have appeared in unexpected places - in theaters, in experimental novels, and especially in narrativist role-playing games. Narrative automata exhibit considerable sophistication in the frame of simple models of computation. Much of this work is a lot of fun while demonstrating remarkable theoretical depth. In contrast to the cheery hero journeys through depopulated landscapes that long dominated computer games, this work is notably dark, emotionally complex, and introspective. Copyright held by the author(s).</t>
  </si>
  <si>
    <t>Design; Education; Fiction; Games; History of computing; Hypermedia; Hypertext; Implementation; Links; Literature; Maps; Narrative automata; Support</t>
  </si>
  <si>
    <t>Savic D.A.; Morley M.S.; Khoury M.</t>
  </si>
  <si>
    <t>Savic, Dragan A. (35580202000); Morley, Mark S. (7006568337); Khoury, Mehdi (27368053100)</t>
  </si>
  <si>
    <t>35580202000; 7006568337; 27368053100</t>
  </si>
  <si>
    <t>Serious gaming for water systems planning and management</t>
  </si>
  <si>
    <t>Water (Switzerland)</t>
  </si>
  <si>
    <t>10.3390/w8100456</t>
  </si>
  <si>
    <t>https://www.scopus.com/inward/record.uri?eid=2-s2.0-84994556183&amp;doi=10.3390%2fw8100456&amp;partnerID=40&amp;md5=0fa895d29d7c01790c020eb360423221</t>
  </si>
  <si>
    <t>Water systems planning and management share the same roots with gaming, as they rely on concepts in systems analysis, operations research and decision sciences. This paper focuses on Serious Games (those used for purposes other than mere entertainment), with applications in the area of water systems planning and management. A survey of published work on gaming is carried out with particular attention given to applications of Serious Gaming to water systems planning and management. The survey is also used to identify the principal criteria for the classification of Serious Gaming for water related applications, including application areas, goals, number and type of players, user interface, type of simulation model used, realism of the game, performance feedback, progress monitoring and game portability. The review shows that game applications in the water sector can be a valuable tool for making various stakeholders aware of the socio-techno-economic issues related to managing complex water systems. However, the critical review also indicates a gap that exists in the Serious Game application area with the lack of water distribution system games. A conceptually simple, but computationally elaborate new game for water distribution system analysis, design and evaluation (SeGWADE) is presented in this paper. It has a main goal of finding a least-cost design for a well-known benchmark problem, for which the game environment takes the computational and visualisation burden away from the simulation tool and the player. The game has been evaluated in a classroom environment in which a high degree of player engagement with the game was observed, due to its basic game ingredients and activities, i.e., challenge, play and fun. In addition, a clear improvement in learning has been observed in how players attempted to identify solutions that satisfy the pressure criterion with players readily identifying the proximity of the better solutions to the starting, infeasible configuration. Through applications of Serious Gaming such as this, decision makers can learn about the complexity of the water distribution system design problem, experiment safely using a computer model of a real system, understand conflicting objectives (i.e., minimization of cost and satisfaction of minimum pressure) and develop strategies for coping with complexity without being burdened by the limitations of the ICT technology at their disposal. © 2016 by the authors.</t>
  </si>
  <si>
    <t>Drought; Flood; Role playing; Serious games; Shared vision planning; Simulation; Stakeholder engagement; Visualization; Water infrastructure</t>
  </si>
  <si>
    <t>Shiyko M.; Hallinan S.; Seif El-Nasr M.; Subramanian S.; Castaneda-Sceppa C.</t>
  </si>
  <si>
    <t>Shiyko, Mariya (22735406200); Hallinan, Sean (57194870722); Seif El-Nasr, Magy (12239551400); Subramanian, Shree (57222370557); Castaneda-Sceppa, Carmen (8742197200)</t>
  </si>
  <si>
    <t>22735406200; 57194870722; 12239551400; 57222370557; 8742197200</t>
  </si>
  <si>
    <t>Effects of playing a serious computer game on body mass index and nutrition knowledge in women</t>
  </si>
  <si>
    <t>e8</t>
  </si>
  <si>
    <t>10.2196/games.4977</t>
  </si>
  <si>
    <t>https://www.scopus.com/inward/record.uri?eid=2-s2.0-85021702506&amp;doi=10.2196%2fgames.4977&amp;partnerID=40&amp;md5=74ab23a5d6cc8048709a068f335f41c1</t>
  </si>
  <si>
    <t>Background: Obesity and weight gain is a critical public health concern. Serious digital games are gaining popularity in the context of health interventions. They use persuasive and fun design features to engage users in health-related behaviors in a non-game context. As a young field, research about effectiveness and acceptability of such games for weight loss is sparse. Objective: The goal of this study was to evaluate real-world play patterns of SpaPlay and its impact on body mass index (BMI) and nutritional knowledge. SpaPlay is a computer game designed to help women adopt healthier dietary and exercise behaviors, developed based on Self-Determination theory and the Player Experience of Need Satisfaction (PENS) model. Progress in the game is tied to real-life activities (e.g., eating a healthy snack, taking a flight of stairs). Methods: We recruited 47 women to partake in a within-subject 90-day longitudinal study, with assessments taken at baseline, 1-, 2-, and 3- months. Women were on average, 29.8 years old (±7.3), highly educated (80.9% had BA or higher), 39% non-White, baseline BMI 26.98 (±5.6), who reported at least contemplating making changes in their diet and exercise routine based on the Stages of Change Model. We computed 9 indices from game utilization data to evaluate game play. We used general linear models to examine inter-individual differences between levels of play, and multilevel models to assess temporal changes in BMI and nutritional knowledge. Results: Patterns of game play were mixed. Participants who reported being in the preparation or action stages of behavior change exhibited more days of play and more play regularity compared to those who were in the contemplation stage. Additionally, women who reported playing video games 1-2 hours per session demonstrated more sparse game play. Brief activities, such as one-time actions related to physical activity or healthy food, were preferred over activities that require a longer commitment (e.g., taking stairs every day for a week). BMI decreased significantly (P&lt;.001) from baseline to 3-month follow-up, yielding a large effect size of 1.28. Nutritional knowledge increased significantly (P&lt;.001) from first to third month follow-ups, with an effect size of .86. The degree of change in both outcomes was related to game play, baseline readiness to change, and the extent of video game play in general. Conclusions: This work demonstrates initial evidence of success for using a serious game as an intervention for health behavior change in real world settings. Our findings also highlight the need to understand not only game effectiveness but also inter-individual differences. Individualizing content and the intervention medium appears to be necessary for a more personalized and long-lasting impact. © 2016 JMIR Publications Inc. All right reserved.</t>
  </si>
  <si>
    <t>Body mass index; Game play; Games for health; Nutritional knowledge; Player Experience of Need Satisfaction (PENS) model; Self-determination theory; Serious games; Weight loss; Women</t>
  </si>
  <si>
    <t>Orssaud C.</t>
  </si>
  <si>
    <t>Orssaud, Christophe (6603728852)</t>
  </si>
  <si>
    <t>What is the role of video games in the treatment of amblyopia?; [Quelle est la place des jeux vidéo dans la prise en charge de l'amblyopie ?]</t>
  </si>
  <si>
    <t>Revue Francophone d'Orthoptie</t>
  </si>
  <si>
    <t>10.1016/j.rfo.2016.07.012</t>
  </si>
  <si>
    <t>https://www.scopus.com/inward/record.uri?eid=2-s2.0-84991243579&amp;doi=10.1016%2fj.rfo.2016.07.012&amp;partnerID=40&amp;md5=733e0224199a9821cba91dacaaaaae18</t>
  </si>
  <si>
    <t>Treatment of amblyopia as currently practiced is sometimes “resented” by the parents or the children. Furthermore, this treatment requires a mandatory supervision that can make it difficult to apply. This is why compliance is often poor resulting in treatment failures. A new design of the mechanisms of amblyopia has to consider new treatments, achievable using video games on portable media (tablet or smartphone). Using few minutes a day with these fun activities and generally very popular these young patients can afford to hope for a better grip of treatment. These treatments are not recommended by the Learned Societies in France but are envisaged in some countries and not addressed in the medical press. What to think? © 2016 Elsevier Masson SAS</t>
  </si>
  <si>
    <t>Adult; Amblyopia; Binocular; Delete; Video games</t>
  </si>
  <si>
    <t>An Y.-J.; Cao L.</t>
  </si>
  <si>
    <t>An, Yun-Jo (57102574400); Cao, Li (8233866300)</t>
  </si>
  <si>
    <t>57102574400; 8233866300</t>
  </si>
  <si>
    <t>The Effects of Game Design Experience on Teachers’ Attitudes and Perceptions regarding the Use of Digital Games in the Classroom</t>
  </si>
  <si>
    <t>TechTrends</t>
  </si>
  <si>
    <t>10.1007/s11528-016-0122-8</t>
  </si>
  <si>
    <t>https://www.scopus.com/inward/record.uri?eid=2-s2.0-84991730452&amp;doi=10.1007%2fs11528-016-0122-8&amp;partnerID=40&amp;md5=af6c641e2f4003b24bdf9176d029641e</t>
  </si>
  <si>
    <t>Researchers have investigated how gameplay and other related activities influence teachers’ attitudes toward and perceptions of games or game-based learning. Taking one step further, this study was conducted to investigate how game design experience influences teachers’ attitudes toward and perceptions of the use of digital games in the classroom and teacher involvement in educational game design. Fifty teachers participated in the study. Both quantitative and qualitative data were collected from pre- and post-surveys. The results revealed that the game design experience had a positive influence on the participants’ attitudes, self-efficacy, and perceptions regarding the use of digital games in the classroom. They realized that digital games could help students develop higher-order thinking skills and 21st century skills beyond making learning fun and engaging. After the game design experience, all participants believed that teachers should be involved in the process of educational game design. © 2016, Association for Educational Communications &amp; Technology.</t>
  </si>
  <si>
    <t>Digital game-based learning; Digital learning games; Educational game design; Teacher perceptions; Teacher professional development</t>
  </si>
  <si>
    <t>Mirza-Babaei P.; Moosajee N.; Drenikow B.</t>
  </si>
  <si>
    <t>Mirza-Babaei, Pejman (39061915500); Moosajee, Naeem (57188879540); Drenikow, Brandon (56781567400)</t>
  </si>
  <si>
    <t>39061915500; 57188879540; 56781567400</t>
  </si>
  <si>
    <t>Playtesting for indie Studios</t>
  </si>
  <si>
    <t>AcademicMindtrek 2016 - Proceedings of the 20th International Academic Mindtrek Conference</t>
  </si>
  <si>
    <t>10.1145/2994310.2994364</t>
  </si>
  <si>
    <t>https://www.scopus.com/inward/record.uri?eid=2-s2.0-84994881905&amp;doi=10.1145%2f2994310.2994364&amp;partnerID=40&amp;md5=fe8ce2c93a9a40ea975f41be670d2326</t>
  </si>
  <si>
    <t>Creating video games is a lengthy and demanding process. Financial success for games studios often depends on making games that deliver a fun and engaging experience for a diverse audience of players. Therefore, understanding how players interact and behave during gameplay is of vital importance. Playtesting aims to assist developers to achieve their design intent and help to identify and resolve potential problem areas during development. However, playtests are not always feasible or affordable for smaller, independent game developers (indie studios) because they require specialized equipment and expertise. In addition to this, there is a lack of research on the value of playtesting for indie studios, which means most indie developers are not convinced of the value of user research and playtesting. This paper reports on our collaboration with six commercial indie developers conducting eleven rounds of playtesting session. Through these collaborations, our paper contributes to this growing domain by highlighting the value of playtesting for indie developers and discussing the user research process and approaches based on indie developers' needs and budget. Copyright is held by the owner/author(s).</t>
  </si>
  <si>
    <t>Case studies; Game development; Games user research; Indie developers; Playtesting; User experience</t>
  </si>
  <si>
    <t>Kaczmarczyk J.; Davidson R.; Bryden D.; Haselden S.; Vivekananda-Schmidt P.</t>
  </si>
  <si>
    <t>Kaczmarczyk, Joseph (57195463080); Davidson, Richard (57195459828); Bryden, Daniele (6603832787); Haselden, Stephen (57195461185); Vivekananda-Schmidt, Pirashanthie (8850323400)</t>
  </si>
  <si>
    <t>57195463080; 57195459828; 6603832787; 57195461185; 8850323400</t>
  </si>
  <si>
    <t>Learning decision making through serious games</t>
  </si>
  <si>
    <t>The clinical teacher</t>
  </si>
  <si>
    <t>10.1111/tct.12426</t>
  </si>
  <si>
    <t>https://www.scopus.com/inward/record.uri?eid=2-s2.0-85027952201&amp;doi=10.1111%2ftct.12426&amp;partnerID=40&amp;md5=e19341e3e6510dd8ef9579b5ea6c8696</t>
  </si>
  <si>
    <t>BACKGROUND: In Serious Games (SGs), educational content is integrated into a game so that learning is intrinsic to play, thereby motivating players and improving engagement. SGs enable learning by developing situated understanding in users and by enabling players to practise safe clinical decision making; however, the use of SGs in medical education is not well established.; AIMS: We aimed to design a game-based resource to teach clinical decision making to medical students, and to assess user perceptions of educational value, usability and the role for SGs in undergraduate training.; METHODS: An SG focusing on the acute management of tachyarrhythmias was developed. Third- and fourth-year medical students at the medical school were invited to use and evaluate the game using questionnaires and focus groups.; RESULTS: We invited 479 students, and 281 accessed the game. Only 47 students completed the questionnaire and 31 students participated in the focus groups. The data suggest that SGs: (1) can allow students to rehearse taking responsibility for decision making; (2) are fun and motivational; (3) have a role in revising and consolidating knowledge; and (4) could be formative assessment tools. Serious Games enable learning by developing situated understanding in users; CONCLUSIONS: SGs could be employed as adjuvant learning resources to develop students' skills and knowledge. Further empirical research is required to assess the added value of games in medical education. © 2015 John Wiley &amp; Sons Ltd.</t>
  </si>
  <si>
    <t>Law E.L.-C.; Watkins D.E.; Barwick J.P.L.; Kirk E.S.</t>
  </si>
  <si>
    <t>Law, Effie Lai-Chong (55909522400); Watkins, Dawn E. (40462538800); Barwick, Joanna P. L. (57191040781); Kirk, Elee S. (57191035480)</t>
  </si>
  <si>
    <t>55909522400; 40462538800; 57191040781; 57191035480</t>
  </si>
  <si>
    <t>An experiential approach to the design and evaluation of a gamified research tool for Law in Children's Lives</t>
  </si>
  <si>
    <t>Proceedings of IDC 2016 - The 15th International Conference on Interaction Design and Children</t>
  </si>
  <si>
    <t>10.1145/2930674.2930722</t>
  </si>
  <si>
    <t>https://www.scopus.com/inward/record.uri?eid=2-s2.0-84985994039&amp;doi=10.1145%2f2930674.2930722&amp;partnerID=40&amp;md5=c8405cc1f2976f46f0ebcc637f13754c</t>
  </si>
  <si>
    <t>The aim of the project Law in Children's Lives is to gamify the research activity of collecting data with a digital game to assess children's awareness of law in their everyday lives. Our main research goal is to address the theoretical and practical concerns in gamification through a user(child)-centred experiential approach. We grounded the design and evaluation of the game in the established User Experience (UX) theoretical frameworks - Hassenzahl's hedonicpragmatic model and McCarthy &amp; Wright's four threads of experience. The game prototype consists of four microworlds with each comprising a set of scenarios where children are asked to select an action option and record their reasons by talking to the non-player character. The game was evaluated with 634 children aged 7-11 years. The levels of perceived fun, interestingness and ease of playing were generally high. The game could stimulate the children to think about the given scenarios and beyond them. © 2016 ACM.</t>
  </si>
  <si>
    <t>Children; Gamification; Law; Theories; User Experience</t>
  </si>
  <si>
    <t>Bronner S.; Pinsker R.; Naik R.; Noah J.A.</t>
  </si>
  <si>
    <t>Bronner, Shaw (6604093091); Pinsker, Russell (55440141900); Naik, Rutika (57213581651); Noah, J. Adam (36789839000)</t>
  </si>
  <si>
    <t>6604093091; 55440141900; 57213581651; 36789839000</t>
  </si>
  <si>
    <t>Physiological and psychophysiological responses to an exer-game training protocol</t>
  </si>
  <si>
    <t>Journal of Science and Medicine in Sport</t>
  </si>
  <si>
    <t>10.1016/j.jsams.2015.03.003</t>
  </si>
  <si>
    <t>https://www.scopus.com/inward/record.uri?eid=2-s2.0-84958039213&amp;doi=10.1016%2fj.jsams.2015.03.003&amp;partnerID=40&amp;md5=cfab00075a5c06487b3b5520520f359d</t>
  </si>
  <si>
    <t>Objectives: Exer-games and virtual reality offer alternative opportunities to provide neuro-rehabilitation and exercise that are fun. Our goal was to determine how effective they are in achieving motor learning goals and fitness benefits as players gain experience. Design: We employed a repeated measures design to determine changes in physical exertion and engagement with training. Methods: Fourteen healthy adults trained on the XBOX Kinect video game Dance Central using a skill-based protocol to examine changes in energy expenditure (EE), heart rate (HR), METs, limb movement, game proficiency, and player engagement in initial, post-training, and transfer-testing of a full-body dance exer-game. Data were analyzed using repeated measures analysis of variance, p &lt; 0.05. Results: Both EE, HR, and METs increased from initial (EE 4.89 ± 1.35, HR 103 ± 18, METs 4.25 ± 0.72) to post-training (EE 5.92 ± 1.25, HR 110 ± 15, METs 5.05 ± 0.75) and were greatest during transfer-testing (EE 6.34 ± 1.35, HR 115 ± 17, METs 5.42 ± 0.88, p ≤ 0.001). Proficiency, measured by game scores, also increased from initial to post-training and transfer-testing (≤ 0.002). Limb movement and player engagement remained unchanged. Conclusions: It is important to understand whether player physiological and psychophysiological responses change with continued game-play. Although Dance Central involves whole-body movement, physical exertion remained at moderate levels after training. As exer-game and virtual reality systems move from their initial novelty, research about how players react to continued involvement with a game can guide game developers to maintain a freshness through game progression that preserves the participant's attentional focus, minimizes attrition and maintains a prescribed level of energy exertion. © 2015 Sports Medicine Australia.</t>
  </si>
  <si>
    <t>Dance; Energy expenditure; Engagement; Exercise; METs; Video games</t>
  </si>
  <si>
    <t>Vieira L.C.; Da Silva F.S.C.</t>
  </si>
  <si>
    <t>Vieira, Luiz C. (57189493844); Da Silva, Flávio S. Côrrea (57192899405)</t>
  </si>
  <si>
    <t>57189493844; 57192899405</t>
  </si>
  <si>
    <t>Assessment of fun from the analysis of facial expressions to support video game design</t>
  </si>
  <si>
    <t>AISB Annual Convention 2016, AISB 2016</t>
  </si>
  <si>
    <t>https://www.scopus.com/inward/record.uri?eid=2-s2.0-85041896335&amp;partnerID=40&amp;md5=91d216d72ec865a1dd1696557b0b0fc2</t>
  </si>
  <si>
    <t>Evaluation is arguably the most important step in the development of a game. Existing methods - involving observation, inquiring and the capture of utilitarian and non-utilitarian data from the game itself or from players through the use of bodily sensors - may tamper the experience or not be able to capture it as it occurs. This paper presents a work in progress of a software system intended to predict fun from the facial expressions of players, based on the detection of prototypic emotions and immersive state. Initial results of the emotion classifier obtained accuracies varying from 68% to 96%, depending on the prototypic emotion.</t>
  </si>
  <si>
    <t>Soylu M.Y.; Bruning R.H.</t>
  </si>
  <si>
    <t>Soylu, Meryem Yilmaz (55666673800); Bruning, Roger H. (7005267247)</t>
  </si>
  <si>
    <t>55666673800; 7005267247</t>
  </si>
  <si>
    <t>Exploring self-regulation of more or less expert college-age video game players: A sequential explanatory design</t>
  </si>
  <si>
    <t>SEP</t>
  </si>
  <si>
    <t>10.3389/fpsyg.2016.01441</t>
  </si>
  <si>
    <t>https://www.scopus.com/inward/record.uri?eid=2-s2.0-84992744161&amp;doi=10.3389%2ffpsyg.2016.01441&amp;partnerID=40&amp;md5=d46f218078408076391c1b87f4293c58</t>
  </si>
  <si>
    <t>This study examined differences in self-regulation among college-age expert, moderately expert, and non-expert video game players in playing video games for fun. Winne's model of self-regulation (Winne, 2001) guided the study. The main assumption of this study was that expert video game players used more processes of self-regulation than the less-expert players. We surveyed 143 college students about their game playing frequency, habits, and use of self-regulation. Data analysis indicated that while playing recreational video games, expert gamers self-regulated more than moderately expert and non-expert players and moderately expert players used more processes of self-regulation than non-experts. Semi-structured interviews also were conducted with selected participants at each of the expertise levels. Qualitative follow-up analyses revealed five themes: (1) characteristics of expert video gamers, (2) conditions for playing a video game, (3) figuring out a game, (4) how gamers act and, (5) game context. Overall, findings indicated that playing a video game is a highly self-regulated activity and that becoming an expert video game player mobilizes multiple sets of self-regulation related skills and processes. These findings are seen as promising for educators desiring to encourage student self-regulation, because they indicate the possibility of supporting students via recreational video games by recognizing that their play includes processes of self-regulation. © 2016 Yilmaz Soylu and Bruning.</t>
  </si>
  <si>
    <t>A sequential explanatory design; Expertise; Mixed-methods; Self-regulation; Video game</t>
  </si>
  <si>
    <t>Mazza C.; Ripamonti L.A.; Maggiorini D.; Gadia D.</t>
  </si>
  <si>
    <t>Mazza, Claudio (57197772785); Ripamonti, Laura A. (6603032354); Maggiorini, Dario (6508104868); Gadia, Davide (8638291800)</t>
  </si>
  <si>
    <t>57197772785; 6603032354; 6508104868; 8638291800</t>
  </si>
  <si>
    <t>Fun Pledge 2.0: A funny platformers levels generator (rhythm based)</t>
  </si>
  <si>
    <t>Part F131371</t>
  </si>
  <si>
    <t>a22</t>
  </si>
  <si>
    <t>10.1145/3125571.3125592</t>
  </si>
  <si>
    <t>https://www.scopus.com/inward/record.uri?eid=2-s2.0-85034643902&amp;doi=10.1145%2f3125571.3125592&amp;partnerID=40&amp;md5=d2725afbeccc27dfc1d6bedc11ec77c4</t>
  </si>
  <si>
    <t>Procedural Content Generation is quite diffused in the field of video games design and development, since it can help in relieving designers from the burden of repetitive work, optimizing the development process, increasing re-playability, adapting games to specific audiences, and enabling new games mechanics. Anyway, when applying generative techniques, it is important not to forget that the main target is not optimization, but providing fun and compelling experiences to the player. In the present work, we tackle the issue of creating and testing an automated level editor for platform video games, starting from the work of [22,31]. The tool is aimed at producing levels that are both playable and fun, using as a starting point for the structure of the levels Afro-American musical rhythms. At the same time, it should guarantee maximum freedom to the level designer, and interactively suggest corrections functional to the quality of the player experience. © 2017 Association for Computing Machinery.</t>
  </si>
  <si>
    <t>Game design; Human factors; Procedural generated content; User experience design; Video games</t>
  </si>
  <si>
    <t>Thomas S.; Fazakarley L.; Thomas P.W.; Collyer S.; Brenton S.; Perring S.; Scott R.; Thomas F.; Thomas C.; Jones K.; Hickson J.; Hillier C.</t>
  </si>
  <si>
    <t>Thomas, Sarah (36983608500); Fazakarley, Louise (16678539300); Thomas, Peter W. (7404888363); Collyer, Sarah (56181509300); Brenton, Sarah (56181373200); Perring, Steve (58084031100); Scott, Rebecca (56181403600); Thomas, Fern (57195938027); Thomas, Charlotte (57195934960); Jones, Kelly (56213506900); Hickson, Jo (57195935347); Hillier, Charles (7004632383)</t>
  </si>
  <si>
    <t>36983608500; 16678539300; 7404888363; 56181509300; 56181373200; 58084031100; 56181403600; 57195938027; 57195934960; 56213506900; 57195935347; 7004632383</t>
  </si>
  <si>
    <t>Mii-vitaliSe: A pilot randomised controlled trial of a home gaming system (Nintendo Wii) to increase activity levels, vitality and well-being in people with multiple sclerosis</t>
  </si>
  <si>
    <t>BMJ Open</t>
  </si>
  <si>
    <t>e016966</t>
  </si>
  <si>
    <t>10.1136/bmjopen-2017-016966</t>
  </si>
  <si>
    <t>https://www.scopus.com/inward/record.uri?eid=2-s2.0-85030223746&amp;doi=10.1136%2fbmjopen-2017-016966&amp;partnerID=40&amp;md5=4af6b38f81ec2c6e3d0fbebab1068392</t>
  </si>
  <si>
    <t>Objectives While the health and well-being benefits of physical activity are recognised, people with multiple sclerosis (MS) often face greater barriers than the general population. The Nintendo Wii potentially offers a fun, convenient way of overcoming some of these. The aim was to test the feasibility of conducting a definitive trial of the effectiveness and cost-effectiveness of Mii-vitaliSe; a home-based, physiotherapist-supported Nintendo Wii intervention. Design A single-centre wait-list randomised controlled study. Setting MS service in secondary care. Participants Ambulatory, relatively inactive people with clinically confirmed MS. Intervention Thirty participants were randomised to receive Mii-vitaliSe either immediately (for 12 months) or after a 6-month wait (for 6 months). Mii-vitaliSe consisted of two supervised Nintendo Wii familiarisation sessions in the hospital followed by home use (Wii Sports, Sports Resort and Fit Plus software) with physiotherapist support and personalised resources. Outcomes Included self-reported physical activity levels, quality of life, mood, self-efficacy, fatigue and assessments of balance, gait, mobility and hand dexterity at baseline, 6 and 12 months. Interviews (n=25) explored participants' experiences and, at study end, the two Mii-vitaliSe facilitators' experiences of intervention delivery (main qualitative findings reported separately). Results Mean (SD) age was 49.3 (8.7) years, 90% female, with 47% diagnosed with MS &lt;6 years ago and 60% new to active gaming. The recruitment rate was 31% (95% CI 20% to 44%). Outcome data were available for 29 (97%) at 6 months and 28 (93%) at 12 months. No serious adverse events were reported during the study. Qualitative data indicated that Mii-vitaliSe was well-received. Mean Wii use across both groups over the initial 6-month intervention period was twice a week for 27 min/day. Mean cost of delivering Mii-vitaliSe was £684 per person. Discussion Mii-vitaliSe appears acceptable and a future trial feasible and warranted. These findings will inform its design. © Article author(s) (or their employer(s) unless otherwise stated in the text of the article) 2017.</t>
  </si>
  <si>
    <t>Computers in Human Behavior</t>
  </si>
  <si>
    <t>Zhang T.; Lin C.-C.; Yu T.-C.; Sun J.; Hsu W.-C.; Wong A.M.-K.</t>
  </si>
  <si>
    <t>Zhang, Tao (55547105891); Lin, Chung-Chih (57144923100); Yu, Tsang-Chu (54407749300); Sun, Jing (57193650382); Hsu, Wen-Chuin (7402002805); Wong, Alice May-Kuen (55840778800)</t>
  </si>
  <si>
    <t>55547105891; 57144923100; 54407749300; 57193650382; 7402002805; 55840778800</t>
  </si>
  <si>
    <t>Fun cube based brain gym cognitive function assessment system</t>
  </si>
  <si>
    <t>Computers in Biology and Medicine</t>
  </si>
  <si>
    <t>10.1016/j.compbiomed.2017.03.003</t>
  </si>
  <si>
    <t>https://www.scopus.com/inward/record.uri?eid=2-s2.0-85015408537&amp;doi=10.1016%2fj.compbiomed.2017.03.003&amp;partnerID=40&amp;md5=e50d3be8961624a4e0ed1fe61dbe2801</t>
  </si>
  <si>
    <t>The aim of this study is to design and develop a fun cube (FC) based brain gym (BG) cognitive function assessment system using the wireless sensor network and multimedia technologies. The system comprised (1) interaction devices, FCs and a workstation used as interactive tools for collecting and transferring data to the server, (2) a BG information management system responsible for managing the cognitive games and storing test results, and (3) a feedback system used for conducting the analysis of cognitive functions to assist caregivers in screening high risk groups with mild cognitive impairment. Three kinds of experiments were performed to evaluate the developed FC-based BG cognitive function assessment system. The experimental results showed that the Pearson correlation coefficient between the system's evaluation outcomes and the traditional Montreal Cognitive Assessment scores was 0.83. The average Technology Acceptance Model 2 score was close to six for 31 elderly subjects. Most subjects considered that the brain games are interesting and the FC human-machine interface is easy to learn and operate. The control group and the cognitive impairment group had statistically significant difference with respect to the accuracy of and the time taken for the brain cognitive function assessment games, including Animal Naming, Color Search, Trail Making Test, Change Blindness, and Forward / Backward Digit Span. © 2017 Elsevier Ltd</t>
  </si>
  <si>
    <t>Brain gym; Cognitive function impairment; Fun cube; Multimedia; Wireless sensor network</t>
  </si>
  <si>
    <t>Adams T.</t>
  </si>
  <si>
    <t>Adams, Tarn (57203922713)</t>
  </si>
  <si>
    <t>Secret Identities in Dwarf Fortress</t>
  </si>
  <si>
    <t>AAAI Workshop - Technical Report</t>
  </si>
  <si>
    <t>https://www.scopus.com/inward/record.uri?eid=2-s2.0-85100606889&amp;partnerID=40&amp;md5=af7a65826cd257052aafba5d9bf8c65a</t>
  </si>
  <si>
    <t>Chairs' Note: In this invited industry case study, Tarn Adams discusses recent extensions to Dwarf Fortress's systems for character deception. A noted opus in the history of videogames, Dwarf Fortress is a roguelike set in procedurally generated fantasy universes. It has been shown at the Museum of Modern Art and has been featured in The New York Times, The New Yorker, Wired, and many other press publications. Currently, Tarn and his brother, Zach Adams, are roughly midway through its famous 30-year development cycle. As Tarn explains in this paper, an upcoming update centered around artifacts-and what characters know about them-has had the fun consequence of necessitating that a certain class of non-player characters cultivate secret identities. This major extension has brought both technical and design challenges, as this paper illustrates. -James Ryan. Copyright © 2017, Association for the Advancement of Artificial Intelligence (www.aaai.org). All rights reserved.</t>
  </si>
  <si>
    <t>Al-Azawi R.; Al-Obaidy M.; Ayesh A.; Rosenburg D.</t>
  </si>
  <si>
    <t>Al-Azawi, Rula (55853780400); Al-Obaidy, Mohaned (26665295400); Ayesh, Aladdin (14059468900); Rosenburg, Duska (57193824054)</t>
  </si>
  <si>
    <t>55853780400; 26665295400; 14059468900; 57193824054</t>
  </si>
  <si>
    <t>The impact of using educational gamification in mobile computing course: A case study</t>
  </si>
  <si>
    <t>Communication, Management and Information Technology - Proceedings of the International Conference on Communication, Management and Information Technology, ICCMIT 2016</t>
  </si>
  <si>
    <t>https://www.scopus.com/inward/record.uri?eid=2-s2.0-85016986968&amp;partnerID=40&amp;md5=7107253fabaf8fab63e16e9ccd9cb6df</t>
  </si>
  <si>
    <t>The purpose of this case study was to explore a new learning strategy that benefits the students of mobile computing modules to engage and understand the mobile computing course through designing computer games which enhance their understandability concept. Games can be used within higher education in various ways to promote student participation, enable variation in how lectures are taught, and improve student interest. The game applied to be designed by students focusing also to design educational game for children with age six years. This game will teach the students how to learn in a fun way. Our case study is implemented at Gulf College which is affiliated with Staffordshire University-UK. Our game design was applied to teach students Android Studio software by designing an educational game. We describe the important requirements need to be considered when students start their design and implementation process. Finally, we describe the findings and results of our case study. The data analysis and evaluation are based on students feedback, staff feedback and the final marking grades for the students. © 2017 Taylor &amp; Francis Group, London.</t>
  </si>
  <si>
    <t>Lankes M.; Hagler J.; Gattringer F.; Stiglbauer B.</t>
  </si>
  <si>
    <t>Lankes, Michael (18935743600); Hagler, Jürgen (57191433531); Gattringer, Fabiola (57197832694); Stiglbauer, Barbara (35800243800)</t>
  </si>
  <si>
    <t>18935743600; 57191433531; 57197832694; 35800243800</t>
  </si>
  <si>
    <t>InterPlayces: Results of an intergenerational games study</t>
  </si>
  <si>
    <t>10622 LNCS</t>
  </si>
  <si>
    <t>10.1007/978-3-319-70111-0_8</t>
  </si>
  <si>
    <t>https://www.scopus.com/inward/record.uri?eid=2-s2.0-85035090479&amp;doi=10.1007%2f978-3-319-70111-0_8&amp;partnerID=40&amp;md5=b4b7e44c20211f9f352e7888dc95adbb</t>
  </si>
  <si>
    <t>Our submission describes the conceptualization and the results of an intergenerational games study composed of various games held in the Welios Science Center. We aim to identify design criteria (game mechanics, goals, etc.) for intergenerational digital games with haptic elements in a museum context that are not only fun, but also foster the communication between old and young players. In order to reach our goal, we confronted players with several different commercially available games as well as a specifically developed game prototype. To address the physical context (museum) in our methods and our game design we also carried out observations of existing installations plus interviews with museum guides. Results show that cooperative intergenerational games in a museum should include haptic elements, consist of several phases, with the possibility of reruns and should not be too complex, both technically and conceptually. © Springer International Publishing AG 2017.</t>
  </si>
  <si>
    <t>Cooperative play; Game design; Intergenerational play</t>
  </si>
  <si>
    <t>Alawami N.; Ku H.-Y.</t>
  </si>
  <si>
    <t>Alawami, Nariman (57190975378); Ku, Heng-Yu (8915284300)</t>
  </si>
  <si>
    <t>57190975378; 8915284300</t>
  </si>
  <si>
    <t>Every day you are improving: How college students view the educational impact of world of warcraft</t>
  </si>
  <si>
    <t>Qualitative Report</t>
  </si>
  <si>
    <t>https://www.scopus.com/inward/record.uri?eid=2-s2.0-84984870897&amp;partnerID=40&amp;md5=7e669ca6ea301da2f724b5ca784382e1</t>
  </si>
  <si>
    <t>The purpose of the study was to explore college students’ experiences with playing World of Warcraft (WoW) and their views on the application of WoW in educational settings.A qualitative case study design was used to interview three participants who were selected purposively from a Midwestern university.Findings revealed that players thought that playing WoW was fun, relaxing, motivating, but sometimes almost to the point of addiction.The findings also support student perceptions of generalization of teamwork, cooperating, socializing, academic skills, and time management skills learned and practiced in playing WoW to academic settings.Playing WoW games can provide an important link between the virtual world and the real world as players develop academic, time management, collaborative, and critical thinking skills. © 2016: Nariman Alawami, Heng-Yu Ku, and Nova Southeastern University.</t>
  </si>
  <si>
    <t>Game culture; MMORPGs; Online video games; Qualitative case study; Virtual worlds</t>
  </si>
  <si>
    <t>Duval J.; Rubin Z.; Goldman E.; Antrilli N.; Zhang Y.; Wang S.-H.; Kurniawan S.</t>
  </si>
  <si>
    <t>Duval, Jared (57195217976); Rubin, Zachary (57093573500); Goldman, Elizabeth (57192382441); Antrilli, Nick (57189993315); Zhang, Yu (58409300700); Wang, Su-Hua (57191711705); Kurniawan, Sri (6602775385)</t>
  </si>
  <si>
    <t>57195217976; 57093573500; 57192382441; 57189993315; 58409300700; 57191711705; 6602775385</t>
  </si>
  <si>
    <t>Designing towards maximum motivation and engagement in an interactive speech therapy game</t>
  </si>
  <si>
    <t>IDC 2017 - Proceedings of the 2017 ACM Conference on Interaction Design and Children</t>
  </si>
  <si>
    <t>10.1145/3078072.3084329</t>
  </si>
  <si>
    <t>https://www.scopus.com/inward/record.uri?eid=2-s2.0-85026284798&amp;doi=10.1145%2f3078072.3084329&amp;partnerID=40&amp;md5=a0617f4adbecb5a252824abca1c4de5b</t>
  </si>
  <si>
    <t>Children with speech impairments often find speech curriculums tedious, limiting how often children are motivated to practice. A speech therapy game has the potential to make practice fun, may help facilitate increased time and quality of at-home speech therapy, and lead to improved speech. We explore using conversational real-time speech recognition, game methodologies theorized to improve immersion and flow, and user centered approaches to design an immersive interactive speech therapy solution. Our preliminary user evaluation showed that compared to traditional methods, children were more motivated to practice speech using our system. © 2017 Copyright is held by the owner/author(s).</t>
  </si>
  <si>
    <t>Games; Human computer interaction; Motivation; Speech processing; Speech therapy</t>
  </si>
  <si>
    <t>Regalado M.R.; Aranha E.; Da Silva T.R.</t>
  </si>
  <si>
    <t>Regalado, Murilo Rocha (57192555145); Aranha, Eduardo (18433677500); Da Silva, Thiago Reis (56712387100)</t>
  </si>
  <si>
    <t>57192555145; 18433677500; 56712387100</t>
  </si>
  <si>
    <t>Gamifying an online approach for promoting game development Learning and contest: An experience report</t>
  </si>
  <si>
    <t>2016-November</t>
  </si>
  <si>
    <t>10.1109/FIE.2016.7757441</t>
  </si>
  <si>
    <t>https://www.scopus.com/inward/record.uri?eid=2-s2.0-85006835866&amp;doi=10.1109%2fFIE.2016.7757441&amp;partnerID=40&amp;md5=26b5571e3d63447e6778f1667ce3661f</t>
  </si>
  <si>
    <t>A big challenge of virtual learning environments is to guarantee engagement and keep students motivated to use it. In this context, gamification techniques are being explored to adapt game elements to teaching and Learning in Virtual Environments (VLE) with the objective of make the VLEs more engaging and attractive for students. The gamification engages, encourages and promotes greater interaction between students, enabling growth of learning. In this context, this article presents the gamification results of a virtual learning environment for online programming teaching and competition of digital games. At the end, results showed that the gamification achieves greater engagement of users in relation to the higher frequency of use of the VLE, larger views of video lessons and a greater number of completed challenges, bringing some other advantages such as the environment that became more competitive, fun and friendly for students. © 2016 IEEE.</t>
  </si>
  <si>
    <t>Game-development; Gamification; Learning; Learning in virtual environments; Online competition</t>
  </si>
  <si>
    <t>López S.A.; Corno F.; De Russis L.</t>
  </si>
  <si>
    <t>López, Sebastián Aced (56985258700); Corno, Fulvio (7005579197); De Russis, Luigi (42761135100)</t>
  </si>
  <si>
    <t>56985258700; 7005579197; 42761135100</t>
  </si>
  <si>
    <t>Design and development of one-switch video games for children with severe motor disabilities</t>
  </si>
  <si>
    <t>ACM Transactions on Accessible Computing</t>
  </si>
  <si>
    <t>10.1145/3085957</t>
  </si>
  <si>
    <t>https://www.scopus.com/inward/record.uri?eid=2-s2.0-85027516758&amp;doi=10.1145%2f3085957&amp;partnerID=40&amp;md5=a4e1f8a97e8e7639f2f69ed6d580ac3e</t>
  </si>
  <si>
    <t>Video games are not just played for fun; they have become a handy instrument for the cognitive, emotional, and social development of children. However, several barriers prevent many children with disabilities from playing action-oriented video games, alone or with their peers. In particular, children with severe motor disabilities, who rely on one-switch interaction for accessing electronic devices, find fast-paced games that require rapid decision-making and timely responses, completely unplayable. This article contributes to lowering such barriers by presenting GNomon (Gaming NOMON), a software framework based on the NOMON mode of interaction that allows the creation of action-oriented single-switch video games. The article reports the results of two studies that evaluate the playability and rehabilitation suitability of GNomon-based video games. The playability of GNomon-based games is evaluated by assessing their learnability, effectiveness, errors, satisfaction, memorability, and enjoyability with a group of eight children with severe motor disabilities.The suitability for pediatric rehabilitation is determined by means of a focus group with a team of speech therapists, physiotherapists, and psychologists from a Local Health Agency in Turin, Italy. The results of the playability study are positive: All children had fun playing GNomon-based video games, and seven of eight were able to interact and play autonomously. The results of the rehabilitation-suitability study also entail that GNomon-based games can be exploited in training hand-eye coordination and maintenance of selective attention over time. The article finally offers critical hindsight and reflections and shows possible new future game concepts. © 2017 ACM.</t>
  </si>
  <si>
    <t>Accessible games; Action-oriented games; Children with disabilities; One-switch interaction; Single-switch selection</t>
  </si>
  <si>
    <t>Nikitakos N.; Sirris I.; Dalaklis D.; Papachristos D.; Tsoukalas V.D.</t>
  </si>
  <si>
    <t>Nikitakos, N. (6603411405); Sirris, I. (57194571374); Dalaklis, D. (57194572107); Papachristos, D. (6508272047); Tsoukalas, V.D. (6506510549)</t>
  </si>
  <si>
    <t>6603411405; 57194571374; 57194572107; 6508272047; 6506510549</t>
  </si>
  <si>
    <t>Game-based learning for maritime education and training: the case of Trader of the World</t>
  </si>
  <si>
    <t>WMU Journal of Maritime Affairs</t>
  </si>
  <si>
    <t>10.1007/s13437-016-0119-3</t>
  </si>
  <si>
    <t>https://www.scopus.com/inward/record.uri?eid=2-s2.0-85020842126&amp;doi=10.1007%2fs13437-016-0119-3&amp;partnerID=40&amp;md5=6ff81f2ba5c0fc99c1260eb1e3cc3505</t>
  </si>
  <si>
    <t>For educational and/or training purposes, games are often described as multimodal texts, where signs, gestures, images, habits, behaviors, sounds, etc. have different meanings according to the way and the context they are represented. During their execution, a large variety of strategies can be employed; images, words, sounds, music, movement, and even bodily sensations can provide the necessary factors. More importantly, when games are integrated in an educational (or training) activity, it is essential to record solid evidence that the targeted learning outcome is achieved. Game-based learning (GBL) for seafarers is a multifactor domain combining educational psychology, learning theories, instructional design, computer game technology, and last but not least, research in the maritime field. In order to create the appropriate framework, there is a need to combine three different scientific areas (education design, computer science, and maritime education and training (MET)) towards the proper game design. In these types of games, the design process includes an extremely important task: embedding suitable educational approaches and instructional techniques for specific learning outcomes and student profiles into the scenario, so that the game will be played without losing the fun and attractive part of it. In the current analysis, a framework for GBL that is applicable for 200 maritime professionals is presented; the specific application is related to navigational safety training, and the respective framework is a 3D real-time strategy game called “Trader of the World” (TotW-alpha version). The game is designed for already competent adult seafarers as well as undergraduate students of maritime academies/institutions and it is applied in nonformal educational settings. A demonstration of this game has already taken place at the undergraduate level; results, evaluations, and opinions provided by the participants were used as the basis for discussion. © 2016, World Maritime University.</t>
  </si>
  <si>
    <t>Game-based learning (GBL); Games design; Maritime education and training (MET)</t>
  </si>
  <si>
    <t>Tang Z.; Lawson S.; Messing D.; Guo J.; Smith T.; Feng J.</t>
  </si>
  <si>
    <t>Tang, Ziying (55463131700); Lawson, Sonia (51562050400); Messing, David (57223339615); Guo, Jin (57188746345); Smith, Ted (57188749369); Feng, Jinjuan (55247917500)</t>
  </si>
  <si>
    <t>55463131700; 51562050400; 57223339615; 57188746345; 57188749369; 55247917500</t>
  </si>
  <si>
    <t>Collaborative Rehabilitation Support System: A Comprehensive Solution for Everyday Rehab</t>
  </si>
  <si>
    <t>Proceedings - 2015 IEEE International Symposium on Multimedia, ISM 2015</t>
  </si>
  <si>
    <t>10.1109/ISM.2015.62</t>
  </si>
  <si>
    <t>https://www.scopus.com/inward/record.uri?eid=2-s2.0-84969592920&amp;doi=10.1109%2fISM.2015.62&amp;partnerID=40&amp;md5=5fe32ecd48507c799b8b1336aa62bf89</t>
  </si>
  <si>
    <t>Repetitive rehabilitation exercises on a regular basis are crucial for enhancing and restoring functional ability and quality of life to those with cognitive and physical disabilities such as stroke. However, a good proportion of patients are often non-compliant to the repetitive exercise regimen prescribed by their therapists. This may be due to a variety of factors including lack of motivation. Although interactive gaming systems such as the Wii by Nintendo and haptic devices have been introduced to make repetitive actions more fun and engaging for typically functioning individuals, challenges still remain for those who have some impairment. Expensive and complicated gaming systems are still not widely used by those with disabilities. In addition, therapists and caregivers, who play an important role in rehabilitation, have not been sufficiently involved. To address these problems as they pertain to people with disabilities, we propose a collaborative rehabilitation support system (CRSS) where mobile-based interactive games are included. Through our approach, we expand in-home rehabilitation to self-rehabilitation which allows users to perform rehab anywhere and anytime. A pilot study involving stroke survivors, caregivers, therapists and physicians was conducted to evaluate our system, and users' feedback is highly positive. © 2015 IEEE.</t>
  </si>
  <si>
    <t>design; engagement; mobile; stroke rehabilitation; Support system; video games</t>
  </si>
  <si>
    <t>Vieira L.C.; da Silva F.S.C.</t>
  </si>
  <si>
    <t>Vieira, Luiz Carlos (57189493844); da Silva, Flávio Soares Corrêa (57192899405)</t>
  </si>
  <si>
    <t>Assessment of fun in interactive systems: A survey</t>
  </si>
  <si>
    <t>Cognitive Systems Research</t>
  </si>
  <si>
    <t>10.1016/j.cogsys.2016.09.007</t>
  </si>
  <si>
    <t>https://www.scopus.com/inward/record.uri?eid=2-s2.0-84998886297&amp;doi=10.1016%2fj.cogsys.2016.09.007&amp;partnerID=40&amp;md5=734c808236e01b2031b8fc8fab97818f</t>
  </si>
  <si>
    <t>Fun is fundamental in life, since it fosters interaction and learning. But the design of fun is not trivial since it is subjective: it depends upon context, preferences and the history of users. That is why assessment is an important issue in the design process. Traditional assessment methods involve observation and inquiring of users while interacting, while more recent methods involve data collection and physiological measurements. This article presents a survey on the existing methods for the assessment of fun from its constituent elements – attention, flow, immersion and emotion. © 2016 Elsevier B.V.</t>
  </si>
  <si>
    <t>Assessment; Emotions; Flow; Fun; Immersion; Interactive systems</t>
  </si>
  <si>
    <t>Alhaidary R.; Altammami S.</t>
  </si>
  <si>
    <t>Alhaidary, Reham (56112290100); Altammami, Shatha (56112039400)</t>
  </si>
  <si>
    <t>56112290100; 56112039400</t>
  </si>
  <si>
    <t>Can the success of mobile games be attributed to following mobile game heuristics?</t>
  </si>
  <si>
    <t>10282 LNCS</t>
  </si>
  <si>
    <t>10.1007/978-3-319-58559-8_2</t>
  </si>
  <si>
    <t>https://www.scopus.com/inward/record.uri?eid=2-s2.0-85019773206&amp;doi=10.1007%2f978-3-319-58559-8_2&amp;partnerID=40&amp;md5=4af7da562784ae4d4aaec2ca5526a65e</t>
  </si>
  <si>
    <t>The mobile game industry is increasing in market share and becoming saturated with hundreds of products. This rises competition to gain user’s satisfaction for fun and easy to use mobile games. In fact, the main concern of mobile game development is the usability due to smart phones restrictions (screen size, processing power, storage, etc.). To identify such usability problems, heuristic evaluation is applied. In this paper, we evaluated a popular mobile game, “Hay day”, using heuristic evaluation conducted by six evaluators to examine 44 heuristics. The results of this study provide insights to game developers in order to improve usability. © Springer International Publishing AG 2017.</t>
  </si>
  <si>
    <t>Heuristics evaluation; Mobile games; Usability</t>
  </si>
  <si>
    <t>Dawn S.; Kaushik P.</t>
  </si>
  <si>
    <t>Dawn, Suma (37761268200); Kaushik, Prashant (56967816100)</t>
  </si>
  <si>
    <t>37761268200; 56967816100</t>
  </si>
  <si>
    <t>Teaching game designing and development: Pedagogy and challenges</t>
  </si>
  <si>
    <t>2016 9th International Conference on Contemporary Computing, IC3 2016</t>
  </si>
  <si>
    <t>10.1109/IC3.2016.7880210</t>
  </si>
  <si>
    <t>https://www.scopus.com/inward/record.uri?eid=2-s2.0-85018474546&amp;doi=10.1109%2fIC3.2016.7880210&amp;partnerID=40&amp;md5=d21d43f2dd38472cc678cbad1b6bc9d3</t>
  </si>
  <si>
    <t>Teaching a course on game designing and development is as exciting as it is challenging. The 'fun' factors have to be combined with art, narration, designing, and logic development. This paper strives to describe the pedagogy used for teaching this challenging course. Also discussed are some of the issues faced for the duration of the courses. Students' projects were implemented using Unity3d game engine by following the game development pipeline and some of their works are also showcased. The course content, lecture delivery style, assignment types are also mentioned. Some of the challenges are also presented. It has also been endeavored to enhance student motivation, knowledge and understanding through game designing and development. © 2016 IEEE.</t>
  </si>
  <si>
    <t>Game Architecture; Game Design Process; Game Engines; Pedagogy; Play Testing; Teaching Computer Games Course Objectives and Learning objectives</t>
  </si>
  <si>
    <t>Kaevikj N.; Kostadinovska A.; Mihova M.; Trivodaliev K.; Stojkoska B.</t>
  </si>
  <si>
    <t>Kaevikj, Nenad (57190869568); Kostadinovska, Angela (57190872052); Mihova, Marija (26040918400); Trivodaliev, Kire (24476892800); Stojkoska, Biljana (24829483900)</t>
  </si>
  <si>
    <t>57190869568; 57190872052; 26040918400; 24476892800; 24829483900</t>
  </si>
  <si>
    <t>Toby the explorer - An interactive educational game for primary school pupils</t>
  </si>
  <si>
    <t>2016 39th International Convention on Information and Communication Technology, Electronics and Microelectronics, MIPRO 2016 - Proceedings</t>
  </si>
  <si>
    <t>10.1109/MIPRO.2016.7522291</t>
  </si>
  <si>
    <t>https://www.scopus.com/inward/record.uri?eid=2-s2.0-84983607884&amp;doi=10.1109%2fMIPRO.2016.7522291&amp;partnerID=40&amp;md5=566f9bf84d011e2ff9ff205746af371a</t>
  </si>
  <si>
    <t>Technology enhanced education has been recently established as a new approach for all stages of education in developing countries, especially in Macedonia. Although computer games are often given little attention we believe that within the vast amount of technologies and instruments used to achieve the needed improvements it is computer games that are playing the central role in delivering the desired effects, in particular to children and teenagers. In this paper we present the Toby the Explorer, an interactive educational game for primary school students. We show in depth the engineering behind the game, its design and structure. We also give an insight and evaluation of the importance of the game in enhancing the educational process. Our results show that the learning process is regarded as more easy and fun by the students that learned by playing, but also it increased their interest in learning other subjects not included explicitly in the game. © 2016 Croatian Society MIPRO.</t>
  </si>
  <si>
    <t>Desktop games; e-Learning; Educational games; Game-based learning; Games for kids</t>
  </si>
  <si>
    <t>Hwang S.; Schneider A.L.J.; Clarke D.; MacIntosh A.; Switzer L.; Fehlings D.; Graham T.C.N.</t>
  </si>
  <si>
    <t>Hwang, Susan (57194064098); Schneider, Adrian L. Jessup (56421202100); Clarke, Daniel (57191927986); MacIntosh, Alexander (57190667277); Switzer, Lauren (54406052100); Fehlings, Darcy (6602115548); Graham, T. C. Nicholas (25960022100)</t>
  </si>
  <si>
    <t>57194064098; 56421202100; 57191927986; 57190667277; 54406052100; 6602115548; 25960022100</t>
  </si>
  <si>
    <t>How game balancing affects play: Player adaptation in an exergame for children with cerebral palsy</t>
  </si>
  <si>
    <t>DIS 2017 - Proceedings of the 2017 ACM Conference on Designing Interactive Systems</t>
  </si>
  <si>
    <t>10.1145/3064663.3064664</t>
  </si>
  <si>
    <t>https://www.scopus.com/inward/record.uri?eid=2-s2.0-85023187298&amp;doi=10.1145%2f3064663.3064664&amp;partnerID=40&amp;md5=b0868d85db0ae50c6c01449f0a818444</t>
  </si>
  <si>
    <t>Player balancing helps people with different levels of physical ability and experience play together by providing customized assistance. Player balancing is particularly important in exergames, where differences in physical ability can have a large impact on game outcomes, and in making games accessible to people with motor disabilities. To date, there has been little research into how balancing affects people's gameplay behaviour over time. This paper reports on a six-day study with eight youths with cerebral palsy. Two games incorporated algorithms to balance differences in pedaling ability and aiming ability. Balancing positively impacted motivation versus non-balanced conditions. Even in "blowout" games where one player won by a large margin, perceived fun and fairness were higher for both players when a player balancing algorithm was present. These results held up over six days, demonstrating that the results of balancing continued even after players had the opportunity to understand and adapt to the balancing algorithms. Copyright is held by the owner/author(s).</t>
  </si>
  <si>
    <t>Active video game; Exergame; Game balancing; Player balancing; Video game design</t>
  </si>
  <si>
    <t>Cardoso B.; de Abreu J.F.</t>
  </si>
  <si>
    <t>Cardoso, Bernardo (57188589406); de Abreu, Jorge Ferraz (53363333000)</t>
  </si>
  <si>
    <t>57188589406; 53363333000</t>
  </si>
  <si>
    <t>Indagante: A proposal for a social multiplatform game to motivate Interaction in the living room</t>
  </si>
  <si>
    <t>10.1007/978-3-319-63321-3_8</t>
  </si>
  <si>
    <t>https://www.scopus.com/inward/record.uri?eid=2-s2.0-85026780901&amp;doi=10.1007%2f978-3-319-63321-3_8&amp;partnerID=40&amp;md5=7ca16d5a6bf035c0d809cc55e3d75de5</t>
  </si>
  <si>
    <t>Nowadays, the access to new personal and portable digital equipment capable to reproduce all kinds of media content is getting increasingly easy. However, the presence of these new devices in the living room resulted in family members sharing the same physical space but not talking to each other. In this article, we intend to highlight these observations, as well to present a proposal based on a digital game, associated with television content, which has the potential to create an effect of discussion and conversation between those present in the living room. We will also highlight the way this game and its dynamics were designed, with the Interaction Design process in mind, to allow the game to reach its full potential: be fun and breed discussion. © Springer International Publishing AG 2017.</t>
  </si>
  <si>
    <t>Games; Interaction design; Living room; Quiz; TV</t>
  </si>
  <si>
    <t>Sriharee G.</t>
  </si>
  <si>
    <t>Sriharee, Gridaphat (42862636200)</t>
  </si>
  <si>
    <t>Software development perspective on game-based learning</t>
  </si>
  <si>
    <t>Proceedings of the 11th European Conference on Games Based Learning, ECGBL 2017</t>
  </si>
  <si>
    <t>https://www.scopus.com/inward/record.uri?eid=2-s2.0-85036456446&amp;partnerID=40&amp;md5=db43dbacaf6f2878f95bae8a26f92127</t>
  </si>
  <si>
    <t>Software development for game-based learning is a challenge for software developer because the development is required to balance both knowledge and fun together. This paper presents the discussion on software development for producing the educational game. Some simple games are developed for teaching in Computer System and Application course for non-computer science major students. Heuristic evaluation based on both educational perspective and software usability perspective are evaluated and discussed. This empirical study shows that the design phase is the most critical task for educational game development particularly the gameplay. In addition, the game is fixed in nature but learning needs a flexible system that is able to interact with the users and is adaptable to flexible contents. Therefore, the variety of games can be provided for particular topics of the course. In addition, a suitable game framework should be considered and evaluated to make the cost of producing inexpensive.</t>
  </si>
  <si>
    <t>Gameplay; Heuristic evaluation; Software development</t>
  </si>
  <si>
    <t>Kletenik D.; Salinas F.; Shulman C.; Bergeron C.; Sturm D.</t>
  </si>
  <si>
    <t>Kletenik, Devorah (55339943100); Salinas, Florencia (57195067495); Shulman, Chava (57192847736); Bergeron, Claudia (57195074920); Sturm, Deborah (7003514919)</t>
  </si>
  <si>
    <t>55339943100; 57195067495; 57192847736; 57195074920; 7003514919</t>
  </si>
  <si>
    <t>A serious game to teach computing concepts</t>
  </si>
  <si>
    <t>10.1007/978-3-319-58753-0_23</t>
  </si>
  <si>
    <t>https://www.scopus.com/inward/record.uri?eid=2-s2.0-85025150198&amp;doi=10.1007%2f978-3-319-58753-0_23&amp;partnerID=40&amp;md5=022d315d41691ac839de72af43fbf66e</t>
  </si>
  <si>
    <t>In this work, we discuss our ongoing project to design a serious game to teach advanced programming concepts in C++. These concepts are challenging for students to learn; our game is a fun and motivating way for students to learn and practice their understanding. Our game, Point Mouster, was designed and developed by women Computer Science majors and is part of a study to examine whether games with specific design elements can help recruit and retain female students. We report on a pilot study of our game conducted at Brooklyn College and the College of Staten Island. Students, including an unusually high number of female participants, demonstrated educational effectiveness, and reported high levels of motivation and engagement. © Springer International Publishing AG 2017.</t>
  </si>
  <si>
    <t>Computer science education; Digital game-based learning; Gender; Serious games</t>
  </si>
  <si>
    <t>Pavkov S.; Franković I.; Hoić-Božić N.</t>
  </si>
  <si>
    <t>Pavkov, Sanja (57195394731); Franković, Ivona (57190870098); Hoić-Božić, Natasa (14019578700)</t>
  </si>
  <si>
    <t>57195394731; 57190870098; 14019578700</t>
  </si>
  <si>
    <t>Comparison of game engines for serious games</t>
  </si>
  <si>
    <t>2017 40th International Convention on Information and Communication Technology, Electronics and Microelectronics, MIPRO 2017 - Proceedings</t>
  </si>
  <si>
    <t>10.23919/MIPRO.2017.7973518</t>
  </si>
  <si>
    <t>https://www.scopus.com/inward/record.uri?eid=2-s2.0-85027681750&amp;doi=10.23919%2fMIPRO.2017.7973518&amp;partnerID=40&amp;md5=a7143196162feb4cab2d5e99a0e49295</t>
  </si>
  <si>
    <t>Serious educational games are specially designed computer games which are used in an educational setting, in other words, they are interactive competitive lessons with defined learning outcomes which allow students to have fun during learning. The importance of serious games in contemporary educational practice is increasing. Applying serious games in teaching, students facilitate the learning process, adopt new skills and abilities, show more interest in learning, are more focused and more active in a class, and better understand and apply lessons learned. The complexity of serious games requires large efforts for their development. For the development of serious games teachers mostly use commercial game engines. One of the important parts of game development is a selection of appropriate development tool. Due to the range of available tools the choice of platforms for serious games is a challenge, whose selection often has considerably different goals and technical requirements depending on context and usage. The aim of this paper is to propose criteria which should be considered before selecting a game engine for serious games and shows results of a comparison of evaluated most popular game engines. Some recommendations for teachers about choosing the most suitable game engines for serious games development are also presented. © 2017 Croatian Society MIPRO.</t>
  </si>
  <si>
    <t>developing serious games; game engine; serious games</t>
  </si>
  <si>
    <t>Hardy D.; Forest E.; McIntosh Z.; Myers T.; Gertz J.</t>
  </si>
  <si>
    <t>Hardy, Dianna (35304956500); Forest, Elizabeth (57191845665); McIntosh, Zoe (57191841493); Myers, Trina (35422719300); Gertz, Janine (57191841680)</t>
  </si>
  <si>
    <t>35304956500; 57191845665; 57191841493; 35422719300; 57191841680</t>
  </si>
  <si>
    <t>Moving beyond "Just tell me what to code": Inducting tertiary ICT students into research methods with aboriginal participants via games design</t>
  </si>
  <si>
    <t>Proceedings of the 28th Australian Computer-Human Interaction Conference, OzCHI 2016</t>
  </si>
  <si>
    <t>10.1145/3010915.3010991</t>
  </si>
  <si>
    <t>https://www.scopus.com/inward/record.uri?eid=2-s2.0-85011999521&amp;doi=10.1145%2f3010915.3010991&amp;partnerID=40&amp;md5=34675d88481b8efffd7652890baf824a</t>
  </si>
  <si>
    <t>Many Aboriginal languages are becoming extinct due to lack of fluent speakers. Computer games offer a way to help teach these languages in a fun and engaging way. However, computer games like all technology objects are based in the culture of their creators. In this paper we describe a project where we co-designed a language application for mobile phones with the Gugu Badhun, an Aboriginal community from north Queensland Australia. The participatory action research process allowed our Aboriginal partners to embed their own culture in the games, leading to a product that supported their goals and aspirations for language renewal. This collaboration has not only provided a way to sustain their language, but also added capacity to their community in ICT development. This paper contributes to HCI literature by delineating a respectful approach to collaborating with Aboriginal participants. Copyright © 2016 ACM.</t>
  </si>
  <si>
    <t>Co-design; Indigenous knowledge; Language revitalisation</t>
  </si>
  <si>
    <t>Masanobu E.; Fernández H.D.; Mikami K.</t>
  </si>
  <si>
    <t>Masanobu, Endoh (57196393434); Fernández, Henry D. (57191040878); Mikami, Koji (35734479600)</t>
  </si>
  <si>
    <t>57196393434; 57191040878; 35734479600</t>
  </si>
  <si>
    <t>Dynamic pressure cycle control: Dynamic difficulty adjustment beyond the flow zone</t>
  </si>
  <si>
    <t>Proceedings - 2017 NICOGRAPH International, NICOInt 2017</t>
  </si>
  <si>
    <t>10.1109/NICOInt.2017.12</t>
  </si>
  <si>
    <t>https://www.scopus.com/inward/record.uri?eid=2-s2.0-85032803471&amp;doi=10.1109%2fNICOInt.2017.12&amp;partnerID=40&amp;md5=1f8924bf13ab56ee0d8739792b564fb9</t>
  </si>
  <si>
    <t>The degree of difficulty is a key element of fun in digital games. Players enjoy games and improve their skills if the difficulty is set in their personal Flow Zones. The existing Dynamic Difficulty Adjustment (DDA) is a suitable technique to automatically control the difficulty within the proper range in games. However, sometimes players feel uncomfortable when they recognize that the difficulty is being modified automatically. We devised a new game design concept called "Dynamic Pressure Cycle Control," which still adds fun for players even when the difficulty exceeds the proper range. Our method's fundamental idea is to modify the difficulty extremely, increasing and decreasing it beyond the Flow Zone. We implemented our method combined with DDA and conducted experiments to verify it through playtesting. Results show that the proposed method succeeds to add a new element of fun to the game. Also, show the existence of a game design method which offers comfort to players even when they recognized the intentional change of difficulty during gameplay time. © 2017 IEEE.</t>
  </si>
  <si>
    <t>Digital games; Dynamic difficulty adjustment; Dynamic pressure cycle control; Flow; Game design</t>
  </si>
  <si>
    <t>Gerber L.C.; Doshi M.C.; Kim H.; Riedel-Kruse I.H.</t>
  </si>
  <si>
    <t>Gerber, Lukas C. (56992490500); Doshi, Michael C. (58636748600); Kim, Honesty (56991644600); Riedel-Kruse, Ingmar H. (22136039600)</t>
  </si>
  <si>
    <t>56992490500; 58636748600; 56991644600; 22136039600</t>
  </si>
  <si>
    <t>BioGraphr: Science Games on a Biotic Computer</t>
  </si>
  <si>
    <t>https://www.scopus.com/inward/record.uri?eid=2-s2.0-85150902043&amp;partnerID=40&amp;md5=63fb9f88b40ed3dfa6703d1ea57337bc</t>
  </si>
  <si>
    <t>The advancement of biotechnology enables novel types of interaction devices, alternative computers, and games. Design principles for effective human interactions on these technologies is still largely unexplored. Here we present the BioGraphr, an interactive tabletop gaming system that enables playful experience and interaction with millions of microorganisms at the millimeter scale: Light patterns (images) are projected into a mini-aquarium containing phototactic (i.e. respond to light) Euglena cells, which then arrange into complex dynamic bioconvection patterns within seconds. We characterized the bio-computational properties of the BioGraphr, designed biotic games, and explored novel interactive scientific and artistic activities. Responses by test players indicate fun and meaningful gameplay and emphasize how learning about microscopic biology can be naturally coupled to a “bio-computational” substrate. We derived general human-computer interaction design lessons for games on biological machines. The BioGraphr is accessible for DIY, museums as well as formal science education as its low-cost version is easy to reproduce, and Euglena cell cultures are long term stable. © 2016 Authors. Personal and educational classroom use of this paper is allowed, commercial use requires specific permission from the author.</t>
  </si>
  <si>
    <t>Alternative Computation; Biotic Game; Biotic Processing Unit; Education; Human-Biology Interaction (HBI); Interactive Biotechnology; Tangible Microscopy; User Interfaces</t>
  </si>
  <si>
    <t>Featherstone M.</t>
  </si>
  <si>
    <t>Featherstone, Mark (57192089365)</t>
  </si>
  <si>
    <t>A formative evaluation of a gamification app containing asynchronous multiplayer game elements</t>
  </si>
  <si>
    <t>https://www.scopus.com/inward/record.uri?eid=2-s2.0-85036472368&amp;partnerID=40&amp;md5=e4542f746f528a33e752297c2cf222c2</t>
  </si>
  <si>
    <t>This paper evaluates the development of a videogame-like mobile app designed to enhance student experience using gamification principles. An approach is taken that attempts to avoid any reduction in intrinsic motivation and minimises subject specific content, while increasing the range of video game design principles beyond that normally found in educational gamification projects. Gamification that relies on points and leader boards to motivate can miss the essence of engaging video game design. The most popular video games use a wide range of game design principles to create a fun and motivating experience, something that is often missed in gamification. A non-educational 3D video game is used to motivate students to engage with the app, without being subject specific. However, making progress within the video game requires students to earn virtual credits by attending classes, engaging with class activities and handing in assessments. The game uses virtual avatars, currency and upgrades which motivate students to engage with the application while avoiding the need for real-world rewards. Asynchronous multiplayer allows students to work together within the game and share the experience as a group within class. This enables a form of competition that is less likely to demonstrate negative side effects, yet is still compulsive. An innovative game design was used that is based on recent 'one-button' mobile games. The design allows the app to attract and hold the student's interest without taking excessive amounts of time away from their studies, as it can be played in an interactive or non-interactive mode. In-app metrics, surveys and interviews were used to develop case studies of three of the students in the study. This gives an insight into the different motivations and styles of interaction that students exhibited with the app. By removing access to the embedded game part way through the experiment it was shown that the game provided a significant motivational element of the overall gamification app. Although the students did not report any negative impact on their intrinsic motivation or enjoyment of the class, cheating was detected as students attempted to maximise their progress within the embedded game.</t>
  </si>
  <si>
    <t>Design; Game-based learning; Gamification; Mobile; Motivation</t>
  </si>
  <si>
    <t>Pham Q.; Khatib Y.; Stansfeld S.; Fox S.; Green T.</t>
  </si>
  <si>
    <t>Pham, Quynh (57205515273); Khatib, Yasmin (15044592700); Stansfeld, Stephen (55666438900); Fox, Simon (57191827702); Green, Tobias (57191831429)</t>
  </si>
  <si>
    <t>57205515273; 15044592700; 55666438900; 57191827702; 57191831429</t>
  </si>
  <si>
    <t>Feasibility and Efficacy of an mHealth Game for Managing Anxiety: "Flowy" Randomized Controlled Pilot Trial and Design Evaluation</t>
  </si>
  <si>
    <t>10.1089/g4h.2015.0033</t>
  </si>
  <si>
    <t>https://www.scopus.com/inward/record.uri?eid=2-s2.0-84993661817&amp;doi=10.1089%2fg4h.2015.0033&amp;partnerID=40&amp;md5=0bd73e0c82b1f59e5b801be836054eb1</t>
  </si>
  <si>
    <t>Objective: Meeting the complex needs of patients with chronic common mental health disorders (CMHDs) may be the greatest challenge facing organized medical practice. On the basis of a well-established and proven theoretical foundation for controlled respiration as a behavioral intervention for CMHDs, as well as preliminary evidence that gamification can improve health outcomes through increasing patient engagement, this randomized controlled pilot study evaluated the feasibility and clinical efficacy of a mobile health game called "Flowy" (www.flowygame.com) that digitally delivered breathing retraining exercises for anxiety, panic, and hyperventilation symptom management. Materials and Methods: We designed an unblinded, Web-based, parallel-group randomized controlled trial focusing on feasibility, clinical efficacy, and design proof of concept. In the intervention condition (n = 31), participants received free access to "Flowy" for 4 weeks. In the control condition (n = 32), participants were placed on a waitlist for 4 weeks before being offered free access to "Flowy." Online measurements using psychological self-report questionnaires were made at 2 and 4 weeks post-baseline. Results: At trial conclusion, participants found "Flowy" acceptable as an anxiety management intervention. "Flowy" engaged participants sufficiently to endorse proactive gameplay. Intent-to-treat analysis revealed a reduction in anxiety, panic, and self-report hyperventilation scores in both trial arms, with the intervention arm experiencing greater quality of life. Participants perceived "Flowy" as a fun and useful intervention, proactively used "Flowy" as part of their care, and would recommend "Flowy" to family and friends. Conclusions: Our results suggest that a digital delivery of breathing retraining exercises through a mobile health game can manage anxiety, panic, and hyperventilation symptoms associated with CMHDs. Copyright © 2016, Mary Ann Liebert, Inc.</t>
  </si>
  <si>
    <t>Montero-Aliá P.; Munõz-Ortiz L.; Jiménez-González M.; Benedicto-Pañell C.; Altimir-Losada S.; López-Colomer Y.; Prat-Rovira J.; Amargant-Rubio J.F.; Jastes S.M.; Moreno-Buitrago A.; Rodríguez-Pérez M.C.; Teixidó-Vargas C.; Albarrán-Sánchez J.L.; Candel-Gil A.; Serra-Serra D.; Martí-Cervantes J.J.; Sánchez-Pérez C.A.; Sañudo-Blanco L.; Dolader-Olivé S.; Torán-Monserrat P.</t>
  </si>
  <si>
    <t>Montero-Aliá, Pilar (57063336700); Munõz-Ortiz, Laura (10039514500); Jiménez-González, Mercè (6507012829); Benedicto-Pañell, Carla (56545790100); Altimir-Losada, Salvador (8501856300); López-Colomer, Yolanda (57063534800); Prat-Rovira, Josep (57063403100); Amargant-Rubio, Joan Francesc (57063247600); Jastes, Sheila Mendes (57063291600); Moreno-Buitrago, Ana (57063480400); Rodríguez-Pérez, M. Carmen (57062131800); Teixidó-Vargas, Cristina (57063200900); Albarrán-Sánchez, José Luís (57063482000); Candel-Gil, Anna (57063300400); Serra-Serra, Domènec (57063297600); Martí-Cervantes, Juan José (57063451400); Sánchez-Pérez, Carlos Andrés (57062529600); Sañudo-Blanco, Lidia (57063466100); Dolader-Olivé, Sònia (57063385600); Torán-Monserrat, Pere (23475685300)</t>
  </si>
  <si>
    <t>57063336700; 10039514500; 6507012829; 56545790100; 8501856300; 57063534800; 57063403100; 57063247600; 57063291600; 57063480400; 57062131800; 57063200900; 57063482000; 57063300400; 57063297600; 57063451400; 57062529600; 57063466100; 57063385600; 23475685300</t>
  </si>
  <si>
    <t>Study protocol of a randomized clinical trial evaluating the effectiveness of a primary care intervention using the Nintendo™ Wii console to improve balance and decrease falls in the elderly Physical functioning, physical health and activity</t>
  </si>
  <si>
    <t>BMC Geriatrics</t>
  </si>
  <si>
    <t>10.1186/s12877-015-0178-x</t>
  </si>
  <si>
    <t>https://www.scopus.com/inward/record.uri?eid=2-s2.0-84959327821&amp;doi=10.1186%2fs12877-015-0178-x&amp;partnerID=40&amp;md5=4d64c0325518f81dbc329d7f75fafcf7</t>
  </si>
  <si>
    <t>Background: Balance alteration is a risk factor for falls in elderly individuals that has physical, psychological and economic consequences. The objectives of this study are to evaluate the usefulness of an intervention utilizing the Nintendo™ Wii console in order to improve balance, thereby decreasing both the fear of falling as well as the number of falls, and to evaluate the correlation between balance as determined by the console and the value obtained in the Tinetti tests and the one foot stationary test. Methods/Design: This is a controlled, randomized clinical trial of individual assignment, carried out on patients over 70 years in age, from five primary care centers in the city of Mataró (Barcelona). 380 patients were necessary for the intervention group that carried out the balance board exercises in 2 sessions per week for a 3 month period, and 380 patients in the control group who carried out their usual habits. Balance was evaluated using the Tinetti test, the one foot stationary test and with the console, at the start of the study, at the end of the intervention (3 months) and one year later. Quarterly telephone follow-up was also conducted to keep track of falls and their consequences. Discussion: The study aimed to connect the community with a technology that may be an easy and fun way to assist the elderly in improving their balance without the need to leave home or join rehabilitation groups, offering greater comfort for this population and decreasing healthcare costs since there is no need for specialized personnel. Trial registration: Current Control Trial NCT02570178. © 2016 Montero-Aliá et al.</t>
  </si>
  <si>
    <t>Accidental falls; Aged; Intervention studies; Postural balance; Primary Health Care; Randomized controlled trial; Virtual reality training</t>
  </si>
  <si>
    <t>Phan M.H.; He J.; Chaparro B.S.</t>
  </si>
  <si>
    <t>Phan, Mikki H. (55582488200); He, Jibo (55936657000); Chaparro, Barbara S. (6603620214)</t>
  </si>
  <si>
    <t>55582488200; 55936657000; 6603620214</t>
  </si>
  <si>
    <t>Can you judge a video game by its cover?: An exploration of subjective impressions and viewing patterns</t>
  </si>
  <si>
    <t>10.1007/978-3-319-21383-5_117</t>
  </si>
  <si>
    <t>https://www.scopus.com/inward/record.uri?eid=2-s2.0-84945897172&amp;doi=10.1007%2f978-3-319-21383-5_117&amp;partnerID=40&amp;md5=82dd96b56624239620d83e957a9f83a5</t>
  </si>
  <si>
    <t>Studies have shown that first impressions of websites can lead to lasting opinions regarding usability and trustworthiness. However, little research has been conducted concerning first impressions of video games. In this study, 20 college-age students were asked to view and rate images of 48 game box covers after a brief exposure while their eye movement patterns were recorded. Results revealed that participants can reliably form different impressions (e.g., fun vs. boring) about certain video games based on a brief viewing of the game box cover. Analysis of eye tracking data revealed that participants viewed the front image, side title strip, and front game title the most. Relationships among the different subjective attributes (e.g., design quality, entertainment value) are reported. © Springer International Publishing Switzerland 2015.</t>
  </si>
  <si>
    <t>Box cover; Eye movement pattern; Eye tracking; First impressions; Game quality; Subjective ratings; Video games</t>
  </si>
  <si>
    <t>Mildner P.; Beck O.; Reinsch M.; Effelsberg W.</t>
  </si>
  <si>
    <t>Mildner, Philip (55534922200); Beck, Oliver (57192085798); Reinsch, Marcel (57192091346); Effelsberg, Wolfgang (7004873520)</t>
  </si>
  <si>
    <t>55534922200; 57192085798; 57192091346; 7004873520</t>
  </si>
  <si>
    <t>The influence of learning and gaming coherence on the effectiveness of serious games</t>
  </si>
  <si>
    <t>https://www.scopus.com/inward/record.uri?eid=2-s2.0-84996866520&amp;partnerID=40&amp;md5=3f8639e4583e4e719ddcc20b567bb216</t>
  </si>
  <si>
    <t>When creating digital game-based applications in educational contexts, a key aspect is how to combine the game and the learning part into a serious game that is both fun and effective. Such games can coarsely be categorized into games where learning and game parts are tightly linked together, and games that feature an exchangeable learning content. The former type gives game developers a high degree of freedom for integrating the learning content in a meaningful way. The latter type, on the other hand, allows non-expert game creators, such as teachers, to create customized games by using easy-to-use authoring components. In this work we examine both categories of games concerning their potential effectiveness and accessibility. We use two games: one that combines a generic game scenario with exchangeable quiz questions, and a second one with specialized content for teaching historic knowledge. Two comparative studies with a total of over 60 participants have been conducted with both games. The first study focuses on the effects of a game-based approach in comparison to one without game elements. The second study compares a generic game environment to one where game and learning content matches. Results show that the second game variant is able to produce better results in terms of fun and learning effectiveness. However, the generic variant still is able to produce good results with the benefit of not having to invest an additional development effort. These considerations are further elaborated to give practical advice for the creators of learning games. © The Authors, 2016. All Rights Reserved.</t>
  </si>
  <si>
    <t>Authoring tools; Game design; Serious games; User study</t>
  </si>
  <si>
    <t>Wittland J.; Brauner P.; Ziefle M.</t>
  </si>
  <si>
    <t>Wittland, Jan (56928384000); Brauner, Philipp (35228685600); Ziefle, Martina (6602475572)</t>
  </si>
  <si>
    <t>56928384000; 35228685600; 6602475572</t>
  </si>
  <si>
    <t>Serious games for cognitive training in ambient assisted living environments – a technology acceptance perspective</t>
  </si>
  <si>
    <t>10.1007/978-3-319-22701-6_34</t>
  </si>
  <si>
    <t>https://www.scopus.com/inward/record.uri?eid=2-s2.0-84945530176&amp;doi=10.1007%2f978-3-319-22701-6_34&amp;partnerID=40&amp;md5=f621940d4cec20b46f4c0d325ecbdad8</t>
  </si>
  <si>
    <t>Two technology trends address the rising costs of healthcare systems in aging societies: Serious Games for Healthcare and Ambient Assisted Living Environments. Surprisingly, these concepts are rarely combined and the users’ perception and use of Serious Games in Ambient Assisted Living environments is insufficiently understood. We present the evaluation of a serious game for stimulating cognitive abilities for elderly with regard to technology acceptance (based on the UTAUT2 model), performance and preference for an interaction device (tablet, table, wall). The results suggest that acceptance of serious games is independent of gender, technical expertise, gaming habits, and only weakly influenced by age. Determinants for acceptance are perceived fun and the feeling that the users can make playing the game a habit. Performance within the game is explained by age and previous gaming experience. All investigated interaction devices were rated as useful and easy to learn, although the wall-sized display had lower approval levels. The article concludes with guidelines for successfully introducing serious games for healthcare to residents in ambient assisted living environments. © IFIP International Federation for Information Processing 2015.</t>
  </si>
  <si>
    <t>Ambient assisted living; Design for elderly; Serious games for healthcare; Technology acceptance; Ubiquitous computing</t>
  </si>
  <si>
    <t>Pretelín-Ricárdez A.; Sacristán A.I.</t>
  </si>
  <si>
    <t>Pretelín-Ricárdez, Angel (56940943000); Sacristán, Ana Isabel (23568588600)</t>
  </si>
  <si>
    <t>56940943000; 23568588600</t>
  </si>
  <si>
    <t>Videogame construction by engineering students for understanding modelling processes: The case of simulating water behaviour</t>
  </si>
  <si>
    <t>10.15388/infedu.2015.15</t>
  </si>
  <si>
    <t>https://www.scopus.com/inward/record.uri?eid=2-s2.0-84946041127&amp;doi=10.15388%2finfedu.2015.15&amp;partnerID=40&amp;md5=d97958d0e3e946a2acdbed15d0f96cde</t>
  </si>
  <si>
    <t>We present some results of an ongoing research project where university engineering students were asked to construct videogames involving the use of physical systems models. The objective is to help them identify and understand the elements and concepts involved in the modelling process. That is, we use game design as a constructionist approach for promoting a modelling activity and the learning of the elements involved. In this paper, we focus on the case studies of two students, in their last year of studies, who built a videogame where they had to model liquid water behaviour while working within the restrictions of the game engine. By analysing students' written work and group discussions, we observed that students, through this videogame-building task, were able to deepen and refine how they conceive the process of mathematical modelling, in a fun and engaging way in which they were receptive and open to experimentation, and learned from other students, as well as from making mistakes. © 2015 Vilnius University.</t>
  </si>
  <si>
    <t>Constructionism; Model-eliciting activities (MEAs); Modelling; Videogames</t>
  </si>
  <si>
    <t>Allison F.; Carter M.; Gibbs M.</t>
  </si>
  <si>
    <t>Allison, Fraser (57144060800); Carter, Marcus (55316053700); Gibbs, Martin (10040667200)</t>
  </si>
  <si>
    <t>57144060800; 55316053700; 10040667200</t>
  </si>
  <si>
    <t>Good frustrations: The paradoxical pleasure of fearing death in DayZ</t>
  </si>
  <si>
    <t>OzCHI 2015: Being Human - Conference Proceedings</t>
  </si>
  <si>
    <t>10.1145/2838739.2838810</t>
  </si>
  <si>
    <t>https://www.scopus.com/inward/record.uri?eid=2-s2.0-84963604265&amp;doi=10.1145%2f2838739.2838810&amp;partnerID=40&amp;md5=98df26fa98f7cd8148613024a97ec627</t>
  </si>
  <si>
    <t>The design of modern digital games has become increasingly oriented towards providing players with positive experiences such as fun and flow, and reducing negative experiences such as frustration and anger. DayZ is one notable exception, where negative experiences are central to its design. When a player is killed in DayZ, they lose their character with all its advancement, often equivalent to weeks of play, which can be an enormously frustrating and demoralising experience. However, the majority of its players view this as a positive and attractive feature, and one of the keys to the game's appeal. In this paper, we draw on 1,704 responses to a player motivations survey to unpack the complex player experience of permanent character death and demonstrate how this moment of negative affect contributes to the positive experience of DayZ more broadly. Copyright is held by the owner/author(s).</t>
  </si>
  <si>
    <t>Affect; Character death; DayZ; Death; Permadeath</t>
  </si>
  <si>
    <t>Cira N.J.; Chung A.M.; Denisin A.K.; Rensi S.; Sanchez G.N.; Quake S.R.; Riedel-Kruse I.H.</t>
  </si>
  <si>
    <t>Cira, Nate J. (55014364600); Chung, Alice M. (37664691400); Denisin, Aleksandra K. (55144058700); Rensi, Stefano (56582343600); Sanchez, Gabriel N. (36133545900); Quake, Stephen R. (7004146463); Riedel-Kruse, Ingmar H. (22136039600)</t>
  </si>
  <si>
    <t>55014364600; 37664691400; 55144058700; 56582343600; 36133545900; 7004146463; 22136039600</t>
  </si>
  <si>
    <t>A Biotic Game Design Project for Integrated Life Science and Engineering Education</t>
  </si>
  <si>
    <t>PLoS Biology</t>
  </si>
  <si>
    <t>e1002110</t>
  </si>
  <si>
    <t>10.1371/journal.pbio.1002110</t>
  </si>
  <si>
    <t>https://www.scopus.com/inward/record.uri?eid=2-s2.0-84926373780&amp;doi=10.1371%2fjournal.pbio.1002110&amp;partnerID=40&amp;md5=43d1152edb69aafcb091743970d55d0c</t>
  </si>
  <si>
    <t>Engaging, hands-on design experiences are key for formal and informal Science, Technology, Engineering, and Mathematics (STEM) education. Robotic and video game design challenges have been particularly effective in stimulating student interest, but equivalent experiences for the life sciences are not as developed. Here we present the concept of a "biotic game design project" to motivate student learning at the interface of life sciences and device engineering (as part of a cornerstone bioengineering devices course). We provide all course material and also present efforts in adapting the project's complexity to serve other time frames, age groups, learning focuses, and budgets. Students self-reported that they found the biotic game project fun and motivating, resulting in increased effort. Hence this type of design project could generate excitement and educational impact similar to robotics and video games. © 2015 Cira et al.</t>
  </si>
  <si>
    <t>Iacovides I.; Cox A.L.</t>
  </si>
  <si>
    <t>Iacovides, Ioanna (55203936600); Cox, Anna L. (59274643700)</t>
  </si>
  <si>
    <t>55203936600; 59274643700</t>
  </si>
  <si>
    <t>Moving beyond fun: Evaluating serious experience in digital game</t>
  </si>
  <si>
    <t>2015-April</t>
  </si>
  <si>
    <t>10.1145/2702123.2702204</t>
  </si>
  <si>
    <t>https://www.scopus.com/inward/record.uri?eid=2-s2.0-84951111707&amp;doi=10.1145%2f2702123.2702204&amp;partnerID=40&amp;md5=026906e95614e02db81b5953deb5e6a0</t>
  </si>
  <si>
    <t>Games are normally considered to be "fun", though recently there is growing interest in how gameplay can promote empathy and encourage reflection through "serious experience". However, when looking beyond enjoyment, it is not clear how to actually evaluate serious experience. We present an evaluation of four games that were submitted to a student game design competition; the competition challenged teams to design a game that inspired curiosity around human error and blame culture within the context of healthcare. The entries were judged by a panel of six experts and subjected to a round of play testing by twelve participants. Methods included gameplay observation, questionnaires, post-play interviews and follow-up email questions. We discuss the utility of these methods, with particular emphasis on how they enabled a consideration of the immediate and longer term impact of serious experience on players. © Copyright 2015 ACM.</t>
  </si>
  <si>
    <t>Critical play; Engagement; Evaluation; Games; Negative experience; Positive experience; Serious experience</t>
  </si>
  <si>
    <t>Maggiorini D.; Mannalà M.; Ornaghi M.; Ripamonti L.A.</t>
  </si>
  <si>
    <t>Maggiorini, Dario (6508104868); Mannalà, Mattia (57190174579); Ornaghi, Mario (56054459600); Ripamonti, Laura A (6603032354)</t>
  </si>
  <si>
    <t>6508104868; 57190174579; 56054459600; 6603032354</t>
  </si>
  <si>
    <t>Fun pledge: A funny platformers levels generator</t>
  </si>
  <si>
    <t>10.1145/2808435.2808451</t>
  </si>
  <si>
    <t>https://www.scopus.com/inward/record.uri?eid=2-s2.0-84979681343&amp;doi=10.1145%2f2808435.2808451&amp;partnerID=40&amp;md5=60c9bd741d4206fb116511b00080fd46</t>
  </si>
  <si>
    <t>In the present work, we tackle the issue of designing, prototyping and testing a general-purpose automated level editor for platform video games. Beside relieving level designers from the burden of repetitive work, Procedural Content Generation can be exploited for optimizing the development process, increasing re-playability, adapting games to specific audiences, and enabling new games mechanics. The tool proposed in this paper is aimed at producing levels that are both playable and fun. At the same time, it should guarantee maximum freedom to the level designer, and suggest corrections functional to the quality of the player experience. © 2015 ACM.</t>
  </si>
  <si>
    <t>Procedural generated content.; User Experience design; Video games</t>
  </si>
  <si>
    <t>Hardy D.; Forest E.; McIntosh Z.; Gertz J.; Myers T.</t>
  </si>
  <si>
    <t>Hardy, Dianna (35304956500); Forest, Elizabeth (57191845665); McIntosh, Zoe (57191841493); Gertz, Janine (57191841680); Myers, Trina (35422719300)</t>
  </si>
  <si>
    <t>35304956500; 57191845665; 57191841493; 57191841680; 35422719300</t>
  </si>
  <si>
    <t>Co-creation of a digital game to support language revitalisation</t>
  </si>
  <si>
    <t>9929 LNCS</t>
  </si>
  <si>
    <t>10.1007/978-3-319-46771-9_24</t>
  </si>
  <si>
    <t>https://www.scopus.com/inward/record.uri?eid=2-s2.0-84994139429&amp;doi=10.1007%2f978-3-319-46771-9_24&amp;partnerID=40&amp;md5=87a5a49b8f10b0f6cecc323f3d58b1bb</t>
  </si>
  <si>
    <t>Many Aboriginal languages are becoming extinct due to lack of fluent speakers. Computer games offer a way to help teach these languages in a fun and engaging way. However, computer games like all technology objects are based in the culture of their creators. In this paper we describe a project where we codesigned a language application for mobile phone with the Gugu Badhun, an Aboriginal community from north Queensland Australia. The participatory action research process allowed our Aboriginal partners to embed their own culture in the games, leading to a product that supported their goals and aspirations for language renewal. This collaboration has not only provided a way to sustain their language, but also added capacity to their community in ICT development. © Springer International Publishing AG 2016.</t>
  </si>
  <si>
    <t>Cooperative design; Game based learning; Indigenous research methods; Participatory action research</t>
  </si>
  <si>
    <t>Marache-Francisco C.; Brangier E.</t>
  </si>
  <si>
    <t>Marache-Francisco, Cathie (55803827700); Brangier, Eric (6506731484)</t>
  </si>
  <si>
    <t>55803827700; 6506731484</t>
  </si>
  <si>
    <t>Gamification and human-machine interaction: A synthesis</t>
  </si>
  <si>
    <t>Travail Humain</t>
  </si>
  <si>
    <t>10.3917/th.782.0165</t>
  </si>
  <si>
    <t>https://www.scopus.com/inward/record.uri?eid=2-s2.0-84938092585&amp;doi=10.3917%2fth.782.0165&amp;partnerID=40&amp;md5=90eadb7d25cfabd3afd07b393b4a3bb9</t>
  </si>
  <si>
    <t>Gamification deals with new human-machine interaction design practices. It consists of elements which are inspired from videogames, with the hope that this relationship which is designed to be more hedonic, engaging and motivating, will lead to positive changes within human-machine interactions, especially when applied to work practices and productivity matters. In this article, we present a synthesis of that notion, paralleled with ergonomics, concerning its definition and its design. We first draw a definition from the gamification literature. It can be considered as the use of game elements in generally digital non-gaming systems which are adapted to the users' profiles in order to generate motivation and engagement, with a focus on pleasurable experiences, even fun ones. We also mention the context of emergence of gamification. We then define and illustrate gamification design. Afterwards, this paper highlights critical factors which could help the ergonomist to participate in the design of efficient and satisfactory gamified systems. We then broaden this discussion to analyze the core meaning of gamification at work: the promise of flourishing and engagement through innovative interactions, as well as the production of coopetitive knowledge. © Presses Unive.</t>
  </si>
  <si>
    <t>Emotional design; Gamification; Organizational change; Persuasive technology; User experience</t>
  </si>
  <si>
    <t>Malliarakis C.; Tomos F.; Shabalina O.; Mozelius P.; Balan O.C.</t>
  </si>
  <si>
    <t>Malliarakis, Christos (36502403000); Tomos, Florica (56033521200); Shabalina, Olga (55331038300); Mozelius, Peter (36728107200); Balan, Oana Cristina (57218587584)</t>
  </si>
  <si>
    <t>36502403000; 56033521200; 55331038300; 36728107200; 57218587584</t>
  </si>
  <si>
    <t>How to build an ineffective serious game: Worst practices in serious game design</t>
  </si>
  <si>
    <t>2015-January</t>
  </si>
  <si>
    <t>https://www.scopus.com/inward/record.uri?eid=2-s2.0-84955128621&amp;partnerID=40&amp;md5=6364a0c7f92eff85a69f83b737f871c2</t>
  </si>
  <si>
    <t>Learning and teaching through immersive technologies has been an essential research topic in the last decades. Educators are trying to combine difficult topics that usually discourage students from learning with engaging tasks or technologies that will seem more attractive and thus supporting students' participation in learning. On the other hand, the students of the 21st century have been raised in a digital world, and therefore they learn and react differently. Computer games have become an active part of their everyday lives from a very early age, resulting in young people's familiarization with such technologies and their features. Furthermore, computer machines have greatly increased their capacities and capabilities, allowing the installation of game platforms with impressive graphics and special effects. This novelty fosters the usage of such games by users, where they are free to use all of the game's functionalities and immerse themselves in an interactive and attractive environment. These aforementioned benefits pose a significant challenge that is to investigate which elements constitute a successful serious game, what are the ways in which such games can be effectively embedded in the learning process and which are the factors that determine the success components in a game. However, it is essential also, to find out which are the elements that lead to the development of a game with no educational interest or benefits and with no facilitating features for both the teachers and the students. More specifically, this paper includes an analysis of learning principles, mistakes that lead to the non acquisition of long-term memories, and the lack of motivation of learners to keep playing and learning. Further, the paper elaborates on what is the mixture of learning and entertaining elements and features that produce either an unsuccessful or a successful serious game. Moreover, the research study will emphasize on the role of laughter and will highlight the implications of humor and comics for student successful learning. Furthermore, elements of humor such as humor creator and humor receiver will also be approached and discussed. Finally, it is stated how important it is to set achievable and measurable learning objectives and align these to clear learning pathways as well as how to take appropriate feedback regarding learners' performance. The paper also describes all the concepts that are related to the development of an unsuccessful serious game, including the main mistakes that should be avoided. This proposed model will elaborate on the factors that hinder effective serious games development and will highlight that serious games can only support education when they properly link the "fun" elements of computer games with the essential educational elements required for in-depth learning.</t>
  </si>
  <si>
    <t>Digital game-based learning; Effective teaching; Humor; Unsuccessful educational games</t>
  </si>
  <si>
    <t>Salonini E.; Gambazza S.; Meneghelli I.; Tridello G.; Sanguanini M.; Cazzarolli C.; Zanini A.; Assael B.M.</t>
  </si>
  <si>
    <t>Salonini, Elena (54794427500); Gambazza, Simone (55241838600); Meneghelli, Ilaria (8569670800); Tridello, Gloria (7801439167); Sanguanini, Milva (56913478700); Cazzarolli, Clizia (36450147800); Zanini, Alessandra (56913035300); Assael, Baroukh M. (7005346066)</t>
  </si>
  <si>
    <t>54794427500; 55241838600; 8569670800; 7801439167; 56913478700; 36450147800; 56913035300; 7005346066</t>
  </si>
  <si>
    <t>Active video game playing in children and adolescents with cystic fibrosis: Exercise or just fun?</t>
  </si>
  <si>
    <t>Respiratory Care</t>
  </si>
  <si>
    <t>10.4187/respcare.03576</t>
  </si>
  <si>
    <t>https://www.scopus.com/inward/record.uri?eid=2-s2.0-84944738536&amp;doi=10.4187%2frespcare.03576&amp;partnerID=40&amp;md5=90727e9c45fbe67ab575cdf566864304</t>
  </si>
  <si>
    <t>BACKGROUND: Xbox Kinect has been proposed as an exercise intervention in cystic fibrosis (CF), but its potential has not been compared with standard training modalities. METHODS: Using a crossover design, subjects were randomized to 2 intervention groups: Xbox Kinect and a traditional stationary cycle. Heart rate, SpO2, dyspnea, and fatigue were measured. Subject satisfaction was tested. RESULTS: Thirty subjects with CF (11 males, mean ± SD age of 12 ± 2.5 y, mean ± SD FEV1 of 73 ± 16% of predicted) were enrolled. Xbox Kinect provided a cardiovascular demand similar to a stationary cycle, although the modality was different (interval vs continuous). Maximum heart rates were similar (P =.2). Heart rate target was achieved more frequently with a stationary cycle (P =.02). Xbox Kinect caused less dyspnea (P =.001) and fatigue (P &lt;.001) and was more enjoyable than a stationary cycle (P &lt;.001). CONCLUSIONS: Subjects preferred Xbox Kinect for its interactivity. Xbox Kinect has the potential to be employed as an exercise intervention in young subjects with CF, but investigation over longer periods is needed. © 2015 Daedalus Enterprises.</t>
  </si>
  <si>
    <t>Active video game; Children; Cystic fibrosis; Exercise; Gaming console; Physical activity; Xbox Kinect</t>
  </si>
  <si>
    <t>Leigh E.; Hutchinson D.</t>
  </si>
  <si>
    <t>Leigh, Elyssebeth (35145899700); Hutchinson, Deanna (57077939000)</t>
  </si>
  <si>
    <t>35145899700; 57077939000</t>
  </si>
  <si>
    <t>DIGICON - It's not digital but it is confronting</t>
  </si>
  <si>
    <t>02-03-December-2014</t>
  </si>
  <si>
    <t>10.1145/2677758.2677791</t>
  </si>
  <si>
    <t>https://www.scopus.com/inward/record.uri?eid=2-s2.0-84955609697&amp;doi=10.1145%2f2677758.2677791&amp;partnerID=40&amp;md5=1e7d57bf9bc2007ebe466756e0dd788e</t>
  </si>
  <si>
    <t>Designing games for learning is a complex process requiring deep understanding of socio-cultural elements to be represented in the activity, as well as knowledge of technologies with which to bring the action to life. Digicon is a leadership training simulationgame. It uses no digital technology, yet generates intense discussion about topics as diverse as linguistic competence, learned helplessness and behavioural inhibitions. In the context of a conference on digital games and interactive entertainment, Digicon is link between a pre-digital age when designers of games for learning relied solely on analysis and imagination to create synthetic environments such as those now available via large-scale technology-supported learning activities. Games and simulations have long provided learning opportunities. In the 21st Century play and fun are more widely accepted as valid learning strategies than in the 19th and 20th centuries. However, while there is much design-oriented knowledge available to educators and game designers, there are big gaps in awareness of relationships among various forms of play for learning. Digicon dates from a pre-digital games era, yet models the continuity of design and application principles in using games for learning. © 2014 ACM.</t>
  </si>
  <si>
    <t>Communication; Embodied learning; Game based learning; Negotiation; Role-based simulation</t>
  </si>
  <si>
    <t>Szymanski A.; Benus M.</t>
  </si>
  <si>
    <t>Szymanski, Antonia (57194136019); Benus, Matthew (56111082400)</t>
  </si>
  <si>
    <t>57194136019; 56111082400</t>
  </si>
  <si>
    <t>Gaming the classroom viewing learning through the lens self determination theory</t>
  </si>
  <si>
    <t>International Journal of Game-Based Learning</t>
  </si>
  <si>
    <t>10.4018/IJGBL.2015070105</t>
  </si>
  <si>
    <t>https://www.scopus.com/inward/record.uri?eid=2-s2.0-84931829164&amp;doi=10.4018%2fIJGBL.2015070105&amp;partnerID=40&amp;md5=3a0c56ab34a465242e6ceb9687bd5100</t>
  </si>
  <si>
    <t>Educators, designers and curriculum creators are interested in developing educational experiences that replicate the fun aspect of video games to increase student intrinsic motivation. This aspect, which compels players to engage with the game and persist despite failing, has the potential to increase student academic success. Researchers used mixed-methods to investigate the results of an instructional design that attempted to replicate the fun aspect of video games in a remedial algebra class. The study offered insight on the ways in which student motivation might be better developed and refined in educational settings using game-based approaches. Results indicated that some students enjoyed the freedom of choosing their own quests to complete while others felt lost in the new environment. It is important to game and instructional designers to scaffold the transition from traditional classroom to a game-based classroom. Copyright © 2015, IGI Global.</t>
  </si>
  <si>
    <t>Adolescents; Game-based Learning; Mathematics; Motivation; Role-playing</t>
  </si>
  <si>
    <t>Whyatt C.; Merriman N.A.; Young W.R.; Newell F.N.; Craig C.</t>
  </si>
  <si>
    <t>Whyatt, Caroline (54685487200); Merriman, Niamh A. (55305810200); Young, William R. (36622689000); Newell, Fiona N. (7004915318); Craig, Cathy (7102239435)</t>
  </si>
  <si>
    <t>54685487200; 55305810200; 36622689000; 7004915318; 7102239435</t>
  </si>
  <si>
    <t>A Wii Bit of Fun: A Novel Platform to Deliver Effective Balance Training to Older Adults</t>
  </si>
  <si>
    <t>10.1089/g4h.2015.0006</t>
  </si>
  <si>
    <t>https://www.scopus.com/inward/record.uri?eid=2-s2.0-84994030184&amp;doi=10.1089%2fg4h.2015.0006&amp;partnerID=40&amp;md5=a06e0c76da6b1e58c9f75477c5fb779f</t>
  </si>
  <si>
    <t>Background: Falls and fall-related injuries are symptomatic of an aging population. This study aimed to design, develop, and deliver a novel method of balance training, using an interactive game-based system to promote engagement, with the inclusion of older adults at both high and low risk of experiencing a fall. Study Design: Eighty-two older adults (65 years of age and older) were recruited from sheltered accommodation and local activity groups. Forty volunteers were randomly selected and received 5 weeks of balance game training (5 males, 35 females; mean, 77.18 ± 6.59 years), whereas the remaining control participants recorded levels of physical activity (20 males, 22 females; mean, 76.62 ± 7.28 years). The effect of balance game training was measured on levels of functional balance and balance confidence in individuals with and without quantifiable balance impairments. Results: Balance game training had a significant effect on levels of functional balance and balance confidence (P &lt; 0.05). This was further demonstrated in participants who were deemed at high risk of falls. The overall pattern of results suggests the training program is effective and suitable for individuals at all levels of ability and may therefore play a role in reducing the risk of falls. Conclusions: Commercial hardware can be modified to deliver engaging methods of effective balance assessment and training for the older population. © Copyright 2015, Mary Ann Liebert, Inc.</t>
  </si>
  <si>
    <t>Kasurinen J.; Maglyas A.; Smolander K.</t>
  </si>
  <si>
    <t>Kasurinen, Jussi (26325616300); Maglyas, Andrey (41761849500); Smolander, Kari (6602550741)</t>
  </si>
  <si>
    <t>26325616300; 41761849500; 6602550741</t>
  </si>
  <si>
    <t>Is requirements engineering useless in game development?</t>
  </si>
  <si>
    <t>8396 LNCS</t>
  </si>
  <si>
    <t>10.1007/978-3-319-05843-6_1</t>
  </si>
  <si>
    <t>https://www.scopus.com/inward/record.uri?eid=2-s2.0-84958552467&amp;doi=10.1007%2f978-3-319-05843-6_1&amp;partnerID=40&amp;md5=92b8e11ca3d5baef0b07bf6b0180a344</t>
  </si>
  <si>
    <t>[Context/motivation] Game development is characterized by a high level of creativity when compared to other fields of software development. Games cover a multitude of themes and genres, and represent a heterogeneous group of different products with varying requirements and business goals. [Question/problem] Requirements engineering (RE) should be relevant to game development, but is this true and if it is, how does game industry apply RE in practice? [Principal ideas/Results] We interviewed 27 software professionals in seven organizations to understand how requirements engineering is applied in game developing organizations. The results suggest that in game development business practicalities and drive for "fun" dominate the areas associated with requirements engineering. Additionally, game development organizations apply approaches and methods that are comparable to requirements engineering and requirement management, but do not consciously apply common RE practices. [Contribution] This paper extends our understanding of requirements engineering in video game development and contributes to the requirements engineering body of knowledge. © 2014 Springer International Publishing Switzerland.</t>
  </si>
  <si>
    <t>game design; game development; requirements engineering; requirements management</t>
  </si>
  <si>
    <t>Adam C.; Senner V.</t>
  </si>
  <si>
    <t>Adam, Caroline (57190753188); Senner, Veit (6701561043)</t>
  </si>
  <si>
    <t>57190753188; 6701561043</t>
  </si>
  <si>
    <t>Which Motives are Predictors for Long-term Use of Exergames?</t>
  </si>
  <si>
    <t>Procedia Engineering</t>
  </si>
  <si>
    <t>10.1016/j.proeng.2016.06.310</t>
  </si>
  <si>
    <t>https://www.scopus.com/inward/record.uri?eid=2-s2.0-84982937277&amp;doi=10.1016%2fj.proeng.2016.06.310&amp;partnerID=40&amp;md5=01319f324960feacc18819362417c1e1</t>
  </si>
  <si>
    <t>Computer games, which combine exercise and playing games, are called exertion games or exergames (EG). Various studies have dealt with the role of EG with respect to improving physical activity. Others have suggested design guidelines and player types and several have investigated motivational aspects. Very little, however, is still known about the sustainability of motives-even though a long-term use of EG would be essential to achieve goals such as health benefits or prevention of overweight. To get a better understanding of this aspect, our paper outlines and discusses the main motives for playing EG and tries to relate them to long-term motivation. Data on long-term motivation has been collected in a retrospective analysis using an online questionnaire that has been returned by n=54 active or formerly active EG players. Motives for playing and stopping playing were queried. Motives investigated were fun, doing sports, health, losing weight, competition, and affiliation. Based on current literature discussion, these six motives were grouped into those presumed to provide long-term motivation and those which are commonly perceived to decrease it. The scoring on these different motives was then compared between two subject groups: The long-term motivated players, who have been playing for more than six months (and are still continuously doing it) and those who have stopped playing (not long-term motivated players). There were no significant differences between the two player groups with respect to the scorings of the analyzed motives. Concerning the impact of unfulfilled perceptions that make players quit playing EG results were significant. Players strongly motivated by the motives doing sports, health and losing weight indicated that they quitted playing EG due to the fact that their expectations concerning physical activity, having health benefits and weight loss were not fulfilled. This survey could not support the idea, that certain motives, generally associated with playing EG, are predictors for long-term use. This finding however might be due to the relatively small sample size as our data shows the tendency that motives fun and affiliation increase probability for long-term motivation, whereas motives such as doing sports, losing weight, health, and competition do not seem to be correlated with it. As an experimental approach to investigate long-term effects using standardized protocols would certainly contradict the nature of playing games, it seems necessary to follow-on with our method to collect additional data for more statistical power. © 2016 The Authors. Published by Elsevier Ltd.</t>
  </si>
  <si>
    <t>exergames; fun; long-term; motivation; sports</t>
  </si>
  <si>
    <t>Read J.C.</t>
  </si>
  <si>
    <t>Read, Janet C. (15760807600)</t>
  </si>
  <si>
    <t>How fun can a serious game be?</t>
  </si>
  <si>
    <t>10.1007/978-3-319-29060-7_3</t>
  </si>
  <si>
    <t>https://www.scopus.com/inward/record.uri?eid=2-s2.0-84962304048&amp;doi=10.1007%2f978-3-319-29060-7_3&amp;partnerID=40&amp;md5=5566d282554f2b460336b678a133608f</t>
  </si>
  <si>
    <t>This paper will explore how fun can be and might be designed into serious games for children. Three projects are described and then the tensions around designing for fun and education are unpicked with consideration of the roles of children in the design of these serious games. © ICST Institute for Computer Sciences, Social Informatics and Telecommunications Engineering 2016.</t>
  </si>
  <si>
    <t>Children; Fun; Learning; Serious games</t>
  </si>
  <si>
    <t>Han T.; Xiao X.; Shi L.; Canny J.; Wang J.</t>
  </si>
  <si>
    <t>Han, Teng (58345926900); Xiao, Xiang (56006199900); Shi, Lanfei (56160208400); Canny, John (7005125209); Wang, Jingtao (56962595200)</t>
  </si>
  <si>
    <t>58345926900; 56006199900; 56160208400; 7005125209; 56962595200</t>
  </si>
  <si>
    <t>Balancing accuracy and fun: Designing camera based mobile games for implicit heart rate monitoring</t>
  </si>
  <si>
    <t>10.1145/2702123.2702502</t>
  </si>
  <si>
    <t>https://www.scopus.com/inward/record.uri?eid=2-s2.0-84951020993&amp;doi=10.1145%2f2702123.2702502&amp;partnerID=40&amp;md5=10b5510727203b476a2b731c846de255</t>
  </si>
  <si>
    <t>Heart rate monitoring is widely used in clinical care, fitness training, and stress management. However, tracking individuals' heart rates faces two major challenges, namely equipment availability and user motivation. In this paper, we present a novel technique, LivePulse Games (LPG), to measure users' heart rates in real time by having them play games on unmodified mobile phones. With LPG, the heart rate is calculated by detecting changes in transparency of users' fingertips via the built-in camera of a mobile device. More importantly, LPG integrate users' camera lens covering actions as an essential control mechanism in game play, and detect heart rates implicitly from intermittent lens covering actions. We explore the design space and tradeoffs of LPG through three rounds of iterative design. In a 12-subject user study, we found that LPG are fun to play and can measure heart rates accurately. We also report the insights for balancing measurement speed, accuracy, and entertainment value in LPG. © Copyright 2015 ACM.</t>
  </si>
  <si>
    <t>ECG; Game design; Heart rate; Mobile phone; Multi-modal interface; Quantified self; Serious game</t>
  </si>
  <si>
    <t>Harvey H.; Havard M.; Magnus D.; Cho M.K.; Riedel-Kruse I.H.</t>
  </si>
  <si>
    <t>Harvey, Hayden (56480121500); Havard, Molly (38661371600); Magnus, David (7003975651); Cho, Mildred K. (7401727667); Riedel-Kruse, Ingmar H. (22136039600)</t>
  </si>
  <si>
    <t>56480121500; 38661371600; 7003975651; 7401727667; 22136039600</t>
  </si>
  <si>
    <t>Innocent Fun or "Microslavery"?: AN ETHICAL ANALYSIS OF BIOTIC GAMES</t>
  </si>
  <si>
    <t>Hastings Center Report</t>
  </si>
  <si>
    <t>10.1002/hast.386</t>
  </si>
  <si>
    <t>https://www.scopus.com/inward/record.uri?eid=2-s2.0-84920884341&amp;doi=10.1002%2fhast.386&amp;partnerID=40&amp;md5=3f6c86b832f58287242f66382410f6f4</t>
  </si>
  <si>
    <t>In 2011, Ingmar Riedel-Kruse's bioengineering laboratory at Stanford University publicized an application that uses paramecia for what the researchers termed "biotic games." These games make use of living organisms, computer programs, and lab equipment to implement games like Pong, Pac-man, and soccer. Gamesand related activities are often considered nonserious or trivial, whereas life, biological systems, and science are treated very seriously in moral analysis and public perception. The manipulation of living matter frequently engenders at least some controversy in the marketplace of ideas, and using living things in games is no exception. Some of the objections lodged against biotic games have appeared in the ethics literature on similar topics; however, the addition of an entertainment element introduces some objections distinct from those about similar cases, as the online comments vividly illustrate. We aim to explore and address the objections in this paper, using the comments to organize and launch the discussion. In scientific work, there is typically a presumption of some prospect of translation and application of generated knowledge for public benefit. In the case of biotic games, these applications are not self-evident. Because of this, a serious analysis of the justifications, limitations, and features of biotic games is warranted. To this end, we outline key ethical limits that ought to be placed on these activities as well as the obligations that these activities generate for researchers, other professionals, and lay people who design, implement, use, and play them. © 2014 The Hastings Center.</t>
  </si>
  <si>
    <t>CHI PLAY 2015 - Proceedings of the 2015 Annual Symposium on Computer-Human Interaction in Play</t>
  </si>
  <si>
    <t>Kurihara K.</t>
  </si>
  <si>
    <t>Kurihara, Kazutaka (7201617165)</t>
  </si>
  <si>
    <t>Toolification of games: Achieving non-game purposes in the redundant spaces of existing games</t>
  </si>
  <si>
    <t>16-19-November-2015</t>
  </si>
  <si>
    <t>10.1145/2832932.2832965</t>
  </si>
  <si>
    <t>https://www.scopus.com/inward/record.uri?eid=2-s2.0-84979752598&amp;doi=10.1145%2f2832932.2832965&amp;partnerID=40&amp;md5=bd372d3c7b3903d0c86ba670fa82d290</t>
  </si>
  <si>
    <t>Gamification is the use of game elements and game design techniques in non-game contexts. Serious games is the use of complete games for non-entertainment purposes. A major criticism of them is that it is difficult to realize an appropriate game balance and fun experience due to including non-game contexts. Here we propose the peripheral concept of toolification of games (ToG) defined as "achieving non-game purposes in the redundant spaces of existing games." ToG includes branded, hot-start, avoidable, performable, and contextualisable features, which allow us to avoid the aforementioned problem. We discuss the characteristics and the potential of ToG with self-produced examples including Tetris 3D Modeler, with which the user can design 3D models simply by playing 3D Tetris, as well as Coins for Two, which allows the user to raise money for charity simply by playing Super Mario Bros.</t>
  </si>
  <si>
    <t>Coins for two; Gamification; Serious games; Super mario bros; Tetris; Tetris 3D modeler; Toolification of games</t>
  </si>
  <si>
    <t>Tlili A.; Essalmi F.; Jemni M.</t>
  </si>
  <si>
    <t>Tlili, Ahmed (57188567626); Essalmi, Fathi (16229911200); Jemni, Mohamed (16230000700)</t>
  </si>
  <si>
    <t>57188567626; 16229911200; 16230000700</t>
  </si>
  <si>
    <t>Design of educational games: The evolution from computers to mobile devices</t>
  </si>
  <si>
    <t>10.1007/978-3-319-30298-0_16</t>
  </si>
  <si>
    <t>https://www.scopus.com/inward/record.uri?eid=2-s2.0-84964019039&amp;doi=10.1007%2f978-3-319-30298-0_16&amp;partnerID=40&amp;md5=74e7a8fbe697976734222fb95fb07780</t>
  </si>
  <si>
    <t>Due to the rapid growth of technologies, a new wave of mobile devices appeared and started replacing computers. Thanks to their features, mobile devices became important in different fields including education. This paper investigates the influence of mobile technology on designing educational games. Our goal is to identify the role of these new features that help all interested people (researchers, teachers, designers…) in designing and delivering mobile educational games. Furthermore, the paper compares various educational games dedicated to computers and mobile devices. The obtained results highlighted the importance of the new embedded mobile devices’ technologies in making educational games more immersive and fun. Finally, a new set of recommendations that could enhance the development of new mobile educational games is presented. © Springer International Publishing Switzerland 2016.</t>
  </si>
  <si>
    <t>Computer educational games; Game design; Mobile educational games; Mobile technology</t>
  </si>
  <si>
    <t>Geršak G.; McCrea S.M.; Novak D.</t>
  </si>
  <si>
    <t>Geršak, Gregor (6506778070); McCrea, Sean M. (23028209200); Novak, Domen (35111546400)</t>
  </si>
  <si>
    <t>6506778070; 23028209200; 35111546400</t>
  </si>
  <si>
    <t>Measuring the effect of classification accuracy on user experience in a physiological game</t>
  </si>
  <si>
    <t>PhyCS 2016 - Proceedings of the 3rd International Conference on Physiological Computing Systems</t>
  </si>
  <si>
    <t>10.5220/0005940300800087</t>
  </si>
  <si>
    <t>https://www.scopus.com/inward/record.uri?eid=2-s2.0-84991083808&amp;doi=10.5220%2f0005940300800087&amp;partnerID=40&amp;md5=76d3da3f6bbd3f65a00ee82cd00d17fe</t>
  </si>
  <si>
    <t>Physiological games use classification algorithms to extract information about the player from physiological measurements and adapt game difficulty accordingly. However, little is known about how the classification accuracy affects the overall user experience and how to measure this effect. Following up on a previous study, we artificially predefined classification accuracy in a game of Snake where difficulty increases or decreases after each round. The game was played in a laboratory setting by 110 participants at different classification accuracies. The participants reported their satisfaction with the difficulty adaptation algorithm as well as their in-game fun, with 85 participants using electronic questionnaires and 25 using paper questionnaires. We observed that the classification accuracy must be at least 80% for the physiological game to be accepted by users and that there are notable differences between different methods of measuring the effect of classification accuracy. The results also show that laboratory settings are more effective than online settings, and paper questionnaires exhibit higher correlations between classification accuracy and user experience than electronic questionnaires. Implications for the design and evaluation of physiological games are presented. Copyright © 2016 by SCITEPRESS - Science and Technology Publications, Lda. All rights reserved.</t>
  </si>
  <si>
    <t>Affective computing; Classification; Computer games; Physiological computing; User experience</t>
  </si>
  <si>
    <t>Nussbaum M.</t>
  </si>
  <si>
    <t>Nussbaum, Miguel (7102451228)</t>
  </si>
  <si>
    <t>Educational games and the design based research approach</t>
  </si>
  <si>
    <t>Proceedings - IEEE 15th International Conference on Advanced Learning Technologies: Advanced Technologies for Supporting Open Access to Formal and Informal Learning, ICALT 2015</t>
  </si>
  <si>
    <t>10.1109/ICALT.2015.153</t>
  </si>
  <si>
    <t>https://www.scopus.com/inward/record.uri?eid=2-s2.0-84961692480&amp;doi=10.1109%2fICALT.2015.153&amp;partnerID=40&amp;md5=687bb6d43504c0e7dbe7e89774b041cd</t>
  </si>
  <si>
    <t>Educational videogames have become a popular teaching tool in recent years due to their ability to increase student motivation. Various attempts have been made to develop models and guides for video games which allow students to practice and/or learn certain curricular content while still meeting their expectations for the game to be fun. Achieving such a balance between teaching and gaming objectives in no easy task. With this in mind, using the 'Integrative Learning Design Framework' and considering the school system requirements, this presentation describes how to develop video games. © 2015 IEEE.</t>
  </si>
  <si>
    <t>Bibliographies; Computer science; Computers; Conferences; Education; Games; Systematics</t>
  </si>
  <si>
    <t>García N.M.F.; Arcos R.L.; Vela F.L.G.; Rodríguez P.P.; Zea N.P.</t>
  </si>
  <si>
    <t>García, Noemí Marta Fuentes (57222576037); Arcos, Rafael López (57159833400); Vela, Francisco Luis Gutiérrez (10041832800); Rodríguez, Patricia Paderewski (8876649400); Zea, Natalia Padilla (35111666200)</t>
  </si>
  <si>
    <t>57222576037; 57159833400; 10041832800; 8876649400; 35111666200</t>
  </si>
  <si>
    <t>Teaching emotions to children by using video games</t>
  </si>
  <si>
    <t>07-09-September-2015</t>
  </si>
  <si>
    <t>a20</t>
  </si>
  <si>
    <t>10.1145/2829875.2829888</t>
  </si>
  <si>
    <t>https://www.scopus.com/inward/record.uri?eid=2-s2.0-84960120982&amp;doi=10.1145%2f2829875.2829888&amp;partnerID=40&amp;md5=1e2a620b453927b71dd8b168a6060970</t>
  </si>
  <si>
    <t>Video Games can make people to feel a wide range of emotions like if they actually were in the virtual world they are playing. Emotional Intelligence more and more is taught in schools to children. The aim of this work is giving an introduction to be able to find the way of linking an educational program for teaching emotions to preschool children with game mechanics. To achieve this goal, we have started by learning about emotional intelligence and we have studied some programs and tools used to teach it. We have analyzed also how different media produce emotions. As a result, we propose a set of requirements based in previous study in order to be able to fix a base for game design to fun children while adults can evaluate how these young people are learning to identify emotions and deal feelings they produce. © 2015 ACM.</t>
  </si>
  <si>
    <t>Childhood; Emotional Intelligence; Emotions; Game-Based Learning; Human-Computer Interaction; Video Games</t>
  </si>
  <si>
    <t>Salomão R.C.S.; Rebelo F.; Rodríguez F.G.</t>
  </si>
  <si>
    <t>Salomão, Roberta Caroline Silva (57190126613); Rebelo, Francisco (23398361300); Rodríguez, Fernando Gamboa (57224662852)</t>
  </si>
  <si>
    <t>57190126613; 23398361300; 57224662852</t>
  </si>
  <si>
    <t>Defining Personas of University Students for the Development of a Digital Educational Game to Learn Portuguese as a Foreing Language</t>
  </si>
  <si>
    <t>Procedia Manufacturing</t>
  </si>
  <si>
    <t>10.1016/j.promfg.2015.07.941</t>
  </si>
  <si>
    <t>https://www.scopus.com/inward/record.uri?eid=2-s2.0-85009999523&amp;doi=10.1016%2fj.promfg.2015.07.941&amp;partnerID=40&amp;md5=faa04c0ff874962d7dc8a729ad12a97f</t>
  </si>
  <si>
    <t>This study is part of a research project which aims to develop an educational digital game prototype for learning Portuguese as a Foreign Language – PFL – self-directed learning by university students interested in studying in Brazil and Portugal. Based on the current premises of Educational Design, to close educational technology resources to users and on the concept of personas that investigates user characteristics in order to identify profiles to support the technological product, thirty international university students who attended part of their academic course in Brazil and Portugal were interviewed. For this qualitative part, a script for the semi-directive interviews was created. The interviews were transcribed and analyzed by content analysis technique using the software MAXQDA. Some of the findings were that 60% of students used informal learning as the only way or complement to formal learning of PFL before going to international program (the most mentioned resource Duolingo); plurilingualism characteristic of the sample; different vocabulary necessities according to Portuguese levels and mother tongue (Spanish, Romance language and other languages); varied habits of playing digital games, 63% of the sample as players (puzzles as the most mentioned gender played) and expectations as adaption to learning speeds, attractive design and story, challenges, competition, cultural information, fun, good feedback, good learning content, interaction with natives, original texts, reading and oral interpretation, talking/typing to characters, rewards and optional prizes in a digital game for learning a Foreign Language. © 2015 The Authors</t>
  </si>
  <si>
    <t>Educational Design; Educational Games; Foreign Languages; Personas; Portuguese; University Students.; User Characteristics</t>
  </si>
  <si>
    <t>Bowman N.D.; Kowert R.; Cohen E.</t>
  </si>
  <si>
    <t>Bowman, Nicholas David (55105553100); Kowert, Rachel (55455784700); Cohen, Elizabeth (36671138800)</t>
  </si>
  <si>
    <t>55105553100; 55455784700; 36671138800</t>
  </si>
  <si>
    <t>When the ball stops, the fun stops too: The impact of social inclusion on video game enjoyment</t>
  </si>
  <si>
    <t>10.1016/j.chb.2015.06.036</t>
  </si>
  <si>
    <t>https://www.scopus.com/inward/record.uri?eid=2-s2.0-84938513852&amp;doi=10.1016%2fj.chb.2015.06.036&amp;partnerID=40&amp;md5=651b6448d4925684a89f0a2de2d1a302</t>
  </si>
  <si>
    <t>Abstract Video games have long been understood as an entertaining and popular medium, and recent work has suggested that at least part of their appeal rests in their ability to foster feelings of sociability and belonging with others. From this, we expected that following an episode of social ostracism, playing video games with other people would be an enjoyable experience due the game's ability to restore one's social needs. However, in a 2 (social inclusion vs. social ostracism) × 2 (choosing to play alone vs. co-playing) quasi-experimental design, individuals who were socially ostracized in a ball tossing game reported no deficit in their subsequent enjoyment of the video game. Ostracized players reported above-average enjoyment, while individuals who were socially included pre-gameplay reported significantly lower enjoyment when playing alone compare to all other conditions. These effects held, controlling for individual sex, trait need for belonging, video game self-efficacy, and individual performance at the game. These results ran counter to predictions regarding the socially restorative power of video games following a social ostracism episode, and offer insight into how social scenarios might foster expectations of entertainment media products. © 2015 Elsevier Ltd.</t>
  </si>
  <si>
    <t>Co-playing; Enjoyment; Need to belong; Ostracism; Video games</t>
  </si>
  <si>
    <t>Perry D.; Robinson J.; Cruz S.; Aragon C.; Chowning J.T.; Peters M.</t>
  </si>
  <si>
    <t>Perry, Daniel (55414637400); Robinson, John (55621135400); Cruz, Stephanie (55826807200); Aragon, Cecilia (34881432100); Chowning, Jeanne Ting (6507022150); Peters, Mette (57216555158)</t>
  </si>
  <si>
    <t>55414637400; 55621135400; 55826807200; 34881432100; 6507022150; 57216555158</t>
  </si>
  <si>
    <t>Game design for bioinformatics and cyberinfrastructure learning: A parallel computing case study</t>
  </si>
  <si>
    <t>Concurrency and Computation: Practice and Experience</t>
  </si>
  <si>
    <t>10.1002/cpe.3261</t>
  </si>
  <si>
    <t>https://www.scopus.com/inward/record.uri?eid=2-s2.0-84905112134&amp;doi=10.1002%2fcpe.3261&amp;partnerID=40&amp;md5=c8d7e7378bab2ba78a9b22d314d25ae3</t>
  </si>
  <si>
    <t>As a growing number of serious games have been developed for biology and computer science learning, few address the communication and technical challenges that arise in cyberinfrastructure (CI) intensive projects, where multiple-domain scientists collaborate. This paper describes empirical data collected during a year-long human-centered game design process, in which design ideas generated by high-school students were bridged with bioinformatics and parallel computing learning concepts. Our research shows that 'fun' and engaging game elements are actually well suited for addressing the sociotechnical aspects of CI projects. We provide a human-centered game design methodology, as well as a case study, in which this methodology is applied to the design of parallel computing-focused mini-games. This research has implications for integrating large-scale computing concepts such as shared resources and services into gaming experiences. It also has implications for supporting learning through enjoyable and fun experiences as part of a larger CI collaborative environment. Copyright © 2014 John Wiley &amp; Sons, Ltd.</t>
  </si>
  <si>
    <t>bioinformatics; cyberinfrastructure; game design; human-centered design; parallel programming</t>
  </si>
  <si>
    <t>Nogueira P.A.; Teófilo L.F.; Silva P.B.</t>
  </si>
  <si>
    <t>Nogueira, Pedro Alves (59078067300); Teófilo, Luís Filipe (42262912000); Silva, Pedro Brandão (58324045200)</t>
  </si>
  <si>
    <t>59078067300; 42262912000; 58324045200</t>
  </si>
  <si>
    <t>Multi-modal natural interaction in game design: a comparative analysis of player experience in a large scale role-playing game</t>
  </si>
  <si>
    <t>Journal on Multimodal User Interfaces</t>
  </si>
  <si>
    <t>10.1007/s12193-014-0172-1</t>
  </si>
  <si>
    <t>https://www.scopus.com/inward/record.uri?eid=2-s2.0-84939956890&amp;doi=10.1007%2fs12193-014-0172-1&amp;partnerID=40&amp;md5=c52e9e16b8e3463e668745899fd7b5be</t>
  </si>
  <si>
    <t>Previous work on player experience research has focused on identifying the major factors involving content creation and interaction. This has encouraged a large investment in new types of physical interaction artefacts (e.g. Wiimote™, Rock Band™, Kinect™). However, these artefacts still require custom interaction schemes to be developed for them, which critically limits the number of commercial videogames and multimedia applications that can benefit from those. Moreover, there is currently no agreement as to which factors better describe the impact that natural and complex multi-modal user interaction schemes have on users’ experiences—a gap in part created by the limitations in adapting this type of interaction to existing software. Thus, this paper presents a generic middleware framework for multi-modal natural interfaces which enables game-independent data acquisition that encourages further advancement on this domain. Furthermore, our framework can then redefine the interaction scheme of any software tool by mapping body poses and voice commands to traditional input means (keyboard and mouse). We have focused on digital games, where the use of physical interaction artefacts has become mainstream. The validation methods for this tool consisted of a series of increasing difficulty stress tests, with a total of 25 participants. Also, a pilot study was conducted on a further 16 subjects which demonstrated mainly positive impact of natural interfaces on player’s experience. The results supporting this were acquired when subjects played a complex commercial role-playing game whose mechanics were adapted using our framework; statistical tests on the obtained Fun ratings, along with subjective participant opinions indicate that this kind of natural interaction indeed has a significant impact on player’s experience and enjoyment. However, different impact patterns emerge from this analysis, which seem to fit with standing theories of player experience and immersion. © 2015, OpenInterface Association.</t>
  </si>
  <si>
    <t>Game controller; Kinect; Multi-modal; Natural interfaces; Pose recognition; Videogames</t>
  </si>
  <si>
    <t>Xhembulla J.; Rubino I.; Barberis C.; Malnati G.</t>
  </si>
  <si>
    <t>Xhembulla, Jetmir (55967200600); Rubino, Irene (55968059400); Barberis, Claudia (20336986800); Malnati, Giovanni (15065545700)</t>
  </si>
  <si>
    <t>55967200600; 55968059400; 20336986800; 15065545700</t>
  </si>
  <si>
    <t>Intrigue at the museum: Facilitating engagement and learning through a location-based mobile game</t>
  </si>
  <si>
    <t>Proceedings of the 10th International Conference on Mobile Learning 2014, ML 2014</t>
  </si>
  <si>
    <t>https://www.scopus.com/inward/record.uri?eid=2-s2.0-84930218542&amp;partnerID=40&amp;md5=30a4a5068119e76e47e9f365d4402dd6</t>
  </si>
  <si>
    <t>The use of portable devices to explore informal learning environments has recently exposed museums to a mobile learning (m-learning) scenario. In particular, location-based mobile applications that take into account not only a specific physical venue, but also the personal and social context can be valuable resources to enhance the visitor experience. Game-based applications that leverage on fun and social interaction to facilitate the meaning-making process represent a promising approach, since they favor both learning and entertainment activities. This paper presents the design and evaluation of "Intrigue at the museum", a location-based game addressed to children visiting Palazzo Madama-Museo Civico d'Arte Antica (Turin, Italy). This piece of work offers a methodological insight into the evaluation of engagement as a precursor of learning and provides evidence that a resource of this kind can contribute to a meaningful and enjoyable exploration of the museum by children. © 2014 IADIS.</t>
  </si>
  <si>
    <t>Context-awareness; Informal learning environments; Mobile educational games; Museums; Pervasive learning spaces</t>
  </si>
  <si>
    <t>Ayodele, Obasegun Tekena (56763882300); Kehinde, Lawrence O. (6602425609); Akinwale, Olawale Babatunde (15727223500)</t>
  </si>
  <si>
    <t>Induced collaborative engagement for a "Solution-to-question" model using remote experimental laboratories as a tool</t>
  </si>
  <si>
    <t>122nd ASEE Annual Conference and Exposition: Making Value for Society</t>
  </si>
  <si>
    <t>https://www.scopus.com/inward/record.uri?eid=2-s2.0-84941993147&amp;partnerID=40&amp;md5=3a3ae117b9936d8cf827fa61c0e2d513</t>
  </si>
  <si>
    <t>Since the introduction of remote experimentation laboratories for learning, lots of research has been done to determine the most suitable paradigm for remote laboratory implementation. Of all the models proposed, the collaborative model for remote experimentation labs which involves a means of group communication between students performing experiments has been found quite effective. Despite this discovery, feedback questionnaires still record a high percentage of dissatisfaction from students performing experiments in remote labs. Hence, there is the need for an effective learning approach which includes fun in other to sustain the interest of the student. Learning is made easier when fun or play is included in the process. This paper tries to answer two questions: how can engagement be induced amidst a group of students collaborating together to perform an experiment on a remote lab; and how can this induced engagement create fun and hence improve the learning process? To achieve this aim, the "Solution-to-Question" Model was conceived, created from the approach which is adopted in computer games. About 50% of the most played computer games have two major components in common which are; there's a target or a goal to achieve and there's also a tool or multiple tools to achieve that goal. Computer games give the player the freedom to determine the right approach to achieve the goal using the tools provided. This creates suspense and hence inducing engagement in the user. Other things like graphic designs contribute little to the engagement. The "Solution-to-Question" Model is divided into the solution, which serves as the goal or target, and the question, which is the random path adopted by the user in achieving the goal. Starting from a given goal (solution), numerous approaches to achieving the goal are explored by the student using the tools provided. The approaches adopted satisfy the question part of the model. In the quest to attain the solution, the student learns and engagement is induced by the desire to solve the problem using the tools provided. This model was used by the Remote-labs research group at the authors' university in the design and implementation of a Remote lab platform. This paper focuses on two experiments conducted on a LabVIEW platform, and involves students experimenting on parallel and series resistances. © American Society for Engineering Education, 2015.</t>
  </si>
  <si>
    <t>Collaboration; Engagement; Remote-Labs; Solution-to-Question</t>
  </si>
  <si>
    <t>CHI PLAY 2014 - Proceedings of the 2014 Annual Symposium on Computer-Human Interaction in Play</t>
  </si>
  <si>
    <t>Shapi'I A.; Bahari N.N.; Arshad H.; Zin N.A.M.; Mahayuddin Z.R.</t>
  </si>
  <si>
    <t>Shapi'I, Azrulhizam (42561846800); Bahari, Nurazlin Nor (57188754834); Arshad, Haslina (24833021900); Zin, Nor Azan Mat (28268184100); Mahayuddin, Zainal Rasyid (26534633600)</t>
  </si>
  <si>
    <t>42561846800; 57188754834; 24833021900; 28268184100; 26534633600</t>
  </si>
  <si>
    <t>Rehabilitation exercise game model for post-stroke using Microsoft Kinect camera</t>
  </si>
  <si>
    <t>Proceedings - 2015 2nd International Conference on Biomedical Engineering, ICoBE 2015</t>
  </si>
  <si>
    <t>10.1109/ICoBE.2015.7235882</t>
  </si>
  <si>
    <t>https://www.scopus.com/inward/record.uri?eid=2-s2.0-84962815474&amp;doi=10.1109%2fICoBE.2015.7235882&amp;partnerID=40&amp;md5=944c537ab60d8b620c982e64c83ed9b1</t>
  </si>
  <si>
    <t>The purpose of rehabilitation is to improve the movement of stroke patients so that they can independently perform daily tasks on their own. Conventional therapy is a tedious exercise which usually reduces the motivation of the patient to do the exercises. Video game is a way that can motivate and help patients recover their motor skills, and also act as a deterrent pain. Video games have been used in physiotherapy, occupational therapy, and psychotherapy. In order to increase mental satisfaction and physical vitality in rehabilitation therapy, some therapists have tried to use the off-the-shelf digital game devices in rehabilitation and have found effective treatment outcomes in addition to enhancing patients' treatment motivation. Although many studies have been done in this field, there is still lacking the existing recovery game, because too many different demands must be met for each type of therapy. There is one disadvantage at the beginning of the game because patients have difficulty understanding how to use it. The current recovery games are less fun and participative for the user, while the popular games have fewer components to use in rehabilitation training. Furthermore, post-stroke patients find it difficult to get a friend to play or spend time with them every day, which will make them feel isolated. Therefore, rehabilitation exercise games that support multi-player will provide a higher motivation than the single-player. Since most stroke patients suffer from cognitive impairment, cognitive challenge levels are also the key factors in the design of the game so that it does not become an obstacle for the recovery process. Therefore, this study develops a prototype of a rehabilitation exercise game that contains aspects of the social context, the type of movement and cognitive challenges. It also provides usability in game design, according to a post-stroke stage so that they can perform recovery activities based on their ability. In addition, this study highlights technology and rehabilitation exercise games in Malaysia. © 2015 IEEE.</t>
  </si>
  <si>
    <t>Kinect; post-stroke; rehabilitation exercise games</t>
  </si>
  <si>
    <t>Aouadi N.; Pernelle P.; Marty J.-C.; Carron T.</t>
  </si>
  <si>
    <t>Aouadi, Nada (56349774500); Pernelle, Philippe (36138922300); Marty, Jean-Charles (7202982666); Carron, Thibault (14631830600)</t>
  </si>
  <si>
    <t>56349774500; 36138922300; 7202982666; 14631830600</t>
  </si>
  <si>
    <t>A model driven architecture MDA approach to facilitate the serious game integration in an e-learning environment</t>
  </si>
  <si>
    <t>https://www.scopus.com/inward/record.uri?eid=2-s2.0-84955070306&amp;partnerID=40&amp;md5=80fe7cbeee4ff4a9634fc4fad1844ed0</t>
  </si>
  <si>
    <t>The development of serious games has increased remarkably in recent years. Serious games provide motivation, dynamism and attractiveness and as a result, they have been integrated more and more into e-learning practices. This integration involves the creation of adapted and entertaining scenarios resulting from the gamification of learning processes and potentially of industrial processes. These game-based scenarios are generally executed thanks to a serious game environment but they should also be integrated more broadly into general learning paths. The creation and integration of serious games represent an expensive process in terms of time and funding. A conventionally simplified approach consisted in using standards. Many standards exist for pedagogical scenarios. Unfortunately there are almost none defined for gamification and/or game-based scenario integration in order to reuse their elements. In this article, we propose a contribution that offers a suitable design and smooth integration of game-based scenarios into learning environments by (re)using existing standards and an engineering model-driven approach. Specifically, we use the methodology proposed by the OMG MDA. Several e-learning standards have been proposed, such as LOM, SCORM and IMS-LD. LOM is a standard used for describing interoperable and reusable learning objects in order to be able to exchange information. These standards are not capable of representing all of the dimensions of serious games as they neglect the fun aspects such as the type of the game, motivation and the integration of games in e-learning environments. However, several studies propose metadata schemes based on the LOM standard to describe serious games (LOMFR-SG, SG-LOM). From these two approaches, we propose a generic enriched description of metadata for serious games in order to characterize a generic meta-model. This meta-model represents an independent level of abstraction. Then, according to MDA, we propose a meta-model suitable for our generic Learning Adventure platform, as well as the Claroline Connect one (LMS). Our contribution permits a smooth integration of serious games in e-learning environments. We propose the use of MDA to facilitate the implementation of generic concepts within an existing Serious game platform and e-learning environment.</t>
  </si>
  <si>
    <t>Game-based learning; MDA; Serious game</t>
  </si>
  <si>
    <t>Coenen T.</t>
  </si>
  <si>
    <t>Coenen, Tanguy (15134963100)</t>
  </si>
  <si>
    <t>The design and evaluation of a pervasive engagement game in a city neighborhood</t>
  </si>
  <si>
    <t xml:space="preserve">MINDTREK 2014 - Proceedings of the 18th International Academic MindTrek Conference: </t>
  </si>
  <si>
    <t>10.1145/2676467.2676495</t>
  </si>
  <si>
    <t>https://www.scopus.com/inward/record.uri?eid=2-s2.0-84964001417&amp;doi=10.1145%2f2676467.2676495&amp;partnerID=40&amp;md5=dabed227ec46144f29fca9a2ebdd0173</t>
  </si>
  <si>
    <t>We describe how a game was designed, implemented and evaluated aiming to increase the engagement of citizens with their neighborhood. 277 players participated. Survey results show that players got to know new people as a result of playing the game and that players had the intention to keep in touch with them. The system was found to be both fun and useful. The check-in mechanic, that allowed people to check-in together, scored highest in terms of both fun and usefulness. 3 different types of game components are proposed for guiding future designs: glue, attractor and mobiliser. Action Design Research is presented as a method that can be used to design and research pervasive engagement games. Copyright 2014 ACM.</t>
  </si>
  <si>
    <t>Gamification; Pervasive game design; Urban engagement</t>
  </si>
  <si>
    <t>Ketcheson M.; Ye Z.; Graham T.C.N.</t>
  </si>
  <si>
    <t>Ketcheson, Mallory (56422389500); Ye, Zi (36096160700); Graham, T.C. Nicholas (25960022100)</t>
  </si>
  <si>
    <t>56422389500; 36096160700; 25960022100</t>
  </si>
  <si>
    <t>Designing for exertion: How heart-rate power-ups increase physical activity in exergames</t>
  </si>
  <si>
    <t>10.1145/2793107.2793122</t>
  </si>
  <si>
    <t>https://www.scopus.com/inward/record.uri?eid=2-s2.0-84959304887&amp;doi=10.1145%2f2793107.2793122&amp;partnerID=40&amp;md5=a40e8fb3284afeefcfb52162c948e883</t>
  </si>
  <si>
    <t>Exergames have proven to be a fun way of engaging in physical activity, but most exergame play is not sufficiently vigorous to replace traditional physical activity. We argue the importance of designing for exertion in exergames. To illustrate this, we present the heart rate power-up, a novel game mechanic which can be applied to a wide range of exergame styles. A study of 20 participants found that heart-rate power-ups increase exertion levels in games, sometimes dramatically, while also increasing players' level of enjoyment. © 2015 ACM.</t>
  </si>
  <si>
    <t>Lotfi E.; Belahbib A.; Bouhorma M.</t>
  </si>
  <si>
    <t>Lotfi, Elaachak (56600759300); Belahbib, Amine (56695174100); Bouhorma, Mohammed (24723763300)</t>
  </si>
  <si>
    <t>56600759300; 56695174100; 24723763300</t>
  </si>
  <si>
    <t>Towards a new web-based serious games generator based on fuzzy expert system</t>
  </si>
  <si>
    <t>Journal of Theoretical and Applied Information Technology</t>
  </si>
  <si>
    <t>https://www.scopus.com/inward/record.uri?eid=2-s2.0-84932144369&amp;partnerID=40&amp;md5=feac98c871b059f90badccd923c19b53</t>
  </si>
  <si>
    <t>With the big success that serious games have known in education field a huge need has been created to develop such video games in order to satisfy the demand that does not cease to increase, but the time, the cost, and the interaction of several actors during the creation process of video games can influence on the envisaged result and create several unexpected problems, to avoid such problems we propose in this article a new web-based serious games generator that adapts the process of video game development by replacing game design and game development phases by both programmed game design and gameplays, this new concept will allow the game creators to focus more in pedagogical aspect and pedagogical objectives that the players must acquire during a video game sequence, instead of wasting much time in game design and game development. In addition, the proposed game generator will be equipped with a fuzzy expert system to assist the users during the game generation process; the proposed serious games generator will be able to generate several web based video games that are both educational and fun. An evaluation of how our proposed game generator proved successful along with an outlook on future research concludes this paper. © 2005 - 2015 JATIT &amp; LLS. All rights reserved.</t>
  </si>
  <si>
    <t>AHP; Fuzzy expert system; Game generator; Gameplay; Web based serious games</t>
  </si>
  <si>
    <t>Steinberger F.; Schroeter R.; Lindner V.; Fitz-Walter Z.; Hall J.; Johnson D.</t>
  </si>
  <si>
    <t>Steinberger, Fabius (56278586300); Schroeter, Ronald (6701862259); Lindner, Verena (57193552629); Fitz-Walter, Zachary (27867737700); Hall, Joshua (56489102000); Johnson, Daniel (55699193800)</t>
  </si>
  <si>
    <t>56278586300; 6701862259; 57193552629; 27867737700; 56489102000; 55699193800</t>
  </si>
  <si>
    <t>Zombies on the Road: A Holistic Design Approach to Balancing Gamification and Safe Driving</t>
  </si>
  <si>
    <t>Adjunct Proceedings of the 7th International Conference on Automotive User Interfaces and Interactive VehicularApplications, AutomotiveUI 2015</t>
  </si>
  <si>
    <t>10.1145/2799250.2799260</t>
  </si>
  <si>
    <t>https://www.scopus.com/inward/record.uri?eid=2-s2.0-85011944377&amp;doi=10.1145%2f2799250.2799260&amp;partnerID=40&amp;md5=2cdb046dcee56ba59e061e3283412d9f</t>
  </si>
  <si>
    <t>This paper explores novel driving experiences that make use of gamification and augmented reality in the car. We discuss our design considerations, which are grounded in road safety psychology and video game design theory. We aim to address the tension between safe driving practices and player engagement. Specifically, we propose a holistic, iterative approach inspired by game design cognition and share our insights generated through the application of this process. We present preliminary game concepts that blend digital components with physical elements from the driving environment. We further highlight how this design process helped us to iteratively evolve these concepts towards being safer while maintaining fun. These insights and game design cognition itself will be useful to the AutomotiveUI community investigating similar novel driving experiences. © 2015 ACM.</t>
  </si>
  <si>
    <t>augmented reality; design approach; driving games; gamification; Road safety; serious games</t>
  </si>
  <si>
    <t>Maloney A.E.; Mellecker R.; Buday R.; Gao Z.; Hinkley T.; Esparza L.; Alexander S.</t>
  </si>
  <si>
    <t>Maloney, Ann E. (18434763600); Mellecker, Robin (56806818600); Buday, Richard (23033371000); Gao, Zan (23392710800); Hinkley, Trina (23993660700); Esparza, Laura (55750639800); Alexander, Shirley (57206156118)</t>
  </si>
  <si>
    <t>18434763600; 56806818600; 23033371000; 23392710800; 23993660700; 55750639800; 57206156118</t>
  </si>
  <si>
    <t>Fun, Flow, and Fitness: Opinions for Making More Effective Active Videogames</t>
  </si>
  <si>
    <t>10.1089/g4h.2014.0081</t>
  </si>
  <si>
    <t>https://www.scopus.com/inward/record.uri?eid=2-s2.0-84992738207&amp;doi=10.1089%2fg4h.2014.0081&amp;partnerID=40&amp;md5=3824592271c76f8877c7113d397b78e6</t>
  </si>
  <si>
    <t>Despite active videogames' popularity and ability to increase a player's energy expenditure, research indicates their use sharply declines over time, which limits their utility in promoting physical activity. A frequent criticism is that a player's interest is quickly exhausted. At the preconference of the International Society of Behavioral Nutrition and Physical Activity 2014, a group of investigators and videogame developers gathered to share lessons learned from using serious videogames in health behavior change and offer insight to guide future efforts. © Copyright 2015, Mary Ann Liebert, Inc. 2015.</t>
  </si>
  <si>
    <t>Bahaweres R.B.; Pratama A.; Sitohang B.</t>
  </si>
  <si>
    <t>Bahaweres, Rizal Broer (55625202600); Pratama, Angga (56524484700); Sitohang, Benhard (15023462600)</t>
  </si>
  <si>
    <t>55625202600; 56524484700; 15023462600</t>
  </si>
  <si>
    <t>Implementation of physics simulation in serious game</t>
  </si>
  <si>
    <t>Proceedings - 2014 International Conference on ICT for Smart Society: "Smart System Platform Development for City and Society, GoeSmart 2014", ICISS 2014</t>
  </si>
  <si>
    <t>10.1109/ICTSS.2014.7013157</t>
  </si>
  <si>
    <t>https://www.scopus.com/inward/record.uri?eid=2-s2.0-84946692361&amp;doi=10.1109%2fICTSS.2014.7013157&amp;partnerID=40&amp;md5=49a73f1e7f35511e8cf2da025222a6b5</t>
  </si>
  <si>
    <t>Three dimension computer graphics has become important to present virtual objects to be more realistic and physically correct. One way to enhancing realism is by representing the physics simulation. We tried to implement physics simulation into a serious game. It is because of ability to increase realism in synthesis on virtual object motion. We design a serious game called 'Traffic Drive'. Traffic Drive is a vehicle simulation game that has a goal to drive a vehicle, especially cars, with emphasis on safety and presented in a fun way. In physics simulation and game that are vehicle's physics a physics of gear and physics of rollover. It was expected that physics simulation can make the behavior of vehicles in the game resembles the behavior of the vehicle in terms of more realistics. And it is used as the object of research to compare the results of the data simulation with data from manual calculations. Comparison of results from the simulation output data and manual calculations were analyzed using T test hypotheses. From that T test was concluded that the output of data simulation with formula calculation almost the same. © 2014 IEEE.</t>
  </si>
  <si>
    <t>Physics simulation; serious game; unity 3D; vehicle physics</t>
  </si>
  <si>
    <t>Jessen J.D.; Jessen C.</t>
  </si>
  <si>
    <t>Jessen, Jari Due (56646178000); Jessen, Carsten (55254843100)</t>
  </si>
  <si>
    <t>56646178000; 55254843100</t>
  </si>
  <si>
    <t>What games do: Interaction, design, and actor network theory</t>
  </si>
  <si>
    <t>ACHI 2014 - 7th International Conference on Advances in Computer-Human Interactions</t>
  </si>
  <si>
    <t>https://www.scopus.com/inward/record.uri?eid=2-s2.0-84966667780&amp;partnerID=40&amp;md5=6b4c5cf38ecfbbc8a3d125363978161f</t>
  </si>
  <si>
    <t>When interacting with computer games, users are forced to follow the rules of the game in return of the excitement, joy, fun, or other pursued experiences. In this paper, we investigate how games achieve these experiences in the perspective of Actor Network Theory (ANT). Based on a qualitative study we conclude that both board games and computer games are actors that produce experiences by exercising power over the user's abilities, for example their cognitive functions. Games are designed to take advantage of the characteristics of the human players. Copyright © IARIA, 2014.</t>
  </si>
  <si>
    <t>Actor Network Theory; Board games; Computer games; Game design; Game research; Interaction</t>
  </si>
  <si>
    <t>Kapralos B.; Fisher S.; Clarkson J.; van Oostveen R.</t>
  </si>
  <si>
    <t>Kapralos, Bill (55946696900); Fisher, Stephanie (36170391900); Clarkson, Jessica (56644181700); van Oostveen, Roland (55338414700)</t>
  </si>
  <si>
    <t>55946696900; 36170391900; 56644181700; 55338414700</t>
  </si>
  <si>
    <t>A course on serious game design and development using an online problem-based learning approach</t>
  </si>
  <si>
    <t>Interactive Technology and Smart Education</t>
  </si>
  <si>
    <t>10.1108/ITSE-10-2014-0033</t>
  </si>
  <si>
    <t>https://www.scopus.com/inward/record.uri?eid=2-s2.0-84930249990&amp;doi=10.1108%2fITSE-10-2014-0033&amp;partnerID=40&amp;md5=6422766d6875df655b35d9d3adcf65f1</t>
  </si>
  <si>
    <t>Purpose - The purpose of this paper is to describe a novel undergraduate course on serious game design and development that integrates both game and instructional design, thus providing an effective approach to teaching serious game design and development. Very little effort has been dedicated to the teaching of proper serious game design and development leading to many examples of serious games that provide little, if any, educational value. Design/methodology/approach - Organized around a collectionof video clips (that provideda brief contextualized overview of the topic and questions for further exploration), readings, interdisciplinary research projects and games, the course introduced the principles of game and instructional design, educational theories used to support game-based learning and methods for evaluating serious games. Discussions and activities supported the problems that students worked on throughout the course to develop a critical stance and approach toward implementing game-based learning. Students designed serious games and examined potential issues and complexities involved in developing serious games and incorporating them within a teaching curriculum. Findings - Results of student course evaluations reveal that the course was fun and engaging. Students found the course fun and engaging, and through the successful completion of the fnal course project, all students met all of the course objectives. A discussion regarding the techniques and approaches used in the course that were successful (or unsuccessful) is provided. Research limitations/implications - It should be noted that a more detailed analysis has not been presented to fully demonstrate the effectiveness of the course. A more detailed analysis may have included a comparison with, for example, past versions of the course that was not based on an online problem-based learning (PBL) approach, to better quantify the effectiveness of the course. However, such a comparison could not be carried out here, given there was no measure of prior knowledge of students taken before they took course (e.g. no “pre-test data”). © Emerald Group Publishing Limited.</t>
  </si>
  <si>
    <t>Distance learning; Game design; Instructional design; Online; Problem-based learning; Serious games; Simulation; Teaching methods; Undergraduates; Video games</t>
  </si>
  <si>
    <t>Lahti I.; Rosin T.; Qvist P.; Vuorela V.; Luimula M.; Smed J.</t>
  </si>
  <si>
    <t>Lahti, Ilmari (56521408000); Rosin, Tomas (56521504100); Qvist, Pekka (55918316500); Vuorela, Ville (56521744200); Luimula, Mika (17435411000); Smed, Jouni (6602870351)</t>
  </si>
  <si>
    <t>56521408000; 56521504100; 55918316500; 56521744200; 17435411000; 6602870351</t>
  </si>
  <si>
    <t>IndustrySim: Finding the fun in industrial simulations</t>
  </si>
  <si>
    <t>2014 6th International Conference on Games and Virtual Worlds for Serious Applications, VS-GAMES 2014</t>
  </si>
  <si>
    <t>10.1109/VS-Games.2014.7012162</t>
  </si>
  <si>
    <t>https://www.scopus.com/inward/record.uri?eid=2-s2.0-84946690816&amp;doi=10.1109%2fVS-Games.2014.7012162&amp;partnerID=40&amp;md5=89a1612622526d7f07a39dd3a42da209</t>
  </si>
  <si>
    <t>This paper introduces IndustrySim, a game attempting to combine truly engaging gameplay with state-of-the-art industrial simulation that would suit education and casual gaming alike. We present the concept of the game and then discuss challenges and insights encountered so far regarding the asset management, programming and game design behind its implementation. © 2014 IEEE.</t>
  </si>
  <si>
    <t>game design; industrial simulation; serious games</t>
  </si>
  <si>
    <t>Kothari M.; Svensson P.; Jensen J.; Holm T.D.; Nielsen M.S.; Mosegaard T.; Nielsen J.F.; Ghovanloo M.; Baad-Hansen L.</t>
  </si>
  <si>
    <t>Kothari, Mohit (49663397800); Svensson, Peter (7103121346); Jensen, Jim (56662401900); Holm, Trine Davidsen (56080430700); Nielsen, Mathilde Skorstengaard (57199871351); Mosegaard, Trine (56080395300); Nielsen, Jørgen Feldbæk (7404066238); Ghovanloo, Maysam (6701322320); Baad-Hansen, Lene (6506833571)</t>
  </si>
  <si>
    <t>49663397800; 7103121346; 56662401900; 56080430700; 57199871351; 56080395300; 7404066238; 6701322320; 6506833571</t>
  </si>
  <si>
    <t>Tongue-controlled computer game: A new approach for rehabilitation of tongue motor function</t>
  </si>
  <si>
    <t>Archives of Physical Medicine and Rehabilitation</t>
  </si>
  <si>
    <t>10.1016/j.apmr.2013.08.008</t>
  </si>
  <si>
    <t>https://www.scopus.com/inward/record.uri?eid=2-s2.0-84896706873&amp;doi=10.1016%2fj.apmr.2013.08.008&amp;partnerID=40&amp;md5=248d7f385fbdf48e751addad2f60ff1d</t>
  </si>
  <si>
    <t>Objective To investigate the influence of tongue disability, age, and sex on motor performance for a tongue-training paradigm involving playing a computer game using the Tongue Drive System (TDS). Design Two controlled observational studies. Setting A neurorehabilitation center and a dental school. Participants In study 1, tongue-disabled patients with symptoms of dysphagia and dysarthria (n=11) and age- and sex-matched controls (n=11) participated in tongue training. In study 2, healthy elderly persons (n=16) and healthy young persons (n=16) volunteered. Intervention In study 1 and study 2, the tongue training lasted 30 and 40 minutes, respectively. Participants were instructed to play a computer game with the tongue using TDS. Main Outcome Measures Motor performance was compared between groups in both studies. Correlation analyses were performed between age and relative improvement in performance. Subject-based reports of motivation, fun, pain, and fatigue evaluated on 0-to-10 numeric rating scales were compared between groups. Results In study 1, tongue-disabled patients performed poorer than healthy controls (P=.005) and with a trend of a sex difference (P=.046). In study 2, healthy young participants performed better than healthy elderly participants (P&lt;.001), but there was no effect of sex (P=.140). There was a significant negative correlation between age and relative improvement in performance (δ=-.450; P=.009). There were no significant differences in subject-based reports of motivation, fun, pain, and fatigue between groups in any of the studies (P&gt;.094). Conclusions The present study provides evidence that tongue disability and age can influence behavioral measures of tongue motor performance. TDS may be a new adjunctive neurorehabilitation regimen in treating tongue-disabled patients. © 2014 by the American Congress of Rehabilitation Medicine.</t>
  </si>
  <si>
    <t>Aging; Performance; Rehabilitation; Tongue disability; Tongue Drive System; Tongue training</t>
  </si>
  <si>
    <t>Morazán M.T.</t>
  </si>
  <si>
    <t>Morazán, Marco T. (6506081734)</t>
  </si>
  <si>
    <t>Generative and accumulative recursion made fun for beginners</t>
  </si>
  <si>
    <t>Computer Languages, Systems and Structures</t>
  </si>
  <si>
    <t>10.1016/j.cl.2015.08.001</t>
  </si>
  <si>
    <t>https://www.scopus.com/inward/record.uri?eid=2-s2.0-84947865840&amp;doi=10.1016%2fj.cl.2015.08.001&amp;partnerID=40&amp;md5=bb1f86cc45894bf70aaab05bd39f1a93</t>
  </si>
  <si>
    <t>In a programming classroom for beginners, a delicate balance must be struck between teaching the design, implementation, and testing fundamentals of programming and the need for students to find their first programming course enjoyable. A course that focuses solely on the fundamentals is not likely to nourish the excitement a student may have for Computer Science. A course that focuses solely in making programming fun is not likely to have students walk away with a solid grasp of the fundamentals. A very successful approach to strike this balance uses functional video games to motivate the need to learn principles of program design and Computer Science in a context that is of interest and fun for most students. Such an approach has successfully engaged students to learn design and implementation principles using primitive data, finite compound data, structural recursion for compound data of arbitrary size, and abstraction. This article explores how to use a functional video game approach to engage beginning students in problem solving that employs generative and accumulative recursion while at the same time reinforcing the lessons on structural recursion and abstraction. In addition to these two new forms of recursion, beginning students are also introduced to depth-first searching, breadth-first searching, heuristic-based searching, and the use of randomness. The article uses the N-puzzle problem to illustrate how all these topics are seamlessly addressed in the beginners classroom while keeping student enthusiasm high as evidenced by student feedback. © 2015 Elsevier Ltd. All rights reserved.</t>
  </si>
  <si>
    <t>Accumulative recursion; Computer Science education; Functional video games; Generative recursion; Heuristic search strategies</t>
  </si>
  <si>
    <t>Maurer B.; Gärtner M.; Wuchse M.; Meschtscherjakov A.; Tscheligi M.</t>
  </si>
  <si>
    <t>Maurer, Bernhard (56414334300); Gärtner, Magdalena (55329654800); Wuchse, Martin (56418658200); Meschtscherjakov, Alexander (23467162500); Tscheligi, Manfred (56948770700)</t>
  </si>
  <si>
    <t>56414334300; 55329654800; 56418658200; 23467162500; 56948770700</t>
  </si>
  <si>
    <t>Utilizing a digital game as a mediatory artifact for social persuasion to prevent speeding</t>
  </si>
  <si>
    <t>10.1007/978-3-319-31510-2_17</t>
  </si>
  <si>
    <t>https://www.scopus.com/inward/record.uri?eid=2-s2.0-84961690121&amp;doi=10.1007%2f978-3-319-31510-2_17&amp;partnerID=40&amp;md5=1f988db31b458e112a57d9bf55c40ef5</t>
  </si>
  <si>
    <t>In this paper we present a game-based approach to stop a driver from speeding by means of social persuasion. The approach utilizes a digital game played by a passenger inside the car. The game serves as a mediatory artifact, which translates the speed of the car into in-game events, thus, nudging the passenger to communicate with the driver about his/her driving behavior. As a game we used Tetris, which was coupled to the speed of a virtual vehicle in our driving simulator. We designed four different in-game representations of the real car data and examined, which of these designs is most suitable to trigger an intuitive, understandable linkage between the speeding behavior and the corresponding in-game events in order to enable a prompt intervention of the passenger. We evaluated the four designs in an exploratory user study. Our findings highlight the feasibility of our approach, as even passengers, who were rather uninvolved in the driving task, were successfully encouraged to slow down the driver. Based on our study results, we recommend a hybrid design strategy for the game, between designing for a dynamically increasing in-game challenge to foster passenger engagement based on fun, and simultaneously intervening dynamically in the playability of the game to foster communication with the driver to pave the way for social persuasion in the car. © Springer International Publishing Switzerland 2016.</t>
  </si>
  <si>
    <t>Automotive domain; Persuasive game design; Social persuasion</t>
  </si>
  <si>
    <t>Elizondo E.R.</t>
  </si>
  <si>
    <t>Elizondo, Eduardo Ramírez (57191073304)</t>
  </si>
  <si>
    <t>Identification of design patterns for serious games in an educational videogame designed to create awareness on dengue and malaria fever</t>
  </si>
  <si>
    <t>10.1007/978-3-319-44447-5_9</t>
  </si>
  <si>
    <t>https://www.scopus.com/inward/record.uri?eid=2-s2.0-84986266807&amp;doi=10.1007%2f978-3-319-44447-5_9&amp;partnerID=40&amp;md5=eff5e519627d27417675f182767564cf</t>
  </si>
  <si>
    <t>An educational videogame may sound like the perfect solution to combine an educational process with a fun experience. Even though this holds true in some cases, most of the times educational games do not guarantee positive results in the cognitive development of the player. This is because they are designed to contain educational-related topics but do not focus on the real impact that is achieved on the player. In this paper, we identify different design patterns in the educational videogame “Pueblo Pitanga: Enemigos Silenciosos” and we share the results of applying these patterns and the impact the players. This videogame was designed to create awareness on Dengue and Malaria fever in young kids and teenagers. It was designed and developed by Green Lava Studios for the Pan American Health Organization (PAHO). © IFIP International Federation for Information Processing 2016.</t>
  </si>
  <si>
    <t>Dengue; Design patterns; Educational videogames; Malaria; Serious games</t>
  </si>
  <si>
    <t>Chen M.-H.; Huang L.-L.; Lee C.-F.</t>
  </si>
  <si>
    <t>Chen, Mei-Hsiang (7407445375); Huang, Lan-Ling (35118873000); Lee, Chang-Franw (16402093800)</t>
  </si>
  <si>
    <t>7407445375; 35118873000; 16402093800</t>
  </si>
  <si>
    <t>Usability evaluation of digital games for stroke rehabilitation in Taiwan</t>
  </si>
  <si>
    <t>https://www.scopus.com/inward/record.uri?eid=2-s2.0-84966585970&amp;partnerID=40&amp;md5=c0a4f023279465a3ded930d3f8ad5a25</t>
  </si>
  <si>
    <t>This study aimed to compare the effectiveness and usability of using conventional devices, Wii and XaviX, in rehabilitation, and to propose advices to improve the digital game design. A clinical trial was implemented to evaluate the effectiveness and the usability of using Wii and XaviX in rehabilitation; they were assessed by stroke patients. Twentyeight stroke patients were divided in three groups: Conventional, Wii, and XaviX groups. The results can be summarized into the following points: (1) The effectiveness index in each group indicated improvements for upper extremity function in stroke patients. However, the effectiveness indexes of each assessment between three groups do not have significant differences. (2) All patients in this clinical trial had fun when using the digital gaming devices for rehabilitation. (3) The suggestions for improving the design in digital games are as follows: to increase difficulty, and the response time, levels of the games need adjustment; to record movement data and game scores each time, the hand controller must be interchangeable for the users; the controller should be adjustable to fit different hand dimensions of the patients; the game and controller movements need to be designed to correspond to real-life activities; and the controller's operation needs to be simplified. In order to make these devices more suitable to use in rehabilitation, a comprehensive follow-up design development based on these proposed guidelines would be necessary in order to embody design improvements of the devices. Copyright © IARIA, 2014.</t>
  </si>
  <si>
    <t>Commercial video game; Stroke; Upper extremity rehabilitation</t>
  </si>
  <si>
    <t>Zhang J.; Atay M.; Smith E.; Caldwell E.R.; Jones E.J.</t>
  </si>
  <si>
    <t>Zhang, Jinghua (36925792300); Atay, Mustafa (6603357309); Smith, Emanuel (57212645343); Caldwell, Elvira R. (55481259000); Jones, Elva J. (27867820900)</t>
  </si>
  <si>
    <t>36925792300; 6603357309; 57212645343; 55481259000; 27867820900</t>
  </si>
  <si>
    <t>Using a game-like module to reinforce student understanding of recursion</t>
  </si>
  <si>
    <t>2015-February</t>
  </si>
  <si>
    <t>February</t>
  </si>
  <si>
    <t>10.1109/FIE.2014.7044093</t>
  </si>
  <si>
    <t>https://www.scopus.com/inward/record.uri?eid=2-s2.0-84938150357&amp;doi=10.1109%2fFIE.2014.7044093&amp;partnerID=40&amp;md5=d6acf9fc191ff51804989f16fa27d047</t>
  </si>
  <si>
    <t>Recursion is one of the most powerful problem-solving techniques in computer science, but many students seem to struggle with the concept of recursion. In addition, the instructors find it hard to teach this concept using traditional teaching method. This paper presents a game module titled 'Recursive Runner' that aims to reinforce student understanding of recursion in a game. Four undergraduate students developed the game with GameMaker Studio in three months. The game was designed for short gameplay time and it does not require any prior experience in gaming. The objective of the game is to provide the students with a fun environment to visualize and follow the flow of execution of recursive functions. This paper presents the game design and implementation in detail and shares our experiences in using this module in the CSC1311 Computer Programming II and CSC2331 Data Structures classes at Winston-Salem State University (WSSU). A pretest, a posttest and a survey were developed and used in the evaluation process. In addition, a lab assignment was designed to use with the game to evaluate student understanding of the concept. Initial assessment outcomes show promising results and the feedback is positive according to the survey and interview. © 2014 IEEE.</t>
  </si>
  <si>
    <t>Computer Programming; Data Structures; Game-Based Learning; Motivation; Recursion</t>
  </si>
  <si>
    <t>Bindoff I.; Ling T.; Bereznicki L.; Westbury J.; Chalmers L.; Peterson G.; Ollington R.</t>
  </si>
  <si>
    <t>Bindoff, Ivan (23466386800); Ling, Tristan (23467167000); Bereznicki, Luke (7801511233); Westbury, Juanita (36883166500); Chalmers, Leanne (55932906100); Peterson, Gregory (7402563175); Ollington, Robert (9279870200)</t>
  </si>
  <si>
    <t>23466386800; 23467167000; 7801511233; 36883166500; 55932906100; 7402563175; 9279870200</t>
  </si>
  <si>
    <t>A Computer Simulation of Community Pharmacy Practice for Educational Use</t>
  </si>
  <si>
    <t>American Journal of Pharmaceutical Education</t>
  </si>
  <si>
    <t>10.5688/ajpe789168</t>
  </si>
  <si>
    <t>https://www.scopus.com/inward/record.uri?eid=2-s2.0-85200790579&amp;doi=10.5688%2fajpe789168&amp;partnerID=40&amp;md5=134716f6b215546cd653169930b54ace</t>
  </si>
  <si>
    <t>Objective. To provide a computer-based learning method for pharmacy practice that is as effective as paper-based scenarios, but more engaging and less labor-intensive. Design. We developed a flexible and customizable computer simulation of community pharmacy. Using it, the students would be able to work through scenarios which encapsulate the entirety of a patient presentation. We compared the traditional paper-based teaching method to our computer-based approach using equivalent scenarios. The paper-based group had 2 tutors while the computer group had none. Both groups were given a prescenario and postscenario clinical knowledge quiz and survey. Assessment. Students in the computer-based group had generally greater improvements in their clinical knowledge score, and third-year students using the computer-based method also showed more improvements in history taking and counseling competencies. Third-year students also found the simulation fun and engaging. Conclusion. Our simulation of community pharmacy provided an educational experience as effective as the paper-based alternative, despite the lack of a human tutor. © 2014 American Association of Colleges of Pharmacy</t>
  </si>
  <si>
    <t>community pharmacy; game; serious games; simulation; virtual community pharmacy</t>
  </si>
  <si>
    <t>Kuindersma E.; van der Pal J.; van den Herik J.; Plaat A.</t>
  </si>
  <si>
    <t>Kuindersma, Esther (57190065048); van der Pal, Jelke (7801492823); van den Herik, Jaap (6602619394); Plaat, Aske (6602918705)</t>
  </si>
  <si>
    <t>57190065048; 7801492823; 6602619394; 6602918705</t>
  </si>
  <si>
    <t>Voluntary play in serious games</t>
  </si>
  <si>
    <t>10.1007/978-3-319-40216-1_14</t>
  </si>
  <si>
    <t>https://www.scopus.com/inward/record.uri?eid=2-s2.0-84977109265&amp;doi=10.1007%2f978-3-319-40216-1_14&amp;partnerID=40&amp;md5=d290a3beea175397b3e5585b9b722bb1</t>
  </si>
  <si>
    <t>Voluntariness is an important feature of games. Serious game designers intend to generate engaging gameplay, which implies that voluntary play should be equally important for serious games as for entertainment games. This paper describes the outcome of a study on the impact of voluntariness on learning in a serious game. The results of 19 participants, randomly assigned to voluntary and mandatory gameplay, are analyzed to identify possible differences. The findings of this study suggest that, contrary to the opinion of many game designers, being required to play a serious game does not necessarily take the fun out of the game. © Springer International Publishing Switzerland 2016.</t>
  </si>
  <si>
    <t>Effectiveness; Freedom of choice; Learning effect; Serious games</t>
  </si>
  <si>
    <t>Agudo J.E.; Rico M.; Sánchez H.</t>
  </si>
  <si>
    <t>Agudo, J. Enrique (14041220700); Rico, Mercedes (14042318800); Sánchez, Héctor (56007046100)</t>
  </si>
  <si>
    <t>14041220700; 14042318800; 56007046100</t>
  </si>
  <si>
    <t>Design and assessment of adaptive hypermedia games for english acquisition in preschool</t>
  </si>
  <si>
    <t>Journal of Universal Computer Science</t>
  </si>
  <si>
    <t>https://www.scopus.com/inward/record.uri?eid=2-s2.0-84969529084&amp;partnerID=40&amp;md5=e044b103a5859341c662c82a1c7034a5</t>
  </si>
  <si>
    <t>The increasing popularity of hypermedia games is reaching far beyond the boundaries of entertainment and edging its way into many educational domains. The growth in game technologies has created new teaching environments through proposals combining learning with fun and motivating expectations which make the use of digital games a relevant trend in versatile learning situations at all educational levels. Based on the implementation of the Shaiex project, funded by the government of Extremadura (Spain) and develop by the research group GexCALL, the aim of this paper is twofold. First, it analyses the steps and requirements for the design of adaptive games for the teaching of English as a foreign language at the preschool level. Exploring the general premises for task adaptation by personalizing content to children’s needs and abilities, the implementation of the whole design is described in light of its applicability. Second, an assessment of the adaptive games designed is conducted, based on the assumption that selecting developmentally appropriate digital experiences to meet users’ expectations and to maximize their learning potential should undergo careful evaluation. © J.UCS.</t>
  </si>
  <si>
    <t>Adaptive learning; eLearning systems/technology/tools/platforms; Game based learning/gaming; Hypertext and hypermedia</t>
  </si>
  <si>
    <t>Velikovsky J.</t>
  </si>
  <si>
    <t>Velikovsky, Jt (57079253900)</t>
  </si>
  <si>
    <t>Flow theory, evolution &amp; creativity: Or, 'fun &amp; games'</t>
  </si>
  <si>
    <t>10.1145/2677758.2677770</t>
  </si>
  <si>
    <t>https://www.scopus.com/inward/record.uri?eid=2-s2.0-84955612720&amp;doi=10.1145%2f2677758.2677770&amp;partnerID=40&amp;md5=d03c3a0bf86ec95cff28a24dcb472ef9</t>
  </si>
  <si>
    <t>In this paper videogames and transmedia are examined from the perspectives of both creation (game design) and audience reception (gameplay experience), in light of the theories of the DPFi (Domain, Person Field interaction) systems model of creativity (Csikszentmihalyi 1988, 1996, 2006, 2014); its herein contended theoretical equivalent, evolutionary epistemology (Popper 1963, DT Campbell 1974, Simonton 2010) and the inherent biocultural evolutionary creative algorithm of selection, variation and transmission-with-heredity; 'flow' theory in creativity (Csikszentmihalyi 1975, 1990, 1996) as a determinant of 'fun factor' in games; 'narrative transportation' theory in fiction (Gerrig 1993, Green &amp; Brock 2000, Van Laer et al 2014) as an additional (necessary but not sufficient) determinant of 'funfactor' in 'story' videogames; and Boyd's (2009) general theory of creativity in the arts as 'cognitive play with pattern' - ultimately arguing that game play of any kind may potentially enhance animal intelligence, and therefore that videogames as an art form may potentially enhance human intelligence. © 2014 ACM.</t>
  </si>
  <si>
    <t>Evolutionary epistemology; Intelligence enhancement; Memes; The DPFi systems model of creativity; Transmedia; Videogames</t>
  </si>
  <si>
    <t>Zagal J.P.; Altizer R.</t>
  </si>
  <si>
    <t>Zagal, José P. (7006165200); Altizer, Roger (36454474800)</t>
  </si>
  <si>
    <t>7006165200; 36454474800</t>
  </si>
  <si>
    <t>Placeholder content in game development: Benefits and challenges</t>
  </si>
  <si>
    <t>10.1145/2793107.2810319</t>
  </si>
  <si>
    <t>https://www.scopus.com/inward/record.uri?eid=2-s2.0-84959431552&amp;doi=10.1145%2f2793107.2810319&amp;partnerID=40&amp;md5=41747f99f9f4d83648c2a9c1a1899fd3</t>
  </si>
  <si>
    <t>Literature on game design and development recommends using placeholder content and assets as a technique for, amongst other things, working around production bottlenecks (e.g. needs music to work but music is not ready) and streamlining development (e.g. focus on the "fun", without getting distracted by the art). However, this commonly accepted practice can cause problems that are rarely discussed or presented. We unpack this practice by discussing some of its issues. As a practice that is central to game development, it is important to better understand the interactions of social, technical, and cultural factors that result in the creation of sophisticated software artifacts, i.e. computer games. We discuss some of these issues and sketch out a research agenda for their further exploration. © Copyright 2015 by the Association for Computing Machinery, Inc. (ACM).</t>
  </si>
  <si>
    <t>Dummy Text; Game Design; Game Development; Lorem Ipsum; Placeholder; Placeholder Assets; Temporary Assets; Video Games; White Box</t>
  </si>
  <si>
    <t>Ketelhut D.J.; Nelson B.C.</t>
  </si>
  <si>
    <t>Ketelhut, Diane Jass (16233512400); Nelson, Brian C. (16233935100)</t>
  </si>
  <si>
    <t>16233512400; 16233935100</t>
  </si>
  <si>
    <t>Blending formal and informal learning environments: The case of SAVE science</t>
  </si>
  <si>
    <t>https://www.scopus.com/inward/record.uri?eid=2-s2.0-84996956257&amp;partnerID=40&amp;md5=dfd2b5c9cc3971b44b3ecc60d33c7856</t>
  </si>
  <si>
    <t>This study explored how children attending a national science and engineering fair with their families engaged with a serious game, SAVE Science, designed for assessing science learning in the classroom. The SAVE Science project, Situated Assessment using Virtual Environments of Scientific Content and Inquiry, investigates the use of virtual environment-based adventures for assessing science content and inquiry in middle grades. One of the typical characteristics that separates formal schooling from informal learning is the seriousness and structure applied to curricula and instruction. However, the boundaries between the two are blurring as schools incorporate play, albeit serious play, into classroom practice while social media is driving community-based knowledge building. As a result of this blurring, our team wondered how children would engage with a serious game designed for formal science assessment in an informal setting. In our booth at this weekend event, several iPads were set up with two SAVE Science game-based assessments for children to play with. Support personnel simply helped children initiate the games, but let them engage independently. Once completed, children were asked the question "how do you learn science with videogames?" During the event, 54 children ranging from 7-12 years of age played at least one the complete game, and then stayed to add thoughtful, anonymous responses to this prompt. Analysis showed that participant responses fell into five major categories. In order of prevalence, they are: 1. how videogames can help you learn science, 2. why videogames are engaging, 3. specific things that a videogame can teach, 4. what was learned in these specific games, and 5. how videogames can also teach about math and app design. Results demonstrated that these children, when faced with many fun choices in a science fair, found our serious assessment games as appropriate and engaging in an informal setting. © The Authors, 2016. All Rights Reserved.</t>
  </si>
  <si>
    <t>Design; Engagement; Formal; Informal; Virtual Environment</t>
  </si>
  <si>
    <t>Lyons E.J.</t>
  </si>
  <si>
    <t>Lyons, Elizabeth J. (10042058800)</t>
  </si>
  <si>
    <t>Cultivating Engagement and Enjoyment in Exergames Using Feedback, Challenge, and Rewards</t>
  </si>
  <si>
    <t>10.1089/g4h.2014.0072</t>
  </si>
  <si>
    <t>https://www.scopus.com/inward/record.uri?eid=2-s2.0-84992731355&amp;doi=10.1089%2fg4h.2014.0072&amp;partnerID=40&amp;md5=00a271b073ac26e72e1166222ccbee48</t>
  </si>
  <si>
    <t>Objective: This article reviews theoretical and empirical evidence related to three mechanisms for encouraging enjoyment during exergame play: Feedback, challenge, and rewards. Materials and Methods: A literature search and narrative review were conducted. Results: Feedback is found in nearly all exergames, and richer, more in-depth feedback is associated with increased activity. Challenge is a vital component of any videogame, and exergames include physical as well as cognitive challenges. Flow states have traditionally been conceptualized as occurring when an optimal match between player skills and game challenge occurs. However, failure and retrial are necessary for feelings of overall satisfaction and fun, despite not necessarily being ideally fun or satisfying themselves. Rewards are a more complicated issue, with significant theoretical and empirical evidence suggesting positive and negative effects of reward systems. How rewards are integrated into the mechanics and storyline of the game likely impacts how they are perceived and, thus, their effectiveness. Finally, integration of these mechanisms into exergames requires specific attention to both cognitive and physical implementations. Movements that are not themselves enjoyable or engaging may lead to cheating and lower energy expenditure. Conclusions: Feedback, challenge, and rewards are promising mechanisms by which exergames could become more enjoyable. How these concepts are operationalized can affect physical and psychological reactions to exergames. Attention to these concepts in future exergame development and implementation would benefit theory, research, and practice. © Copyright 2015, Mary Ann Liebert, Inc. 2015.</t>
  </si>
  <si>
    <t>Bernhaupt R.; Guenon R.; Manciet F.; Desnos A.</t>
  </si>
  <si>
    <t>Bernhaupt, R. (7801602281); Guenon, R. (57202390487); Manciet, F. (57189596818); Desnos, A. (56278621100)</t>
  </si>
  <si>
    <t>7801602281; 57202390487; 57189596818; 56278621100</t>
  </si>
  <si>
    <t>More is more: Investigating attention distribution between the television and second screen applications - A case study with a synchronised second screen video game</t>
  </si>
  <si>
    <t>IBC 2015</t>
  </si>
  <si>
    <t>https://www.scopus.com/inward/record.uri?eid=2-s2.0-85048178079&amp;partnerID=40&amp;md5=6038a3048ed1de253c95b75696ed6321</t>
  </si>
  <si>
    <t>Attention is a key concept for the design of second screen applications that are to be used while watching television (TV). One of the key design goals is to balance the user's attention between the second screen application and the TV content. To investigate the influence of interactivity on attention and overall perceived workload and user experience, we developed video games with varying degrees of interactivity allowing users to play while watching a TV show. The small games were synchronized with the TV show in both the temporal dimension (presenting games as the show progressed) and with the content (enabling users to play games similar to the storyline in the TV show). Results from a laboratory-based user study show that highly interactive video games that are interleaved with the content, draw up to seventy percent of attention on the game (tablet) and are judged with a perceived workload similar to doing real 'work' while watching TV. Nevertheless participants rated the games as fun to play with a high user experience. © 2015 IBC 2015. All rights reserved.</t>
  </si>
  <si>
    <t>Hashemian Y.; Wang D.</t>
  </si>
  <si>
    <t>Hashemian, Yasaman (56891555300); Wang, Ding (56889904100)</t>
  </si>
  <si>
    <t>56891555300; 56889904100</t>
  </si>
  <si>
    <t>TouchPoints: An exertion game with strategy</t>
  </si>
  <si>
    <t>10.1145/2658537.2661313</t>
  </si>
  <si>
    <t>https://www.scopus.com/inward/record.uri?eid=2-s2.0-84943250321&amp;doi=10.1145%2f2658537.2661313&amp;partnerID=40&amp;md5=7a9ae339516964703121af05f6367a00</t>
  </si>
  <si>
    <t>Using video games in rehabilitation has proven the potential to provide patients with fun and motivating exercise systems [1,8,10]. The main question therefore is how to design body-based video games to improve a rehabilitation experience. This work-in-progress paper introduces TouchPoints, a full body exertion experience designed for stretching exercises in rehabilitation centers as part of a series of short-duration design studies. Our concept is to provide patients with a scenario where a stretching exercise routine could be accomplished in a playful and pleasant way. Lo-fi prototypes were used to demonstrate the game-play and gather valuable feedback from users' experience, which later informed the design of the TouchPoints. In addition, we propose further user-centric developments for TouchPoints involving both rehabilitation patients and therapists on how to increase patients' motivation. This paper is intended to read alongside the game demo video. © 2014 ACM.</t>
  </si>
  <si>
    <t>Exertion Game; Physical Therapy; Rehabilitation; Touch Screens; Wearable Sensors</t>
  </si>
  <si>
    <t>Cubero S.N.; Billingsley J.</t>
  </si>
  <si>
    <t>Cubero, Samuel N. (7801626258); Billingsley, John (7006236994)</t>
  </si>
  <si>
    <t>7801626258; 7006236994</t>
  </si>
  <si>
    <t>The use of games software frameworks for educational material</t>
  </si>
  <si>
    <t>21st Mechatronics and Machine Vision in Practice, M2VIP 2015</t>
  </si>
  <si>
    <t>https://www.scopus.com/inward/record.uri?eid=2-s2.0-84971320868&amp;partnerID=40&amp;md5=0b9756a05dc1f879c5734b84b374884d</t>
  </si>
  <si>
    <t>It is suggested that constructing course material using games frameworks might ameliorate problems of inattentive students. Four types of inattentive students are described and common reasons for their lack of attention in class are discussed. Each individual student possesses different levels of 'intelligence' or talents. Unfortunately, only a few of these are promoted, developed and assessed in most education. Fun and entertaining video games have clearly demonstrated the potential to hold the attention of students for long periods of time. This attribute can be of great value if imparted to teaching material. Some game design strategies are outlined, together with an overview of the tools that teachers will need to learn in order to develop such games. © 2015, Mechatronics and Machine Vision in Practice. All rights reserved.</t>
  </si>
  <si>
    <t>Education; Edutainment; Games; Gamification; Intelligence</t>
  </si>
  <si>
    <t>Nagalingam V.; Ibrahim R.</t>
  </si>
  <si>
    <t>Nagalingam, Vanisri (57163580800); Ibrahim, Roslina (25825040900)</t>
  </si>
  <si>
    <t>57163580800; 25825040900</t>
  </si>
  <si>
    <t>User Experience of Educational Games: A Review of the Elements</t>
  </si>
  <si>
    <t>10.1016/j.procs.2015.12.123</t>
  </si>
  <si>
    <t>https://www.scopus.com/inward/record.uri?eid=2-s2.0-84964010252&amp;doi=10.1016%2fj.procs.2015.12.123&amp;partnerID=40&amp;md5=30621eaee4ff0aff593b2fe64036ee08</t>
  </si>
  <si>
    <t>Over the recent years, the study on User Experience (UX) have been an area of discussion among Human Computer Interaction (HCI) researchers. User Experience is a branch of HCI which focus on interaction between products and users thus in the era of growing digital games, UX plays an important part in identifying the appropriate or suitable variable in order to evaluate the UX design. This study explore about the UX elements for the purpose of evaluation and design of educational games (EG). EG have captivated most students with the idea of mixing fun with learning. A good framework of UX for educational game will help EG designer to evaluate the UX of their games in order to ensure that they have produced the effective game. Therefore, it is essential to identify the suitable elements in order to model the right UX framework for educational games. © 2015 The Authors.</t>
  </si>
  <si>
    <t>Educational games; Human Computer Interaction; User Experience</t>
  </si>
  <si>
    <t>Lanzi P.L.; Loiacono D.; Stucchi R.</t>
  </si>
  <si>
    <t>Lanzi, Pier Luca (35497395600); Loiacono, Daniele (8886924700); Stucchi, Riccardo (57225399391)</t>
  </si>
  <si>
    <t>35497395600; 8886924700; 57225399391</t>
  </si>
  <si>
    <t>Evolving maps for match balancing in first person shooters</t>
  </si>
  <si>
    <t>10.1109/CIG.2014.6932901</t>
  </si>
  <si>
    <t>https://www.scopus.com/inward/record.uri?eid=2-s2.0-84910029853&amp;doi=10.1109%2fCIG.2014.6932901&amp;partnerID=40&amp;md5=41644f9ff802a003fb40f4346754fb9e</t>
  </si>
  <si>
    <t>Match balancing is one of the most important design issues in the development of an adversarial multiplayer shooter. Therefore, matchmaking algorithms are generally used to build teams, such that players can have fun with each other and enjoy the game experience. In this work we approach this problem from a completely different angle: we show that the design of the game content has a large impact on the match balancing and that procedural content generation might be a promising approach to improve it. In particular, we present a methodology to evolve maps for Cube 2: Saubertran, an open source first person shooter, and to improve the game balancing for specific combinations of players skills and strategies. We tested our approach on three different scenarios that involve players with different skill levels as well as players using completely different weapons. Our results are very promising and show that, in all the scenarios considered, our approach is able to evolve maps that result in a balanced game experience. © 2014 IEEE.</t>
  </si>
  <si>
    <t>Castano Diaz C.M.; Dorner B.; Hussmann H.; Strijbos J.-W.</t>
  </si>
  <si>
    <t>Castano Diaz, Carlos Mauricio (56446311700); Dorner, Birgit (57062193400); Hussmann, Heinrich (23389275800); Strijbos, Jan-Willem (6602242506)</t>
  </si>
  <si>
    <t>56446311700; 57062193400; 23389275800; 6602242506</t>
  </si>
  <si>
    <t>Explicit Fun, Implicit Learning in Multiplayer Online Battle Arenas: Methodological Proposal for Studying the Development of Cognitive Skills Using Commercial Video Games</t>
  </si>
  <si>
    <t>VS-Games 2015 - 7th International Conference on Games and Virtual Worlds for Serious Applications</t>
  </si>
  <si>
    <t>10.1109/VS-GAMES.2015.7295775</t>
  </si>
  <si>
    <t>https://www.scopus.com/inward/record.uri?eid=2-s2.0-84954526325&amp;doi=10.1109%2fVS-GAMES.2015.7295775&amp;partnerID=40&amp;md5=da8d83928e4f923626cdaf6b564fa5c4</t>
  </si>
  <si>
    <t>The present study aims to evaluate how commercial video games can foster hypothetico-deductive reasoning in the everyday life. For this, we studied Multiplayer Online Battle Arenas while developing a methodology based on multi-design and multi-level data triangulation between game videos, eye tracking, game talks, and cued retrospective protocols. The studies take place in a simulated-naturalistic environment. © 2015 IEEE.</t>
  </si>
  <si>
    <t>cognition; cognitive skill development; mixed methods; reasoning; video games</t>
  </si>
  <si>
    <t>Hung Y.-X.; Huang P.-C.; Chen K.-T.; Chu W.-C.</t>
  </si>
  <si>
    <t>Hung, Ya-Xuan (57188642457); Huang, Pei-Chen (57188640705); Chen, Kuan-Ta (35751273300); Chu, Woei-Chyn (57146079000)</t>
  </si>
  <si>
    <t>57188642457; 57188640705; 35751273300; 57146079000</t>
  </si>
  <si>
    <t>What do stroke patients look for in game-based rehabilitation: A survey study</t>
  </si>
  <si>
    <t>Medicine (United States)</t>
  </si>
  <si>
    <t>e3032</t>
  </si>
  <si>
    <t>10.1097/MD.0000000000003032</t>
  </si>
  <si>
    <t>https://www.scopus.com/inward/record.uri?eid=2-s2.0-84962030077&amp;doi=10.1097%2fMD.0000000000003032&amp;partnerID=40&amp;md5=b4595e74f13005216461bc369d0a0417</t>
  </si>
  <si>
    <t>Stroke is one of the most common causes of physical disability, and early, intensive, and repetitive rehabilitation exercises are crucial to the recovery of stroke survivors. Unfortunately, research shows that only one third of stroke patients actually perform recommended exercises at home, because of the repetitive and mundane nature of conventional rehabilitation exercises. Thus, to motivate stroke survivors to engage in monotonous rehabilitation is a significant issue in the therapy process. Game-based rehabilitation systems have the potential to encourage patients continuing rehabilitation exercises at home. However, these systems are still rarely adopted at patients' places. Discovering and eliminating the obstacles in promoting game-based rehabilitation at home is therefore essential. For this purpose, we conducted a study to collect and analyze the opinions and expectations of stroke patients and clinical therapists. The study is composed of 2 parts: Rehab-preference survey - interviews to both patients and therapists to understand the current practices, challenges, and expectations on game-based rehabilitation systems; and Rehab-compatibility survey - a gaming experiment with therapists to elaborate what commercial games are compatible with rehabilitation. The study is conducted with 30 outpatients with stroke and 19 occupational therapists from 2 rehabilitation centers in Taiwan. Our surveys show that game-based rehabilitation systems can turn the rehabilitation exercises more appealing and provide personalized motivation for various stroke patients. Patients prefer to perform rehabilitation exercises with more diverse and fun games, and need cost-effective rehabilitation systems, which are often built on commodity hardware. Our study also sheds light on incorporating the existing design-for-fun games into rehabilitation system. We envision the results are helpful in developing a platform which enables rehab-compatible (i.e., existing, appropriately selected) games to be operated on commodity hardware and brings cost-effective rehabilitation systems to more and more patients' home for long-term recovery. Copyright © 2016 Wolters Kluwer Health, Inc. All rights reserved.</t>
  </si>
  <si>
    <t>Sim G.; Read J.C.; Gregory P.; Xu D.</t>
  </si>
  <si>
    <t>Sim, Gavin (11839440300); Read, Janet C. (15760807600); Gregory, Peggy (35093973600); Xu, Diana (16240290400)</t>
  </si>
  <si>
    <t>11839440300; 15760807600; 35093973600; 16240290400</t>
  </si>
  <si>
    <t>From England to Uganda: Children designing and evaluating serious games</t>
  </si>
  <si>
    <t>Human-Computer Interaction</t>
  </si>
  <si>
    <t>10.1080/07370024.2014.984034</t>
  </si>
  <si>
    <t>https://www.scopus.com/inward/record.uri?eid=2-s2.0-84929621053&amp;doi=10.1080%2f07370024.2014.984034&amp;partnerID=40&amp;md5=268ad999a46e8d9e919767ba3b7d3a1d</t>
  </si>
  <si>
    <t>The participation of end-users in the design and evaluation of technologies has long been an important principle in human-computer interaction. This article reports a study to ascertain to what extent children using participatory methods could effectively design for a surrogate population. Fifty children, from a UK primary school, participated in a design activity to specify a serious game for children in Uganda. The childrens designs were analyzed and were shown to have effectively incorporated learning and gaming aspects. Based on these designs a serious game was developed. This new serious game and the commercial game Angry Birds were both evaluated for fun with 25 children in Uganda, using the Fun Toolkit and the This or That method. The results suggested that the children found both games fun, thus confirming that the children in the United Kingdom could effectively design a fun game for a surrogate population. Despite the positive results, the reliability of the evaluation methods is questioned. Inconsistencies were noted within the individual evaluation tools and the comparative results for some constructs yielded a low reliability score. We conclude that further research is required to establish suitable evaluation methods for evaluating fun with children in developing countries. © 2015 Taylor &amp; Francis Group, LLC.</t>
  </si>
  <si>
    <t>Flor N.V.</t>
  </si>
  <si>
    <t>Flor, Nick V. (6603204795)</t>
  </si>
  <si>
    <t>Quest Design for Instructional Third-person 3D Virtual Worlds: Blending Two-different Conceptual Systems</t>
  </si>
  <si>
    <t>10.1016/j.promfg.2015.07.435</t>
  </si>
  <si>
    <t>https://www.scopus.com/inward/record.uri?eid=2-s2.0-85009961871&amp;doi=10.1016%2fj.promfg.2015.07.435&amp;partnerID=40&amp;md5=cd668455b7ab6928c089d3c5145e9f61</t>
  </si>
  <si>
    <t>How do you design an instructional video game that is fun? This paper proposes a method for doing so by blending two-different conceptual systems: fun and instructional. The general method consists of four steps. First, identify a successful video game. Second, analyze a player's avatar, tools, actions and goals in that game, abstracting them as variables in a frame—this is the fun conceptual system. Third, describe the concepts you want the player to learn, both declarative and procedural knowledge—this is the instructional conceptual system. Fourth, blend the values from the instructional conceptual system into the frame for the fun conceptual system. I apply this method to the design of a fun video game based on a virtual energy world. © 2015 The Authors</t>
  </si>
  <si>
    <t>3D virtual worlds; Conceptual blending; Distributed cognition; Educational video game design; Instructional video game design</t>
  </si>
  <si>
    <t>Seidman M.; Flanagan M.; Kaufman G.</t>
  </si>
  <si>
    <t>Seidman, Max (55579348100); Flanagan, Mary (13908229100); Kaufman, Geoff (55540325500)</t>
  </si>
  <si>
    <t>55579348100; 13908229100; 55540325500</t>
  </si>
  <si>
    <t>Failed games: Lessons learned from promising but problematic game prototypes in designing for diversity</t>
  </si>
  <si>
    <t>DiGRA 2015 - Proceedings of the 2015 DiGRA International Conference: Diversity of Play</t>
  </si>
  <si>
    <t>https://www.scopus.com/inward/record.uri?eid=2-s2.0-85000963983&amp;partnerID=40&amp;md5=965be8c87da90bdd3bdc625930a079a1</t>
  </si>
  <si>
    <t>Iterative game design approaches have proven effective in creating persuasive games, but these approaches inevitably lead to as many abandoned designs as ones that are pursued to completion. This paper serves as a reflective and instructive post mortem for the unpublished non-digital game prototypes developed for our team's "Transforming STEM for Women and Girls: Reworking Stereotypes &amp; Bias" (BIAS) research project. We outline three abandoned designs and explain why they were ultimately not pursued, focusing on the challenges of balancing enjoyability, feasibility of production, and impact. We discuss design strategies, including: masking games' persuasive intentions, prioritizing prototypes with their efficacy-to-cost ratio in mind, and designing for fun first. This discussion offers insights into the design of both non-digital and digital "games for impact" that allow designers and researchers alike to learn from these promising but problematic prototypes. © 2015 Authors &amp; Digital Games Research Association DiGRA.</t>
  </si>
  <si>
    <t>Game design; Gender stereotypes; Iterative design; Persuasive games; STEM</t>
  </si>
  <si>
    <t>Ružic I.M.; Dumancic M.</t>
  </si>
  <si>
    <t>Ružic, Ivana Medica (57090282900); Dumancic, Mario (36616958600)</t>
  </si>
  <si>
    <t>57090282900; 36616958600</t>
  </si>
  <si>
    <t>Gamification in education</t>
  </si>
  <si>
    <t>Informatologia</t>
  </si>
  <si>
    <t>https://www.scopus.com/inward/record.uri?eid=2-s2.0-84956690035&amp;partnerID=40&amp;md5=d17869c62f1f293e8a2099ef2ce20c88</t>
  </si>
  <si>
    <t>Today's world is bringing us a "specific weight", especially when we are talking about life and work of kids, students and young. Numerous changes in our environment and various influences of our living environment, such as a fast pace of development of information and communication technology reflect on the growth and development of children, students and youth. New generations of children are actually the generations of video games players who spend a lot of their time on video games. These generations are called "millennial" generations. They have been surrounded by fast everyday prosperity and development of information and communication technologies. Therefore, this is the way they communicate with themselves and their environment. According to the above, we emphasize the need to update and integrate a new curriculum which would take into consideration the needs of children, students and youth whose natural environment is, whether we want to admit it or not, the use of informationcommunication technologies. From that perspective, the gamification is the opportunity to increase the interest in children, students and youth, as well as to motivate them, connect and empower their communication and sharing. Gamification can enable the use of well thought off mechanisms which enable winning of badges, collecting points, going to the new levels or winning the prizes. In order to put it onto the next level, communication platforms such as sharing the tasks, exchange of ideas and expressing of the opinions are used. These type of activities may cause the children, students and youth to take a different view of the educational goals and achievements, as something proactive, dynamic and fun, and not only as dull and obligatory. When we say gamification, we don't always strictly think of the creation of the game. It is actually the use of mechanisms, design and elements in a non-fun environment, with the goal to promote the motivation, effort and loyalty. Gamification in education is important to achieve goals and missions in the future of the comprehensive educational system.</t>
  </si>
  <si>
    <t>Cruz A.B.; Serique S.; Preuss L.; Ogasawara A.; Quadros J.; Bezerra E.; Souza U.; Ogasawara E.</t>
  </si>
  <si>
    <t>Cruz, Ana Beatriz (57651053300); Serique, Sabrina (57076903000); Preuss, Leonardo (57076182600); Ogasawara, Angélica (16200340600); Quadros, João (56119522800); Bezerra, Eduardo (6506097045); Souza, Uéverton (55754793300); Ogasawara, Eduardo (57210600647)</t>
  </si>
  <si>
    <t>57651053300; 57076903000; 57076182600; 16200340600; 56119522800; 6506097045; 55754793300; 57210600647</t>
  </si>
  <si>
    <t>Amê: An environment to learn and analyze adversarial search algorithms using stochastic card games</t>
  </si>
  <si>
    <t>Proceedings of the ACM Symposium on Applied Computing</t>
  </si>
  <si>
    <t>13-17-April-2015</t>
  </si>
  <si>
    <t>10.1145/2695664.2695734</t>
  </si>
  <si>
    <t>https://www.scopus.com/inward/record.uri?eid=2-s2.0-84955463357&amp;doi=10.1145%2f2695664.2695734&amp;partnerID=40&amp;md5=51d81be8f5d4e563fc13d0a01ecc0287</t>
  </si>
  <si>
    <t>Computer Science students are usually enthusiastic about learning Artificial Intelligence (AI) due to the possibility of developing computer games that incorporate AI behaviors. Under this scenario, Search Algorithms (SA) are a fundamental subject of AI for a broad variety of games. Implementing deterministic games, varying from tic-tac-toe to chess games, are commonly approaches used to teach AI. Considering the perspective of game playing, however, stochastic games are usually more fun to play, and are not much explored during AI learning process. Other approaches in AI learning include developing searching algorithms to compete against each other. These approaches are relevant and engaging, but they lack an environment that features both algorithm design and benchmarking capabilities. To address this issue, we present Amê - an environment to support the learning process and analysis of adversarial search algorithms using a stochastic card game. We have conducted a pilot experiment with Computer Science students that developed different adversarial search algorithms for Hanafuda (a traditional Japanese card game). Copyright 2015 ACM.</t>
  </si>
  <si>
    <t>Adversarial search; Benchmark; Learning; Stochastic games</t>
  </si>
  <si>
    <t>Padilla T.; Ochoa A.; Margain L.</t>
  </si>
  <si>
    <t>Padilla, Teresa (56426079900); Ochoa, Alberto (36646492500); Margain, Lourdes (55321632100)</t>
  </si>
  <si>
    <t>56426079900; 36646492500; 55321632100</t>
  </si>
  <si>
    <t>A serious game to make people aware of behavioral symptoms in tourette syndrome</t>
  </si>
  <si>
    <t>10.1007/978-3-319-27221-4_10</t>
  </si>
  <si>
    <t>https://www.scopus.com/inward/record.uri?eid=2-s2.0-84952673933&amp;doi=10.1007%2f978-3-319-27221-4_10&amp;partnerID=40&amp;md5=3a3e1312b768d61b15dd81ca225954e2</t>
  </si>
  <si>
    <t>Serious games have become a motivational engine to get knowledge, skills and fun at the same time. First of all, the player has to feel that he is playing a game where the learning is only a consequence of the playing actions and it is essential to use reliable sources of information to design them in order to obtain the desired results. Tourette syndrome is a neurological disorder poorly understood by society. Through a game is possible to get people’s attention and influence them about the negative effects produced by lack of comprehension, especially in scholar environments. In this paper, we propose the design and development of a serious game as learning tool and generator of interest about Tourette syndrome in a web-based environment. Furthermore, we analyzed the influence of stress level in the appearance of each symptom and we represented how each of them affects the player performance. It serves as an analogy of how patients feel in a social circle as a classroom, when people do not understand the disease implications. © Springer International Publishing Switzerland 2016.</t>
  </si>
  <si>
    <t>Eaachak L.; Belhabibe A.; Bouhorma M.</t>
  </si>
  <si>
    <t>Eaachak, Lotfi (56925352900); Belhabibe, Amine (56925453800); Bouhorma, Mohammed (24723763300)</t>
  </si>
  <si>
    <t>56925352900; 56925453800; 24723763300</t>
  </si>
  <si>
    <t>Towards a new concept of serious games generator</t>
  </si>
  <si>
    <t>Proceedings of 2015 International Conference on Electrical and Information Technologies, ICEIT 2015</t>
  </si>
  <si>
    <t>10.1109/EITech.2015.7162973</t>
  </si>
  <si>
    <t>https://www.scopus.com/inward/record.uri?eid=2-s2.0-84945291418&amp;doi=10.1109%2fEITech.2015.7162973&amp;partnerID=40&amp;md5=78764acf8f62ed7ef12f6b661d721c70</t>
  </si>
  <si>
    <t>With the big success that serious games have known in education field a huge need has been created to develop such video games to satisfy the demand that does not cease to increase, but the time, the cost, and the interaction of several actors that it takes during the creation process can influence on the envisaged result and create several unexpected problems, to avoid such problems we propose in this article a new serious game generator that adapts the process of video game development by replacing game design and game development phases by both programmed game design and gameplays, this new concept will allow the game creator to focus more in pedagogical aspect and pedagogical objectives that the players must acquire during a video game sequence, instead of wasting much time in game design and game development. In addition, the proposed game generator will be able to generate several web based video games that are both educational and fun. © 2015 IEEE.</t>
  </si>
  <si>
    <t>AHP; e-training; Game Design; Game Engines; Game Generator; Gameplay; Serious games</t>
  </si>
  <si>
    <t>Westin T.; Männikkö-Barbutiu S.; Perera H.; Anuradha U.</t>
  </si>
  <si>
    <t>Westin, Thomas (54992643100); Männikkö-Barbutiu, Sirkku (56111861600); Perera, Harsha (57213883719); Anuradha, Upul (26325418500)</t>
  </si>
  <si>
    <t>54992643100; 56111861600; 57213883719; 26325418500</t>
  </si>
  <si>
    <t>Game based learning of programming in underprivileged communities of Sri Lanka</t>
  </si>
  <si>
    <t>https://www.scopus.com/inward/record.uri?eid=2-s2.0-84996618806&amp;partnerID=40&amp;md5=25d919b2d2f2249649bd2cb2fa306bdc</t>
  </si>
  <si>
    <t>Game based learning (GBL) has emerged during the last decade in so-called high-income countries with good access to computers, while many low and middle-income countries are starting to explore GBL and its potential in education. For instance, the increased use of smartphones in Sri Lanka provides better opportunities to play games. Furthermore, a first GBL course at the University of Colombo was organised in 2015. In this study, an effort to raise awareness of the various possibilities of ICTs within underprivileged communities of Sri Lanka was made. A free, web-based game for learning programming was used at two different telecentres during three workshops, with three different age groups: 1) 14 students aged 10-18; 2) 19 students aged 8-16; and 3) 18 school leavers aged 15-20. Telecentres are places providing access to computers, Internet and various services. The progress of participants through the game was observed and notes were taken during the workshops, followed up by group interviews, and a survey of all participants. Our findings show that the participants found the game to be fun and of medium difficulty level. They also expressed that they need to learn English better and improve their computer skills to be able to learn more programming. Despite the limited Internet access, limited number of computers, and language barriers, most students and school leavers completed between 10 to 15 puzzles, including programming concepts of commands, conditions and events. The youngest participants (8 years old) completed at least 5 puzzles. From our results we conclude that without prior programming experience, all the participants became motivated to learn more about programming within the 1.5 hours of the workshop with this GBL approach. This indicates that the learning curve of the GBL approach to learn programming is considerably low whereas the motivation to learn through GBL is high. Furthermore, the GBL approach has good potential to raise awareness of learning opportunities at telecentres. Skills in programming games and related ICT skills can be beneficial for the whole community; it may enable further development of services and designs addressing the local needs. In our future work we aim to follow-up through online communication with the participants regarding how they can continue to learn more about programming and other ICT skills. © The Authors, 2016. All Rights Reserved.</t>
  </si>
  <si>
    <t>Game based learning; ICT4D; Programming; Telecentre</t>
  </si>
  <si>
    <t>Lu S.-J.; Liu Y.-C.</t>
  </si>
  <si>
    <t>Lu, Su-Ju (35756237500); Liu, Ying-Chieh (35756479400)</t>
  </si>
  <si>
    <t>35756237500; 35756479400</t>
  </si>
  <si>
    <t>Integrating augmented reality technology to enhance children’s learning in marine education</t>
  </si>
  <si>
    <t>Environmental Education Research</t>
  </si>
  <si>
    <t>10.1080/13504622.2014.911247</t>
  </si>
  <si>
    <t>https://www.scopus.com/inward/record.uri?eid=2-s2.0-84927047570&amp;doi=10.1080%2f13504622.2014.911247&amp;partnerID=40&amp;md5=d1da26477e0fc10605687e5e80543c16</t>
  </si>
  <si>
    <t>Marine education comprises rich and multifaceted issues. Raising general awareness of marine environments and issues demands the development of new learning materials. This study adapts concepts from digital game-based learning to design an innovative marine learning program integrating augmented reality (AR) technology for lower grade primary school students. The proposed activity integrates physical and virtual learning materials, encouraging students to engage in an interactive learning environment that makes learning fun and interesting. The program introduces Taiwan’s marine ecology and water resources. To assess learners’ engagement, a quasi-experimental research design was used, where the participant pool consisted of 51 primary school students in Taiwan. Results indicate that (1) students were highly confident by the learning activities and viewed them satisfactorily, (2) students acquired the target knowledge, and (3) the innovative learning program specifically helps low academic achievers improve learning performance. © 2014, Taylor &amp; Francis.</t>
  </si>
  <si>
    <t>augmented reality (AR); digital game-based learning; interactive learning; marine education; primary school students</t>
  </si>
  <si>
    <t>Chesler J.; McLaren S.; Klein B.; Watson S.</t>
  </si>
  <si>
    <t>Chesler, Jessica (56306073900); McLaren, Suzanne (7006431006); Klein, Britt (8865561200); Watson, Shaun (56816295200)</t>
  </si>
  <si>
    <t>56306073900; 7006431006; 8865561200; 56816295200</t>
  </si>
  <si>
    <t>The effects of playing Nintendo Wii on depression, sense of belonging and social support in Australian aged care residents: a protocol study of a mixed methods intervention trial</t>
  </si>
  <si>
    <t>10.1186/s12877-015-0107-z</t>
  </si>
  <si>
    <t>https://www.scopus.com/inward/record.uri?eid=2-s2.0-84941172481&amp;doi=10.1186%2fs12877-015-0107-z&amp;partnerID=40&amp;md5=498f8bb573efc98d14b4f6241dfa0661</t>
  </si>
  <si>
    <t>Background: The proportion of people aged 65 or older is the fastest growing age group worldwide. Older adults in aged care facilities have higher levels of depression, and lower levels of social support and sense of belonging compared with older adults living in the community. Research has begun to assess the effectiveness of interventions to improve the mental health of residents and has found both cognitive and physical benefits of video game playing. The benefits of playing these games in a group may also lead to greater social interaction and decreased loneliness. The current study aims to investigate an intervention program designed to foster relationships among older adults in care based on shared interests. Residents will be assessed on the effectiveness of a 6 week program of playing Wii bowling in comparison to a control group. Method/Design: Participants will be allocated to the intervention (Wii bowling) or the control group based on their place of residence. Participants in the intervention group will be invited to participate in Wii bowling twice weekly, with up to three other residents for a period of 6 weeks. Residents in both conditions will be assessed for depression, social support, sense of belonging, and current self-rated mood at pre-intervention (0 weeks), post-intervention (6 weeks), and at 2-month follow up (14 weeks). Qualitative data on social interaction between group members will also be collected at weeks 1, 3, and 6. Both groups will receive a Wii console after week 6 to establish if residents and staff engage with the Wii without intervention. Discussion: The Wii provides a user friendly platform for older adults to use video games, and it incorporates both social and competitive aspects in the game play. Existing research has not extensively investigated the social aspects of using this type of technology with older adults. If found to be effective, incorporating Wii games into an activity schedule may benefit the mental health of older adults living in care by establishing an intervention that is fun, economical, and easy to use. Trial Registry: Australian New Zealand Clinical Trials Registry: ACTRN12614000445673. © 2015 Chesler et al.</t>
  </si>
  <si>
    <t>Liu Q.; Cai F.; Yang Y.; Han T.</t>
  </si>
  <si>
    <t>Liu, Qiang (56263578000); Cai, Fengjiao (56963449500); Yang, Ying (56962932800); Han, Ting (55425962400)</t>
  </si>
  <si>
    <t>56263578000; 56963449500; 56962932800; 55425962400</t>
  </si>
  <si>
    <t>Gamification design based research on speech training system for hearing-impaired children</t>
  </si>
  <si>
    <t>10.1007/978-3-319-20373-7_14</t>
  </si>
  <si>
    <t>https://www.scopus.com/inward/record.uri?eid=2-s2.0-84947235350&amp;doi=10.1007%2f978-3-319-20373-7_14&amp;partnerID=40&amp;md5=7168623c0204ce8447629816654251f2</t>
  </si>
  <si>
    <t>There are about 137,000 hearing-impaired children in 0−6 years old in China. Unfortunately, it has about 23,000 newborn hearing-impaired children each year. The number is far larger in the world. As a result of hearing impairment, children lost the ability to speak. The society should pay more attention to them. A number of methods and products have been developed. However, these products are more like laboratory instruments and lack of humane and fun. As a result, it has no appeal to children. Parents has a great influence to the training. So it requires time and effort from the parents and many parents may have to take time off from work [1]. Economic pressures increases the misfortune of each family. In the age of advocating the user experience, it is essential to understand the products from the perspective of hearing-impaired children and their families to increase interest of the product. Gamification design is a great solution that increases the interest of the speech training system. In this paper, we focus on the influence of different game mechanics of speech training system for hearing-impaired children combined with the theories of immersion, flow experience and performance. A self-service training system has been developed. © Springer International Publishing Switzerland 2015.</t>
  </si>
  <si>
    <t>Gamification design; Hearing-impaired children; Serious game; Speech training; User experience</t>
  </si>
  <si>
    <t>Touret C.; Jafer S.</t>
  </si>
  <si>
    <t>Touret, Christophe (56741364000); Jafer, Shafagh (34876840000)</t>
  </si>
  <si>
    <t>56741364000; 34876840000</t>
  </si>
  <si>
    <t>ChallengeIt building the 21st century classroom economically</t>
  </si>
  <si>
    <t>Conference Proceedings - IEEE SOUTHEASTCON</t>
  </si>
  <si>
    <t>2015-June</t>
  </si>
  <si>
    <t>June</t>
  </si>
  <si>
    <t>10.1109/SECON.2015.7132975</t>
  </si>
  <si>
    <t>https://www.scopus.com/inward/record.uri?eid=2-s2.0-84938152749&amp;doi=10.1109%2fSECON.2015.7132975&amp;partnerID=40&amp;md5=138b2556073dbe43df99ab589ae238e8</t>
  </si>
  <si>
    <t>What if the boring classroom experience can become an immersive, effective and engaging game for both the student and instructor? What if a student could be motivated to accomplish more than just the learning requirements of a class? To make these things real, we propose ChallengeIt: a mobile application that allows students to compete with one another on challenges in their classrooms in a fun and interactive manner. The classroom can now be supplemented with a targeted 'game', where students can earn points by completing challenges, and having their instructors review those answers and award points. And students are free to use any medium or combination of media with which they prefer to respond to these challenges (text, PDF, photos, videos, etc.). This will make them able to always participate in the class (both at school and at home) in a way that makes them most comfortable. If the instructor so chooses, real-world problems could also be introduced into our solution, thereby allowing student efforts to be channeled into real-world solutions. In this paper we will introduce our ChallengeIt interactive game and cover the design and development details from a software engineering aspect. © 2015 IEEE.</t>
  </si>
  <si>
    <t>engaged classroom; interactive learning; Serious game</t>
  </si>
  <si>
    <t>Baranowski T.</t>
  </si>
  <si>
    <t>Baranowski, Tom (7004458126)</t>
  </si>
  <si>
    <t>The five most important research issues in effective game for health design (from a behavioral scientist's perspective)</t>
  </si>
  <si>
    <t>SeriousGames 2014 - Proceedings of the 2014 ACM International Workshop on Serious Games, Workshop of MM 2014</t>
  </si>
  <si>
    <t>10.1145/2656719.2656720</t>
  </si>
  <si>
    <t>https://www.scopus.com/inward/record.uri?eid=2-s2.0-84916633699&amp;doi=10.1145%2f2656719.2656720&amp;partnerID=40&amp;md5=2a42fccb104b1eb7de4f235e3e45bcfe</t>
  </si>
  <si>
    <t>Games for Health are a relatively new genre of games and an innovative intervention method for changing behavior to promote health or prevent disease. At the current time, most children and many adults wish to be entertained, not educated or "talked at". Video games which can be entertaining, thereby, provide an ideal modality for influencing health related behaviors. Given the recency of the genre, however, it is not clear how best to design video games to change behavior. The mediating variable model has been proposed as a conceptual model for understanding how behavior changes occur. Understanding how video games may influence behavior and health introduces a new variable, game play, into the mediating variable model. Adults and children generally play games in general, and video games in particular, because they are "fun". Approximately equivalent terms are "enjoyable" or "engaging". The concept of "fun" (or its related constructs) has not been precisely defined, nor operationalized. Psychosocial, physiological, and embodiment approaches to studying fun have been attempted, but not thoroughly researched. Better understanding is needed of what in the experience of video game play constitutes fun, and the relationships among the psychosocial, physiological, and related constructs and methods. This should enhance the design of video games for health, by enhancing the players' desire to continue game play, and thereby increasing the game players' exposure to the change inducing elements. Stories, or narratives, have been incorporated into many video games for health. Stories have been hypothesized to "transport" the player out of their attention to their immediate surroundings, or "immerse" the player in the story line, thereby enhancing the player's attention to messages or other intervention procedures embedded in the story, e.g. character modeling of desired behaviors. Cutscenes within games can be used to advance the storyline or stories can be used separate from the games (e.g. in parallel books). Better understanding of a) how stories immerse players should lead to stories which are more effective at influencing behavior; b) how to use stories in, or in parallel to, game play should enhance immersion; and c) which behavior change procedures, and how to insert them in stories, should enhance resulting mediating variable and behavior change. A major aspect of game play, and of learning, is feedback of performance. Game play feedback is most often thought of as different forms of accumulated game play points, but some research had indicated that some game players ignored or turned off the point feedback features, and when interviewed, reported not wanting them. Game play feedback could also be in the form of characters' nonverbal behavior, e.g. smiling or frowning, statements made by characters during game play, or messages provided when the game episode is complete. The effective form of feedback for enhancing learning may vary by player characteristics, e.g. age, gender, socioeconomic status, or game characteristics. Research is needed on optimal forms of feedback under different conditions for different groups. Some things players learn within the context of the game, e.g. perceptions of the healthfulness of certain behaviors, confidence in being able to do the behavior. What was learned in the game, however, may not generalize to the player's understanding or behavior outside the game. Research is needed on the conditions under which such generalization is most likely to occur. Copyright 2014 ACM.</t>
  </si>
  <si>
    <t>Behavior change; Feedback; Fun; Generalization; Long term change; Mediating variables; Story; Videogames</t>
  </si>
  <si>
    <t>Su J.-M.; Wu K.-M.</t>
  </si>
  <si>
    <t>Su, Jun-Ming (7401682710); Wu, Kuo-Ming (56482540800)</t>
  </si>
  <si>
    <t>7401682710; 56482540800</t>
  </si>
  <si>
    <t>League of learners (LoL) - A collaborative subject-free learning game scheme to leverage fun and meaningful learning: A study on potential and effect</t>
  </si>
  <si>
    <t>Proceedings - 2014 International Conference of Educational Innovation Through Technology, EITT 2014</t>
  </si>
  <si>
    <t>10.1109/EITT.2014.19</t>
  </si>
  <si>
    <t>https://www.scopus.com/inward/record.uri?eid=2-s2.0-84921028392&amp;doi=10.1109%2fEITT.2014.19&amp;partnerID=40&amp;md5=fc97e3d7bf45559ed915c7609d62784d</t>
  </si>
  <si>
    <t>Game-based Learning (GBL) is an efficient approach to increase students' learning motivations. However, to develop a specially-designed educational game is time-consuming and limited to specific subject, which leads to high cost and low reusability problems. Integrating general purpose commercial games into educational context and subjects seems a potential approach but the pressing issue still is how to leverage fun and meaningful learning. Therefore, this study aims to investigate the potential and effect on integrating learning subjects with subject-free games. Hence, a Collaborative Subject-free Learning Game (CSfLG) Scheme is proposed to integrate learning with gaming by answering test items as gaining game resources and to inspire students to collaboratively play and learn by complementary game factor design. A prototypical Web-based learning game system based on CSfLG scheme has also been developed and integrated a subject-free game, called League of Learners (LoL), with a learning subject, 'Introduction to computer Science'. Experimental results show that CSfLG scheme and its game are efficient and beneficial for students. © 2014 IEEE.</t>
  </si>
  <si>
    <t>Collaborative Learning; Game-based Learning; Higher Education; Interactive Learning Environment; Subject-free Game</t>
  </si>
  <si>
    <t>Lee L.-C.; Hao K.-C.</t>
  </si>
  <si>
    <t>Lee, Lai-Chung (10041031000); Hao, Kuang-Chung (57205914655)</t>
  </si>
  <si>
    <t>10041031000; 57205914655</t>
  </si>
  <si>
    <t>Designing and evaluating digital game-based learning with the arcs motivation model, humor, and animation</t>
  </si>
  <si>
    <t>International Journal of Technology and Human Interaction</t>
  </si>
  <si>
    <t>10.4018/ijthi.2015040105</t>
  </si>
  <si>
    <t>https://www.scopus.com/inward/record.uri?eid=2-s2.0-84927521559&amp;doi=10.4018%2fijthi.2015040105&amp;partnerID=40&amp;md5=8707920c2d27e4bc9c864374cfdd35bf</t>
  </si>
  <si>
    <t>Multimedia teaching applications have been widely utilized in various subjects. The presentation of teaching materials with animations and games helps to stimulate the visual sense and enhance the learning motivation of learners. Successful learning, however, requires the stimulation of learning motivation that can inspire learners to achieve the desired learning objectives. This study combines the ARCS (Attention, Relevance, Confidence, Satisfaction) motivation model, and humor to design a set of multimedia applications that include teaching animations and games for sixth graders' natural science and technology course, called the Cat's Cradle Multimedia Learning System (CCMLS). The scenario stories of anthropomorphic characters introduce four units of natural science: levers, axles, pulleys and gears. Additionally, games are designed to impress learners even more. After the applications were prepared, tests for learning effectiveness, learning motivation and perceived fun associated with teaching materials were conducted with 106 students at the Qishan Elementary School in Kaohsiung. The experimental group used CCMLS, while the control group used videos of the textbook as the applications. A pre-test and post-test, ARCS Learning Motivation Questionnaire, Smileyometer and interviews were conducted with both groups. According to the statistical analysis, significance was detected in regard to learning effectiveness between the experimental group and the control group. Significance was also found in ARCS learning motivation and perceived fun of teaching materials. Moreover, there is a significant positive correlation between the perceived fun related to the teaching materials and learning motivation. The contribution of this study lies in the proposal of the digital game-based learning (DGBL) from the design perspective: to enhance students' learning motivation and use willingness regarding the teaching materials of the drama and the cartoon characters in humorous dialogues. The proper sound and light effects and examples that are close to daily life will also be taken into consideration in the design of the multimedia applications. Copyright © 2015, IGI Global.</t>
  </si>
  <si>
    <t>Animation; Attention; Confidence and Satisfaction (ARCS) Theory; Digital game-based learning (DGBL); Humor; Material fun; Relevance; Virtual Figures</t>
  </si>
  <si>
    <t>Renaud L.; Sauvé L.; Kaufman D.; Duplàa E.</t>
  </si>
  <si>
    <t>Renaud, Lise (7101620813); Sauvé, Louise (36871324600); Kaufman, David (7402637660); Duplàa, Emmanuel (36170491700)</t>
  </si>
  <si>
    <t>7101620813; 36871324600; 7402637660; 36170491700</t>
  </si>
  <si>
    <t>Can seniors' quality of life be enhanced through the use of digital games? Definition and measurement</t>
  </si>
  <si>
    <t>Proceedings of the International Conference on e-Learning, ICEL</t>
  </si>
  <si>
    <t>https://www.scopus.com/inward/record.uri?eid=2-s2.0-84910072319&amp;partnerID=40&amp;md5=0895a60dbca247386da4250cd15fb14a</t>
  </si>
  <si>
    <t>Our Canadian project is investigating the use of digital games to enhance seniors' quality of life. By digital games we mean games played face-to-face or online on a computer, handheld device, or videogame machine. A shift is occurring towards an aging population as the proportion of people aged 60 and over is growing rapidly. Successful aging, that is, maintaining an independent, positive and meaningful quality of life, is a continual challenge for seniors, yet it is paramount for individual seniors, their families, and society. The potential for technology to support seniors living well and experiencing things that make life worth living has received much less attention than the mental and social challenges they face. However, evidence suggests that technology can provide people with meaningful and engaging activities that are stimulating, enjoyable and fun. In particular, technology-based games promise many benefits to seniors, but research evidence is sparse about whether and how these can be obtained. What do we know about quality of life measurements needed to create effective online educational games for seniors? A literature review was conducted as part of a development project to flesh out a number of issues: (1) Can seniors' quality of life be enhanced through the use of digital games? (2) What is the definition of quality of life? 3) How can it be measured? 4 Which dimensions and items could best capture this concept as an outcomes impact of digital games on seniors? This article presents some researches on quality of life and gaming, as well as a variety of approaches to measure quality of life; it also discusses some recommendations for future studies in order to enable them to take full advantage of the positive impact game design can have on seniors' quality of life.</t>
  </si>
  <si>
    <t>Digital game; Educational game; Quality of life; Senior</t>
  </si>
  <si>
    <t>Wendel V.; Gutjahr M.; Göbel S.; Steinmetz R.</t>
  </si>
  <si>
    <t>Wendel, Viktor (36474060000); Gutjahr, Michael (55332886900); Göbel, Stefan (55534763900); Steinmetz, Ralf (7006696975)</t>
  </si>
  <si>
    <t>36474060000; 55332886900; 55534763900; 7006696975</t>
  </si>
  <si>
    <t>Designing collaborative multiplayer serious games: Escape from Wilson Island-A multiplayer 3D serious game for collaborative learning in teams</t>
  </si>
  <si>
    <t>10.1007/s10639-012-9244-6</t>
  </si>
  <si>
    <t>https://www.scopus.com/inward/record.uri?eid=2-s2.0-84876059675&amp;doi=10.1007%2fs10639-012-9244-6&amp;partnerID=40&amp;md5=f3e4f1d42753f2a7d1e2151ecc72f3f7</t>
  </si>
  <si>
    <t>The idea of Computer Supported Collaborative Learning (CSCL) is being investigated for more than twenty years. Since a few years, game-based approaches like video games for learning (Serious Games) offer new fields of application. The combination of game-based learning concepts and collaborative learning may enable new, game-based application areas of CSCL, like collaborative multiplayer Serious Games. Designing such games, however, is very challenging as it requires to take into account traditional single player game design concepts, concepts for multiplayer game design, and concepts for Serious Game design simultaneously. Only very few examples of such games exist today. In this paper we describe an approach for the design of game-based collaborative learning scenarios using multiplayer Serious Games. Our approach aims at combining design concepts from the fields of collaborative learning and (multiplayer) game design. Our approach takes into account the requirements of traditional single player games (fun, narration, immersion, graphics, sound), challenges of multiplayer games (concurrent gaming, interaction) and Serious Game design (seamless inclusion of learning content, adaptation and personalization). Furthermore, requirements of collaborative learning are considered, like group goals, positive interdependence, and individual accountability. Our design concept was used to create a collaborative 3D multiplayer game fostering collaborative behavior as a foundation for game-based collaborative learning in small teams. We performed a user study with eight gaming sessions and a total of 23 participants. Results showed that the game enables a collaborative gameplay and fosters collaborative behavior. This may allow us to use a game-based CSCL approach to combine the advantages of game-based learning with those of collaborative learning in future. © 2013 Springer Science+Business Media New York.</t>
  </si>
  <si>
    <t>Collaborative learning; CSCL; Game-based learning; Serious games</t>
  </si>
  <si>
    <t>Ahmed N.; Zheng Z.; Mueller K.</t>
  </si>
  <si>
    <t>Ahmed, Nafees (57219250852); Zheng, Ziyi (35742592700); Mueller, Klaus (55366200700)</t>
  </si>
  <si>
    <t>57219250852; 35742592700; 55366200700</t>
  </si>
  <si>
    <t>Human computation in visualization: Using purpose driven games for robust evaluation of visualization algorithms</t>
  </si>
  <si>
    <t>IEEE Transactions on Visualization and Computer Graphics</t>
  </si>
  <si>
    <t>10.1109/TVCG.2012.234</t>
  </si>
  <si>
    <t>https://www.scopus.com/inward/record.uri?eid=2-s2.0-84867489001&amp;doi=10.1109%2fTVCG.2012.234&amp;partnerID=40&amp;md5=d247410674e0a965307a7d6222889b2f</t>
  </si>
  <si>
    <t>Due to the inherent characteristics of the visualization process, most of the problems in this field have strong ties with human cognition and perception. This makes the human brain and sensory system the only truly appropriate evaluation platform for evaluating and fine-tuning a new visualization method or paradigm. However, getting humans to volunteer for these purposes has always been a significant obstacle, and thus this phase of the development process has traditionally formed a bottleneck, slowing down progress in visualization research. We propose to take advantage of the newly emerging field of Human Computation (HC) to overcome these challenges. HC promotes the idea that rather than considering humans as users of the computational system, they can be made part of a hybrid computational loop consisting of traditional computation resources and the human brain and sensory system. This approach is particularly successful in cases where part of the computational problem is considered intractable using known computer algorithms but is trivial to common sense human knowledge. In this paper, we focus on HC from the perspective of solving visualization problems and also outline a framework by which humans can be easily seduced to volunteer their HC resources. We introduce a purpose-driven game titled "Disguise" which serves as a prototypical example for how the evaluation of visualization algorithms can be mapped into a fun and addicting activity, allowing this task to be accomplished in an extensive yet cost effective way. Finally, we sketch out a framework that transcends from the pure evaluation of existing visualization methods to the design of a new one. © 2012 IEEE.</t>
  </si>
  <si>
    <t>color blending; evaluation; Human computation; perception</t>
  </si>
  <si>
    <t>Kokil U.</t>
  </si>
  <si>
    <t>Kokil, Uttam (6504174154)</t>
  </si>
  <si>
    <t>Investigating players' affective states in an interactive environment</t>
  </si>
  <si>
    <t>ACHI 2013 - 6th International Conference on Advances in Computer-Human Interactions</t>
  </si>
  <si>
    <t>https://www.scopus.com/inward/record.uri?eid=2-s2.0-84966783375&amp;partnerID=40&amp;md5=f7b09c3a2075dab112d5c2fd67acb20c</t>
  </si>
  <si>
    <t>The objective of this paper is to examine player experience from a Human Computer Interaction Design perspective whereby usability, aesthetics, and hedonic components can be investigated in an interactive domain. Mihaly Csikszentmihalyi's concept of flow has been applied to the Component of User Experience (CUE) model to measure user experience (UX) of products, and other instruments such as the Presence Involvement Flow Framework (ver. 2) (PIFF); Gameflow and Game Experience Questionnaire to evaluate game enjoyment respectively. So far, the CUE Model has been applied in simulated user-testing situation. It becomes important to gauge the potential of the CUE Model in an interactive game scenario, given that it is composed of components such as perceived usability, perceived aesthetics and emotional responses. The aim of this study is to conduct a comparative analysis of two user experience models (Component of User Experience) and PIFF to examine players' emotional responses in four different conditions (low and high usability, low and high aesthetic value) when they play two different computer game category, namely "Hard Fun" and "Easy Fun" game respectively, for the touchscreen. This research will investigate how two independent variables, usability (low and high) and visual aesthetic (low and high), of a game user interface design will affect the dependent variables: player experience, task performance and emotional responses (enjoyment). © Copyright IARIA, 2013.</t>
  </si>
  <si>
    <t>Computer games; Game usability; User experience; Visual aesthetics</t>
  </si>
  <si>
    <t>Bradley R.C.; Levitt S.P.; Nixon K.J.</t>
  </si>
  <si>
    <t>Bradley, R.C. (57210723981); Levitt, Stephen P. (7103342478); Nixon, Ken J. (7005338792)</t>
  </si>
  <si>
    <t>57210723981; 7103342478; 7005338792</t>
  </si>
  <si>
    <t>Software visualisation through video games</t>
  </si>
  <si>
    <t>https://www.scopus.com/inward/record.uri?eid=2-s2.0-84870607088&amp;partnerID=40&amp;md5=ae36f4f600e212f1ecb43e967b89fa03</t>
  </si>
  <si>
    <t>A educational computer game, Conveyor, was designed and developed as part of an investigation into the use of games to teach software development at a tertiary level. The puzzle game requires players to sort random input objects of particular shapes and colours into the correct outputs by programming the solution. An integrated analytics system collects data about how players engage with the game, such as the time taken and number of reattempts at each level. The game was tested on a group of 39 electrical engineering and game design students, many of whom had not programmed before. 80% of participants completed all 9 levels of the game. The minimum average time for a level was around 20 seconds with an average of 2 attempts, whilst the most difficult level took an average of 7 minutes over 3 attempts to complete. These results indicate that the game provided a good, but not overwhelming, challenge for the desired audience. A survey was used to collect qualitative feedback from the audience. The game was judged to be both fun and rewarding, but is too instructive and the user interface was deemed confusing. Further work conducted includes a simple test before and after the game is played, to judge the effect of the game on students' understanding. Copyright 2012 ACM.</t>
  </si>
  <si>
    <t>Computer games; Educational games; Game design; Software education; Software visualisation</t>
  </si>
  <si>
    <t>Bratitsis T.; Papachristou I.</t>
  </si>
  <si>
    <t>Bratitsis, Tharrenos (6508379225); Papachristou, Irene (56529645500)</t>
  </si>
  <si>
    <t>6508379225; 56529645500</t>
  </si>
  <si>
    <t>Children's perceptions of real and technology assisted sport games (exergames): A case study in a Greek Kindergarten</t>
  </si>
  <si>
    <t>https://www.scopus.com/inward/record.uri?eid=2-s2.0-84923639924&amp;partnerID=40&amp;md5=e726e8ef0ecb4fee48d956abe35bdd99</t>
  </si>
  <si>
    <t>Nowadays, new trends in learning and education are constantly emerging and teachers are invited to create attractive learning conditions, utilizing those technologies that motivate young learners and meet their needs and interests. New challenges arise for pedagogical thinking, focusing also on the use of modern technological tools in teaching practice. One of the greatest difficulties for Preschool Education teacher is to arrange a suitable technology classroom environment for the benefit of students. The current children generation is referred to as Digikids or Digital natives (Prensky 2001), Net generation (Tapscott 2009), Generation Y, etc. (Jorgensen 2003, Weiler 2005). Electronic games can be considered as a main part of this digital world, which over the last 40 years, have increasingly replaced more traditional games as leisure activities and have had a transformational impact on how we, especially children and young adults, spend our leisure time (Connolly et al. 2012). Motion sensing technologies, when integrated in electronic games lead to the creation of virtual worlds in which real physical movement of the user is feasible. These technologies, through the creation of virtual worlds are able to involve children in physical activity (Geng &amp; Disney 2010). The fact that students from a very early age are familiar with this type of games is a major reason for teachers to choose the use of such technologies, as children find them fun and this is their motivation for participating in motor activities (Fogel et al. 2010). This article explores young children's perceptions about real and technology assisted sport games (exergames). As part of a comprehensive study, conducted in a Greek public, full-day Kindergarten, this paper uses qualitative evidence from semistructured interviews with 12 children, 4-6 years old. Findings suggest that most of the children in the study clearly prefer the real games (tennis, bowling, baseball and golf) played in the school yard, rather than the relevant digital games played inside the classroom with the console Nintendo Wii. Despite its limitations, this study uncovers strong educational, technological and social issues, regarding digital games, especially exergames, and their use in preschool educational context. An interpretative discussion upon the findings will raise questions upon educational design and motion sensing games, focusing on the consideration of the children's preferences and needs. © The Authors, 2014.</t>
  </si>
  <si>
    <t>Early childhood; Exergames; Game based learning; Kindergarten; Nintendo Wii; Physical education</t>
  </si>
  <si>
    <t>Salah A.A.; Schouten B.A.M.; Göbel S.; Arnrich B.</t>
  </si>
  <si>
    <t>Salah, Albert Ali (7006556254); Schouten, Ben A.M. (16203858800); Göbel, Stefan (55534763900); Arnrich, Bert (6603173591)</t>
  </si>
  <si>
    <t>7006556254; 16203858800; 55534763900; 6603173591</t>
  </si>
  <si>
    <t>Playful interactions and serious games</t>
  </si>
  <si>
    <t>Journal of Ambient Intelligence and Smart Environments</t>
  </si>
  <si>
    <t>10.3233/AIS-140261</t>
  </si>
  <si>
    <t>https://www.scopus.com/inward/record.uri?eid=2-s2.0-84901794646&amp;doi=10.3233%2fAIS-140261&amp;partnerID=40&amp;md5=44ba288cf7a013be5c60407495a1f88a</t>
  </si>
  <si>
    <t>Intelligent environments and smart applications require creating engaging interactions with their users, which on one side requires sensing and understanding human behavior, and on the other side carefully engineered application interfaces to keep these interactions sustained and useful over longer periods. Playful interactions and serious games incorporate elements of play for this purpose. As a fundamental human activity, play engages people at every age. This thematic issue explores how novel technologies can fuel fun and entertainment in ambient intelligence applications, and the societal implications and possibilities thereof. © 2014 - IOS Press and the authors. All rights reserved.</t>
  </si>
  <si>
    <t>exergames; interaction design; Playful interactions; serious games; urban games; wearable computing</t>
  </si>
  <si>
    <t>7th European Conference on Games Based Learning, ECGBL 2013</t>
  </si>
  <si>
    <t>Van De Laar B.; Gürkök H.; Plass-Oude Bos D.; Poel M.; Nijholt A.</t>
  </si>
  <si>
    <t>Van De Laar, Bram (36631114900); Gürkök, Hayrettin (26430588300); Plass-Oude Bos, Danny (35188698000); Poel, Mannes (6602776035); Nijholt, Anton (6701596614)</t>
  </si>
  <si>
    <t>36631114900; 26430588300; 35188698000; 6602776035; 6701596614</t>
  </si>
  <si>
    <t>Experiencing BCI control in a popular computer game</t>
  </si>
  <si>
    <t>IEEE Transactions on Computational Intelligence and AI in Games</t>
  </si>
  <si>
    <t>10.1109/TCIAIG.2013.2253778</t>
  </si>
  <si>
    <t>https://www.scopus.com/inward/record.uri?eid=2-s2.0-84879344862&amp;doi=10.1109%2fTCIAIG.2013.2253778&amp;partnerID=40&amp;md5=dd479c0f22f47ae7ead981c7c55d3c5c</t>
  </si>
  <si>
    <t>Brain-computer interfaces (BCIs) are not only being developed to aid disabled individuals with motor substitution, motor recovery, and novel communication possibilities, but also as a modality for healthy users in entertainment and gaming. This study investigates whether the incorporation of a BCI in the popular game World of Warcraft (WoW) has effects on the user experience. A BCI control channel based on parietal alpha band power is used to control the shape and function of the avatar in the game. In the experiment, participants (n=42), a mix of experienced and inexperienced WoW players, played with and without the use of BCI in a within-subjects design. Participants themselves could indicate when they wanted to stop playing. Actual and estimated duration was recorded and questionnaires on presence and control were administered. Afterwards, oral interviews were taken. No difference in actual duration was found between conditions. Results indicate that the difference between estimated and actual duration was not related to user experience but was person specific. When using a BCI, control and involvement were rated lower. But BCI control did not significantly decrease fun. During interviews, experienced players stated that they saw potential in the application of BCIs in games with complex interfaces such as WoW. This study suggests that BCI as an additional control can be as much fun and natural to use as keyboard/mouse control, even if the amount of control is limited. © 2013 IEEE.</t>
  </si>
  <si>
    <t>Brain-computer interface (BCI); games; human factors; presence; user experience</t>
  </si>
  <si>
    <t>Mildner P.; Campbell C.; Effelsberg W.</t>
  </si>
  <si>
    <t>Mildner, Philip (55534922200); Campbell, Christopher (57199216891); Effelsberg, Wolfgang (7004873520)</t>
  </si>
  <si>
    <t>55534922200; 57199216891; 7004873520</t>
  </si>
  <si>
    <t>Word domination: Bringing together fun and education in an authoring-based 3D shooter game</t>
  </si>
  <si>
    <t>8395 LNCS</t>
  </si>
  <si>
    <t>10.1007/978-3-319-05972-3_7</t>
  </si>
  <si>
    <t>https://www.scopus.com/inward/record.uri?eid=2-s2.0-84901687892&amp;doi=10.1007%2f978-3-319-05972-3_7&amp;partnerID=40&amp;md5=e659b6caa02855261afb42380ac00300</t>
  </si>
  <si>
    <t>In this paper, the multiplayer serious game Word Domination is presented. The key aspects of this project are to create one fixed game scenario with strong emphasis on motivational aspects and to combine this with a variable learning content. Therefore, a web based authoring tool has been created that allows for the integration of arbitrary quizzes into the game. This frees teachers from hassling with game design details. At the same time, it offers players the same level of engaging gameplay throughout different learning scenarios by making use of the popularity of 3D shooter games. Apart from the beneficial aspects of in game learning, the game also offers rankings and statistics, which might serve as a motivational aspect on the one hand, and as an evaluation tool for instructors on the other hand. In addition to a description of game mechanisms and the technical background of the game, this paper will present suggestions for application scenarios and further development possibilities. Some player impressions and reactions were gathered in a study at the University of Mannheim and at the Darmstadt GameDays 2013 exhibition, during which the game was played by a broad audience. © 2014 Springer International Publishing.</t>
  </si>
  <si>
    <t>Scott-Brown K.C.; Harris J.; Simmers A.; Thurston M.; Abbas M.; De Majo T.; Reynolds I.; Robinson G.; Mitchell I.; Gilmour D.; Martinez S.; Isaacs J.</t>
  </si>
  <si>
    <t>Scott-Brown, Kenneth C. (6603484837); Harris, Julie (7407315545); Simmers, Anita (7004026568); Thurston, Mhairi (35727096000); Abbas, Malath (56237262900); De Majo, Tom (56237116600); Reynolds, Ian (56237669100); Robinson, Gareth (56237230700); Mitchell, Iain (56237473900); Gilmour, Dan (7005636201); Martinez, Santiago (55804594700); Isaacs, John (36170623600)</t>
  </si>
  <si>
    <t>6603484837; 7407315545; 7004026568; 35727096000; 56237262900; 56237116600; 56237669100; 56237230700; 56237473900; 7005636201; 55804594700; 36170623600</t>
  </si>
  <si>
    <t>Tapology: A game-based platform to facilitate e-health and e-inclusion</t>
  </si>
  <si>
    <t>8515 LNCS</t>
  </si>
  <si>
    <t>PART 3</t>
  </si>
  <si>
    <t>10.1007/978-3-319-07446-7_36</t>
  </si>
  <si>
    <t>https://www.scopus.com/inward/record.uri?eid=2-s2.0-84903434191&amp;doi=10.1007%2f978-3-319-07446-7_36&amp;partnerID=40&amp;md5=a88db072c6488421fe24e2227baf071d</t>
  </si>
  <si>
    <t>We have developed a tablet computer game app for low vision users that can be used to introduce a platform for gaming, internet and visual rehabilitation to older users who have not had prior experience with information communication technology (ICT). Our target user group is people diagnosed with Age Related Macular Degeneration (AMD). The primary goal of the app is to present a fun and engaging means for participants to engage with Information Communication Technology (ICT). A long-term goal of the project is to build a platform to gather data on current and on-going visual function by creating a suite of games that could generate sufficient regular visual engagement to enable perceptual learning in the preserved peripheral retina that is spared in AMD. The inclusive design process took into consideration the perceptual and cognitive constraints of the user group in. The 'Tapology©' app was formally launched at a large computer games festival where we gathered data from a range of users to inform the development of the gameplay. The initial results and feedback inform the ultimate goal of creating a suite of applications that have a wide social and geographic reach to promote and inform e-inclusion and e-health. © 2014 Springer International Publishing.</t>
  </si>
  <si>
    <t>accessible design; co-design; E-Health; E-Inclusion; Games; Mobile HCI</t>
  </si>
  <si>
    <t>Fisher K.J.; Nichols T.; Isbister K.; Fuller T.</t>
  </si>
  <si>
    <t>Fisher, Kristie J. (43861074400); Nichols, Tim (7102408874); Isbister, Katherine (6602651468); Fuller, Tom (56454894300)</t>
  </si>
  <si>
    <t>43861074400; 7102408874; 6602651468; 56454894300</t>
  </si>
  <si>
    <t>Quantifying "magic": Learnings from user research for creating good player experiences on Xbox kinect</t>
  </si>
  <si>
    <t>10.4018/ijgcms.2014010102</t>
  </si>
  <si>
    <t>https://www.scopus.com/inward/record.uri?eid=2-s2.0-84919468291&amp;doi=10.4018%2fijgcms.2014010102&amp;partnerID=40&amp;md5=63dbab219495477aa68812dc7313438c</t>
  </si>
  <si>
    <t>In November 2010, Microsoft released the Kinect sensor as a new input device for the Xbox 360 gaming console, and more recently the "next generation" of Kinect was released in November 2013 as part of the Xbox One entertainment system. Kinect has the ability to detect multiple points of skeletal movement, differentiating among multiple simultaneous users. This ability enables users to control and interact with on-screen elements by moving their bodies in space (e.g., move characters, select menu items, manipulate virtual objects). Controllers or on-body sensors are not needed to use gesture inputs with Kinect, and Kinect can also detect speech inputs. The team at Microsoft Studios User Research (SUR) was an integral part of creating the first full-body gaming experiences for the Kinect system. During the development of Kinect, and in the more than 3 years since its initial launch, SUR has worked with game designers, programmers, and hardware developers on games and other applications that use Kinect. In this article the authors leverage data SUR has collected over the development cycles of many different games created for many different audiences to summarize the unique user experience challenges that the Kinect sensor brings to game development. The authors also propose principles for designing fun and accessible experiences for Kinect. Copyright © 2014, IGI Global.</t>
  </si>
  <si>
    <t>Gesture; Kinect; Microsoft; Motion Gaming; Video Games; Xbox</t>
  </si>
  <si>
    <t>Duch A.; Petit J.; Rodríguez-Carbonell E.; Roura S.</t>
  </si>
  <si>
    <t>Duch, Amalia (22333467400); Petit, Jordi (7401772252); Rodríguez-Carbonell, Enric (55886734100); Roura, Salvador (7003438755)</t>
  </si>
  <si>
    <t>22333467400; 7401772252; 55886734100; 7003438755</t>
  </si>
  <si>
    <t>Fun in CS2</t>
  </si>
  <si>
    <t>CSEDU 2013 - Proceedings of the 5th International Conference on Computer Supported Education</t>
  </si>
  <si>
    <t>https://www.scopus.com/inward/record.uri?eid=2-s2.0-84887194660&amp;partnerID=40&amp;md5=f76b2b0986e6baad1daee8930e469c9b</t>
  </si>
  <si>
    <t>We report our experience of including the implementation of a player of a computer game as a programming project in a CS2 course focusing in data structures and algorithms. Every semester, an instructor designs the rules of a game, prepares its visualization, and implements an elementary player with a very simple strategy. The game is then delivered to students who, as a first step in order to pass the project, must program a player that wins the elementary player. Then, a tournament begins among all the students with accepted players. At every round of this tournament a player is eliminated until just one player, the champion, survives. Grades for this assignment are computed automatically and increasingly with respect to the round where students have been eliminated. The result is a fun and very motivating programming experience for our students.</t>
  </si>
  <si>
    <t>Algorithms; Computer Game; Computer Game's Player; Data Structures; Programming</t>
  </si>
  <si>
    <t>Wernbacher T.; Pfeiffer A.; Wagner M.; Hofstätter J.</t>
  </si>
  <si>
    <t>Wernbacher, Thomas (56103463600); Pfeiffer, Alexander (56104184600); Wagner, Michael (57213559306); Hofstätter, Jörg (57195619537)</t>
  </si>
  <si>
    <t>56103463600; 56104184600; 57213559306; 57195619537</t>
  </si>
  <si>
    <t>Learning by playing: Can serious games be fun?</t>
  </si>
  <si>
    <t>https://www.scopus.com/inward/record.uri?eid=2-s2.0-84897750937&amp;partnerID=40&amp;md5=afd6be35b21949cfd457f9120b23eed3</t>
  </si>
  <si>
    <t>During the past two years we developed a physics game following a unique design principle. Many educational games currently available on the market solely focus on knowledge transfer following a behaviourist principle (Annetta, 2010). The learner is confronted with more or less demanding tasks which are solved using the trial and error method (Skinner, 1938). Learning success is directly assessed using a simple feedback system ("right", "wrong"). Furthermore the audio visual quality of interactive learning software often can't keep up with video games today's target group has become accustomed to. We decided to take a different path. Since fun of play is considered as one of the key elements of an elaborated game playing experience (Vorderer et al., 2004), we decided to design a fun filled and action packed learning game built around a serious topic: renewable energies. The content of the game is based on the physics curriculum while the graphical and audio visual quality of "Ludwig" was designed to stand a comparison with common triple a games. We crafted the game using the powerful open source software Unity. This tool empowered us to create an immersive game environment which was inspired by the look and feel of World of Warcraft. A simple formula "learning goal = game goal" defined the core game mechanics. Based on a constructivist paradigm "Ludwig" offers challenges in an interactive 3d world while learning takes place in an authentic context (McLellan, 1985). Players are allowed to explore the game world, to experiment in virtual laboratories and to solve problems freely while their actions directly lead to consequences and positive feedback by the game. The players actions leave a trace in the game world fostering individual experiences of self-efficacy (Bandura, 1977). Numerous feedback iterations with the target group consisting of students and teachers secured a satisfying level of quality regarding the learning content, the gameplay and the look &amp; feel of "Ludwig". We decided to use an iterative design principle which empowers players to become game designers (Wagner, 2009). By applying qualitative and quantitative methods we gained insights in the applicability of variable quality assurance strategies. Students reflected on the playability of the game, on the usability of the interface and finally on motivational aspects (learning motivation, interest for physics). Teachers reflected on the potential benefits and problems of using "Ludwig" in class. The results of the formative (quality assurance workshops) as well as the summative evaluation (assessment of motivational, cognitive and learning processes) show that "Ludwig" can foster learning processes if game based learning is combined with established teaching methods and material.</t>
  </si>
  <si>
    <t>Game based learning; Instructional design; Intrinsic motivation; Serious games</t>
  </si>
  <si>
    <t>Zin N.A.M.; Yue W.S.</t>
  </si>
  <si>
    <t>Zin, Nor Azan Mat (28268184100); Yue, Wong Seng (57203156957)</t>
  </si>
  <si>
    <t>28268184100; 57203156957</t>
  </si>
  <si>
    <t>Design and evaluation of history Digital Game Based Learning (DGBL) software</t>
  </si>
  <si>
    <t>Journal of Next Generation Information Technology</t>
  </si>
  <si>
    <t>10.4156/jnit.vol4.issue4.2</t>
  </si>
  <si>
    <t>https://www.scopus.com/inward/record.uri?eid=2-s2.0-84881010315&amp;doi=10.4156%2fjnit.vol4.issue4.2&amp;partnerID=40&amp;md5=f2f58b513e316a44af9b7c398adb5eeb</t>
  </si>
  <si>
    <t>The aim of this study was to design and evaluate a Digital Game Based Learning software for history subject. The methodology used was Instructional Design-Digital Game Based Learning (IDDGBL) Model adapted from ADDIE and game development as well as 5E intructional models. Design elements include learning theories, pedagogy and game components. The effectiveness evaluation used quasi-experimental tecnique via pre and post tests. The samples involved were 60 secondary school students; 30 in experimental group who used the software after class lesson and 30 in control group who used conventional method. Both the independent t test result show that there is significant difference of achievements between the control group (mean score = 35.80) and the experimental group (mean score = 72.30), p &lt; 0.05. The usability test results show that the software has good (mean &gt; 4.00) design for all constructs evaluated (multimedia, interface, contents, feedback, ease of use and immersion). Motivation and learning opporturnity for history DGBL software are also high. Evaluation results indicate that the History DGBL software can entertain, attract, engage and motivate students to learn history subject. Students had fun and felt entertained learning through illustration of historical events when they play the games immersively. Evaluation results suggest that history DGBL software can be used as an alternative teaching and learning tool to promote student's learning of history subject.</t>
  </si>
  <si>
    <t>Evaluation methodologies; Evaluation of cal systems; Multimedia/Hypermedia systems; Serious games; Teaching/Learning strategies</t>
  </si>
  <si>
    <t>Endrass B.; Tazzyman S.; Hall L.; Andre E.; Hume C.; Aylett R.</t>
  </si>
  <si>
    <t>Endrass, Birgit (23134700700); Tazzyman, Sarah (56159341200); Hall, Lynne (7402375048); Andre, Elisabeth (7006887726); Hume, Colette (55332928300); Aylett, Ruth (55101098300)</t>
  </si>
  <si>
    <t>23134700700; 56159341200; 7402375048; 7006887726; 55332928300; 55101098300</t>
  </si>
  <si>
    <t>Engaging with virtual characters using a pictorial interaction language</t>
  </si>
  <si>
    <t>10.1145/2559206.2574804</t>
  </si>
  <si>
    <t>https://www.scopus.com/inward/record.uri?eid=2-s2.0-84900547396&amp;doi=10.1145%2f2559206.2574804&amp;partnerID=40&amp;md5=526e06465f998354323336f5fca34b28</t>
  </si>
  <si>
    <t>Providing fun, engaging child-centric approaches to interaction is challenging. The Pictorial Interaction Language was developed for children to communicate and interact with virtual characters in a serious game, MIXER. The design and development of the Pictorial Interaction Language is briefly outlined. Results highlight that children found interacting fun and were highly positive about the Pictorial Interaction Language.</t>
  </si>
  <si>
    <t>Child Interaction Design; Pictorial interaction language; Serious Games; Touch-based Interaction</t>
  </si>
  <si>
    <t>Radtka S.; Hone R.; Brown C.; Mastick J.; Melnick M.E.; Dowling G.A.</t>
  </si>
  <si>
    <t>Radtka, Sandra (6506453457); Hone, Robert (55644612300); Brown, Charles (55644440400); Mastick, Judy (8692243200); Melnick, Marsha E. (7004632231); Dowling, Glenna A. (7004647724)</t>
  </si>
  <si>
    <t>6506453457; 55644612300; 55644440400; 8692243200; 7004632231; 7004647724</t>
  </si>
  <si>
    <t>Feasibility of Computer-Based Videogame Therapy for Children with Cerebral Palsy</t>
  </si>
  <si>
    <t>10.1089/g4h.2012.0071</t>
  </si>
  <si>
    <t>https://www.scopus.com/inward/record.uri?eid=2-s2.0-84992755838&amp;doi=10.1089%2fg4h.2012.0071&amp;partnerID=40&amp;md5=5320c35c83d847b73160d983acf57e3c</t>
  </si>
  <si>
    <t>Objectives: Standing and gait balance problems are common in children with cerebral palsy (CP), resulting in falls and injuries. Task-oriented exercises to strengthen and stretch muscles that shift the center of mass and change the base of support are effective in improving balance. Gaming environments can be challenging and fun, encouraging children to engage in exercises at home. The aims of this project were to demonstrate the technical feasibility, ease of use, appeal, and safety of a computer-based videogame program designed to improve balance in children with CP. Materials and Methods: This study represents a close collaboration between computer design and clinical team members. The first two phases were performed in the laboratory, and the final phase was done in subjects' homes. The prototype balance game was developed using computer-based real-time three-dimensional programming that enabled the team to capture engineering data necessary to tune the system. Videogame modifications, including identifying compensatory movements, were made in an iterative fashion based on feedback from subjects and observations of clinical and software team members. Results: Subjects (n=14) scored the game 21.5 out of 30 for ease of use and appeal, 4.0 out of 5 for enjoyment, and 3.5 on comprehension. There were no safety issues, and the games performed without technical flaws in final testing. Conclusions: A computer-based videogame incorporating therapeutic movements to improve gait and balance in children with CP was appealing and feasible for home use. A follow-up study examining its effectiveness in improving balance in children with CP is recommended. © Copyright 2013, Mary Ann Liebert, Inc. 2013.</t>
  </si>
  <si>
    <t>Leftheris I.; Champsas I.; Tsiatsos T.; Terzidou T.; Mavridis A.</t>
  </si>
  <si>
    <t>Leftheris, Ioannis (55574553900); Champsas, Ioannis (56104379000); Tsiatsos, Thrasyvoulos (6602843005); Terzidou, Theodouli (35772608500); Mavridis, Apostolos (54397447300)</t>
  </si>
  <si>
    <t>55574553900; 56104379000; 6602843005; 35772608500; 54397447300</t>
  </si>
  <si>
    <t>Design and evaluation of a 3D collaborative game to support game based learning</t>
  </si>
  <si>
    <t>https://www.scopus.com/inward/record.uri?eid=2-s2.0-84897750182&amp;partnerID=40&amp;md5=d75e72c77c19b52193252e1635e0a984</t>
  </si>
  <si>
    <t>The purpose of this paper is to present a detailed and comprehensive design and evaluation of a 3D collaborative game using the OpenSim virtual world platform. The aim of the game is to develop the collaboration skills of the students, give them a new perspective of knowledge acquisition, combine fun with learning and give teachers a new and innovating educational tool for the learning process. The evaluation results are very promising, as far as the students are concern for two reasons: a) because they believe that the virtual game activity improves the effectiveness of the knowledge acquisition and b) they recommend the addition of such activities in educational programs.</t>
  </si>
  <si>
    <t>3D game based learning; Digital game based learning; OpenSim; Serious games; Simulated environments</t>
  </si>
  <si>
    <t>Forsling J.; Nilsson S.; Ekstr¨om S.; Grundtman P.</t>
  </si>
  <si>
    <t>Forsling, Johan (56493067100); Nilsson, Sofie (56492206400); Ekstr¨om, Simon (56493174200); Grundtman, Per (56493198600)</t>
  </si>
  <si>
    <t>56493067100; 56492206400; 56493174200; 56493198600</t>
  </si>
  <si>
    <t>Snow Surface: a Multi-Touch Game Using Microsoft Pixelsense</t>
  </si>
  <si>
    <t>10.1007/978-3-319-13102-3_25</t>
  </si>
  <si>
    <t>https://www.scopus.com/inward/record.uri?eid=2-s2.0-84921648086&amp;doi=10.1007%2f978-3-319-13102-3_25&amp;partnerID=40&amp;md5=db1c26dd6cf3d5390b60193ea2dc58ee</t>
  </si>
  <si>
    <t>This paper presents the design of a simple and entertaining game, developed for the Microsoft PixelSense platform. Snow Surface, was developed in an agile way and the result is an easy and fun game, which proved to take only a few seconds to learn. Snow Surface demonstrates the multi-touch and multi-user features of the PixelSense platform. More graphical effects and animations as well as more going-ons and functionalities in the actual game could improve the user-experience and make the game more fun. © Springer International Publishing Switzerland 2014.</t>
  </si>
  <si>
    <t>Game; Pervasive Computing; PixelSense; Tabletop</t>
  </si>
  <si>
    <t>Takahashi T.; Morita M.; Tanaka F.</t>
  </si>
  <si>
    <t>Takahashi, Toshimitsu (37057976100); Morita, Masahiko (21636051400); Tanaka, Fumihide (8640493100)</t>
  </si>
  <si>
    <t>37057976100; 21636051400; 8640493100</t>
  </si>
  <si>
    <t>Evaluation of a tricycle-style teleoperational interface for children: A comparative experiment with a video game controller</t>
  </si>
  <si>
    <t>Proceedings - IEEE International Workshop on Robot and Human Interactive Communication</t>
  </si>
  <si>
    <t>10.1109/ROMAN.2012.6343775</t>
  </si>
  <si>
    <t>https://www.scopus.com/inward/record.uri?eid=2-s2.0-84870833806&amp;doi=10.1109%2fROMAN.2012.6343775&amp;partnerID=40&amp;md5=f0d10ad7401647719a56e3888945f655</t>
  </si>
  <si>
    <t>A tricycle-style teleoperational interface for children to remotely control a robot was developed. There were two crucial requirements in its design: (1) the interface had to be intuitively controllable so that children could use it without requiring detailed instructions and (2) the control of the teleoperational system needed to be fun so that children did not get bored. In this paper, we report an experiment in which 20 children (4-8 years old) performed a range of tasks by remotely controlling a robot using two types of teleoperational interfaces: the tricycle-style interface and a standard video game controller. The results show that the children could perform the tasks better with the tricycle-style interface. © 2012 IEEE.</t>
  </si>
  <si>
    <t>Titus S.; Ng'ambi D.</t>
  </si>
  <si>
    <t>Titus, Simone (56529192000); Ng'ambi, Dick (6507800172)</t>
  </si>
  <si>
    <t>56529192000; 6507800172</t>
  </si>
  <si>
    <t>Exploring the use of digital gaming to improve student engagement at a resource poor institution in South Africa</t>
  </si>
  <si>
    <t>https://www.scopus.com/inward/record.uri?eid=2-s2.0-84923531536&amp;partnerID=40&amp;md5=790e0c18815d4118d44671efc7c203e4</t>
  </si>
  <si>
    <t>Although student engagement has potential to enhance learning and student retention, the use of digital games to achieve this learning outcome remains a challenge in higher education. while the role of gamification is highly predicated in horizon reports to enter mainstream education, the popularity of game-based learning has remained marginal. in this paper we report on the use of game-based learning at a higher education institution where students are pre-disposed to play games outside formal educational settings. this is further compounded by the challenging nature of designing learning activities that fully exploits students' capacity to engage. this paper reports on a case study using game based learning as a tool to mediate engagement for students enrolled in health science education at a resource poor higher education institution in south africa. the aim of this study was to examine the role of a digital game to enhance student engagement within the classroom. by means of mixed methods, this study utilised a design-based enquiry using a case study of sport science curricula. design-based research was used as part of the design and implementation of an interactive learning environment using a technology (gaming) innovation within an education setting. sixty-four students from a sport science department volunteered to participate in this study. quantitative and qualitative data was collected. results indicate that even though 89% if participants indicated that they have played digital games, only 46 % indicated that they have engaged with a digital game for the purpose of learning. baseline data prior to intervention suggested that students did not learn well in groups (70.3%, m=1.91; sd=0.938). however, in post-intervention focus group interviews students expressed that the introduction of a digital game for learning in the classroom aided co-construction of knowledge in a fun and meaningful way. this study concludes that the use of digital games is a valuable mediating tool in sport science education as it strengthens collaborative learning and improves engagement. this paper recommends a strategy to improve engagement and ultimately student retention. this study offers new insight into understanding student engagement within a game based learning environment. © The Authors, 2014.</t>
  </si>
  <si>
    <t>Educational technologies; Emerging technologies; Game-based learning; Science education; South Africa; Student engagement</t>
  </si>
  <si>
    <t>Cops J.</t>
  </si>
  <si>
    <t>Cops, Jonathan (55447200400)</t>
  </si>
  <si>
    <t>Gaming behavior of flemish students and their willingness for using games in education</t>
  </si>
  <si>
    <t>280 CCIS</t>
  </si>
  <si>
    <t>10.1007/978-3-642-33814-4_6</t>
  </si>
  <si>
    <t>https://www.scopus.com/inward/record.uri?eid=2-s2.0-84868382754&amp;doi=10.1007%2f978-3-642-33814-4_6&amp;partnerID=40&amp;md5=6912255efdc1739d43d5b2d50c442477</t>
  </si>
  <si>
    <t>Together with the globalization and the new global economy can the digitalization - the meeting of a variety of mediums (word, consonance, and image) on one bearer - be considered as an important recent social development (Castells, 1997). Playing videogames seems to be an important component of this digitalization. Moreover, the last decades games are increasingly considered as heaving a powerful potential to facilitate learning (Gee, 2003; Squire, 2003; Prensky, 2001; Shaffer; 2007; Steinkeuhler, 2006) and there exist a growing effort to design serious games that teach academic content (Dede &amp; Barab, 2009; Rosenbaum, Klopfer, &amp; Perry, 2007; Squire &amp; Jan, 2007; etc.). Scholars are discussing a variety of motives that plead in the advantage of using games in education. It would increase motivation, creativity, the connection with living environment of students and pupils, fun while learning, independent learning, collaborative inquiry learning, etc. On the other hand, arguments which tackle these positive motives are plenty: the evocation of aggression, playing is not the same as learning, difficulty of controlling learning results, containment of wrong information, games being too expensive, etc. This paper doesn't investigate the scientific propriety of these arguments but examines whether these arguments are held in the perception of pupils of Flemish secondary education, students of a Flemish Education College, and students of a Flemish Engineering College. Moreover, it examines whether gender and gaming experience influences these perceptions. Investigating the perceptions held by the targeted public and the mediating role of gender and gaming experience, can provide insight in the way games can be implemented in education. © 2012 Springer-Verlag.</t>
  </si>
  <si>
    <t>Kirman B.; Linehan C.; Lawson S.</t>
  </si>
  <si>
    <t>Kirman, Ben (18935596300); Linehan, Conor (35096634100); Lawson, Shaun (7102733670)</t>
  </si>
  <si>
    <t>18935596300; 35096634100; 7102733670</t>
  </si>
  <si>
    <t>Blowtooth: A provocative pervasive game for smuggling virtual drugs through real airport security</t>
  </si>
  <si>
    <t>Personal and Ubiquitous Computing</t>
  </si>
  <si>
    <t>10.1007/s00779-011-0423-z</t>
  </si>
  <si>
    <t>https://www.scopus.com/inward/record.uri?eid=2-s2.0-84864578306&amp;doi=10.1007%2fs00779-011-0423-z&amp;partnerID=40&amp;md5=40bd6da32024e67d88566103585e79b6</t>
  </si>
  <si>
    <t>In this paper, we describe a pervasive game, Blowtooth, in which players use their mobile phones to hide virtual drugs on nearby airline passengers in real airport check-in queues. After passing through airport security, the player must find and recover their drugs from the innocent bystanders, without them ever realising they were involved in the game. The game explores the nature of pervasive game playing in environments that are not, generally, regarded as playful or "fun". This paper describes the game's design and implementation as well as an evaluation conducted with participants in real airports. It explores the players' reactions to the game through questionnaire responses and in-game activity. The technologies used in Blowtooth are, intentionally, simple in order for the enjoyment of the game to be reliant more on the physical environment rather than the enabling technologies. We conclude that situating pervasive games in unexpected and challenging environments, such as international airports, may provide interesting and unique gaming experiences for players. In addition, we argue that pervasive games benefit most from using the specific features and nature of interesting real-world environments rather than focusing on the enabling technologies. © Springer-Verlag London Limited 2011.</t>
  </si>
  <si>
    <t>Airports; Mobile games; Non-places; Non-players; Pervasive games; Provocative games</t>
  </si>
  <si>
    <t>Neustaedter C.; Tang A.; Judge T.K.</t>
  </si>
  <si>
    <t>Neustaedter, Carman (13009033100); Tang, Anthony (57200416792); Judge, Tejinder K. (36095732400)</t>
  </si>
  <si>
    <t>13009033100; 57200416792; 36095732400</t>
  </si>
  <si>
    <t>Creating scalable location-based games: Lessons from Geocaching</t>
  </si>
  <si>
    <t>10.1007/s00779-011-0497-7</t>
  </si>
  <si>
    <t>https://www.scopus.com/inward/record.uri?eid=2-s2.0-84879687643&amp;doi=10.1007%2fs00779-011-0497-7&amp;partnerID=40&amp;md5=b6f802071180a6fd3c36eac96c638017</t>
  </si>
  <si>
    <t>Location-based games seek to move computer gaming out from behind the PC and into the "real world" of cities, streets, parks, and other locations. This real-world physicality makes the experience fun for game players, yet it brings the unique challenge of creating and orchestrating such a game. That is, location-based games are often difficult to create, grow, and maintain over long periods of time. Our research investigates how location-based games can be designed to overcome this challenge of scalability. We studied the well-established location-based game of Geocaching through active participation and an online survey to better understand how it has succeeded in maintaining user involvement and growth over the last decade. Findings show that Geocaching benefits by having players directly create game content, including both lightweight and elaborate creations. Geocaching has also made it simple for players to perform game orchestration by monitoring game content, other players, and even non-players. We then characterize location-based games according to various attributes and suggest how the lessons learned from Geocaching could be applied more generally to the design of other location-based games and in which cases they should not be applied. © 2011 Springer-Verlag London Limited.</t>
  </si>
  <si>
    <t>Community; Geocaching; Global positioning system (GPS); Location-based games; Pervasive games</t>
  </si>
  <si>
    <t>Rajan P.; Raju P.K.; Gill J.T.</t>
  </si>
  <si>
    <t>Rajan, Pramod (33667857900); Raju, P.K. (7101688856); Gill, John Timothy (56301146000)</t>
  </si>
  <si>
    <t>33667857900; 7101688856; 56301146000</t>
  </si>
  <si>
    <t>Impact of engineering design serious game on student learning in a K-12 curriculum</t>
  </si>
  <si>
    <t>https://www.scopus.com/inward/record.uri?eid=2-s2.0-84905190670&amp;partnerID=40&amp;md5=aca382c103feb21fa6aaa1ecc4da18ac</t>
  </si>
  <si>
    <t>There is a call to significantly enhance the learning and teaching of science, technology, engineering and mathematics (STEM) by K-12 students and teachers, through research and development of innovative resources, models and tools1. There is also a need to infuse engineering content and design principles for student learning into diverse K-12 technology education2, 3. Nolan Bushnell, Founder of Atari, father of the video game industry says, "If we can integrate games within learning across the curriculum we can make education the proper competition for our children's minds." BBC factual entertainment states that "People learn through games. Ninety-nine percent of boys and 97% of girls aged between 12-17 play video games." In a survey conducted in the United States with 25,544 teachers, 65% of teachers were interested in the use of games in the classroom4. Serious games can be used for education at all levels, from preschool and elementary school, through middle school and high school, into higher education, and even into the job market. This paper discusses the implementation of the engineering design game to a group of senior level high school students. The main objective of the game is to teach the engineering design process to the students in a fun gaming environment. The game has different levels (tutorial, water tower level &amp; train bridge level) and progressions, and uses a tower building simulation as an example to explain the design process and to assess their understanding of the game. The goals (for example: achieve a minimum height, do not exceed a maximum cost, and bear a minimum load) of the game are clearly defined at the beginning of each level. After learning the engineering design process through the game, the students work on a hands-on design project applying the design process. The effectiveness of the game is examined through a convergent parallel mixed methods approach5. The quantitative data will be studied using an expanded 3P model6, called the 4P model (presage, pedagogy, process, and product). This model provides a theoretical framework for the evaluation questions that guide the qualitative study. The questions focus on students' perceptions of the value and nature of game and the effectiveness of the game in achieving student-learning outcomes. A team of external researchers collected the qualitative data from students through a survey and focus group. Analysis of the data from both a quantitative and qualitative perspective is expected to provide a set of findings. The results of this project can contribute to understanding whether games facilitate students' deep learning about the concept of design process. © American Society for Engineering Education, 2014.</t>
  </si>
  <si>
    <t>Redfield C.L.</t>
  </si>
  <si>
    <t>Redfield, Carol Luckhardt (57225427471)</t>
  </si>
  <si>
    <t>Gamification and creating game developers</t>
  </si>
  <si>
    <t>2013 Proceedings ISECON: Information Systems Educators Conference and CONISAR 2013, Conference on Information Systems Applied Research</t>
  </si>
  <si>
    <t>https://www.scopus.com/inward/record.uri?eid=2-s2.0-85084017641&amp;partnerID=40&amp;md5=1f7579619fc00f0f09678e4670004d59</t>
  </si>
  <si>
    <t>Computer games are being using for educational purposes more and more. Instructors can use games to support learning and retention, and students can design and create computer games so that students can learn the beginnings of computer programming. In fact, the gamification of lessons and courses is becoming popular. Bringing game aspects to learning will require more people to develop games and think through what kinds of gaming principles and processes can be applied effectively to what kinds of learning. This paper discusses educational computer games and presents the activities and assignments for a computer game development class that others can use to teach computer game development. Well over 100 students have developed working games with this curriculum in a six week summer program. Providing a PC with some Microsoft tools (Paint and Office) and game development software (GameMaker), students can learn how evaluate, design, and develop computer games. In this curriculum, the design process utilizes storyboarding. Students play games, evaluate games, present and demonstrate games, and create a game design, a computer game, and a game manual. The timeframe of the course can be anywhere from three to twelve weeks. Some of the student-made games will be made available for play at the presentation. Learning is fun; let’s use games to keep it that way. ©2013 EDSIG (Education Special Interest Group of the AITP).</t>
  </si>
  <si>
    <t>Computer games; Educational games; Game development; Gamification; Teaching how to make games</t>
  </si>
  <si>
    <t>Bisadi M.; Chua A.Y.K.; Keong L.C.</t>
  </si>
  <si>
    <t>Bisadi, Maryam (26967624800); Chua, Alton Y. K. (9040637600); Keong, Lee Chu (55912551200)</t>
  </si>
  <si>
    <t>26967624800; 9040637600; 55912551200</t>
  </si>
  <si>
    <t>A digital game for international students' adjustment</t>
  </si>
  <si>
    <t>Proceedings of the International Conference e-Learning 2013</t>
  </si>
  <si>
    <t>https://www.scopus.com/inward/record.uri?eid=2-s2.0-84886927710&amp;partnerID=40&amp;md5=20242881e8e2811ffbba3f27eb9e443f</t>
  </si>
  <si>
    <t>Although digital games have been developed for various subject areas, little attention has been focused on using digital games to address international students' adjustment issues. For this reason, this paper endeavors to explore the use of a digital game in facilitating international students acquire adjustment-related information. Specifically, the objectives of this paper are twofold. One, it seeks to introduce a digital game called Digital Game for International Student Training (DGIST) which is intended to satisfy important aspects of international students' information needs through fun. Two, it seeks to perform a preliminary evaluation of DGIST in terms of its efficacy in helping international students acquire adjustment-related information through a before-and-after with control experimental design. A total of 80 participants were involved in the study. Despite a few shortcomings, the results for DGIST appeared to be promising. Statistical analyses confirmed that DGIST was more effective in helping students acquire adjustment-related information than the paper-based document. This paper concludes with some limitations and suggests a few areas for further research.</t>
  </si>
  <si>
    <t>Adjustment; Fun; Gameplay; Information need; International student</t>
  </si>
  <si>
    <t>Fitz-Walter Z.; Tjondronegoro D.; Koh D.; Zrobok M.</t>
  </si>
  <si>
    <t>Fitz-Walter, Zachary (27867737700); Tjondronegoro, Dian (6507586021); Koh, Desmond (57200522306); Zrobok, Michael (55555770600)</t>
  </si>
  <si>
    <t>27867737700; 6507586021; 57200522306; 55555770600</t>
  </si>
  <si>
    <t>Mystery at the library: Encouraging library exploration using a pervasive mobile game</t>
  </si>
  <si>
    <t>Proceedings of the 24th Australian Computer-Human Interaction Conference, OzCHI 2012</t>
  </si>
  <si>
    <t>10.1145/2414536.2414561</t>
  </si>
  <si>
    <t>https://www.scopus.com/inward/record.uri?eid=2-s2.0-84872317782&amp;doi=10.1145%2f2414536.2414561&amp;partnerID=40&amp;md5=669d74eb216a60ba5c073373787c9e6d</t>
  </si>
  <si>
    <t>This paper presents Secret SLQ, a pervasive mobile game that aims to encourage eight to fourteen year olds to engage with the State Library of Queensland. The game sets out to encourage people to visit and explore the library, as well as educate a generation of young people and parents who may visit the library but have no idea of the treasures that it holds. The research explores how smartphone technology can be used to deliver an engaging and educational experience. The game aims to provide a fun and interactive way to guide participants through a multi-leveled library building, to search for unique QR codes to unlock clues, answer quiz questions and progress further up a leaderboard. This paper outlines the design and initial deployment of the game, reporting on results from a usability study and discussing initial observations made by librarians. Findings indicate that the mobile platform is suitable for delivering such experiences but consideration is needed when embedding games in such large environments so as not to confuse players as they play. © 2012 ACM.</t>
  </si>
  <si>
    <t>augmented reality; education; library; mobile device; pervasive game; serious game; smartphone</t>
  </si>
  <si>
    <t>Paliokas I.; Arapidis C.; Mpimpitsos M.</t>
  </si>
  <si>
    <t>Paliokas, Ioannis (6506588780); Arapidis, Chistos (48760960300); Mpimpitsos, Michail (48761885100)</t>
  </si>
  <si>
    <t>6506588780; 48760960300; 48761885100</t>
  </si>
  <si>
    <t>Game based early programming education: The more you play, the more you learn</t>
  </si>
  <si>
    <t>10.1007/978-3-642-37042-7_7</t>
  </si>
  <si>
    <t>https://www.scopus.com/inward/record.uri?eid=2-s2.0-84875943202&amp;doi=10.1007%2f978-3-642-37042-7_7&amp;partnerID=40&amp;md5=14e35e3965fcae15f2eb3722e6a27c03</t>
  </si>
  <si>
    <t>Mini-languages is a branch of Educational Software for learning programming at an introductory level. On the other hand, participation, interaction and storylines make Educational Games motivating to young learners. The study presented here examined various widely known mini-languages with an emphasis on LOGO implementations and followed a combinational route to take advantage of both Game-Based Learning (GBL) and the use of mini-languages in the design of a new LOGO-like environment. PlayLOGO 3D is a video game with defined learning outcomes aiming to support GBL activities especially designed for children aged 6-13 years in the early stages of programming education. The Expert Review Method was used for initial evaluation based on a set of heuristics for usability, game play and educational effectiveness. Although the expert team found a few violations of heuristics criteria, evaluation results are very encouraging and prove that there is enough room to make programming education more fun. © 2013 Springer-Verlag Berlin Heidelberg.</t>
  </si>
  <si>
    <t>Edugames; Game Based Learning; LOGO</t>
  </si>
  <si>
    <t>Lokayut J.; Srisawasdi N.</t>
  </si>
  <si>
    <t>Lokayut, Jatuput (56535470800); Srisawasdi, Niwat (55203537900)</t>
  </si>
  <si>
    <t>56535470800; 55203537900</t>
  </si>
  <si>
    <t>Designing educational computer game for human circulatory system: A pilot study</t>
  </si>
  <si>
    <t>Workshop Proceedings of the 22nd International Conference on Computers in Education, ICCE 2014</t>
  </si>
  <si>
    <t>https://www.scopus.com/inward/record.uri?eid=2-s2.0-84923974380&amp;partnerID=40&amp;md5=a2d18fd04896cb0b2b62b26466fc36af</t>
  </si>
  <si>
    <t>Recently, digital games have been becoming popular and integral part of our society. The benefit of digital games is not only for fun but also for supporting learning by adding educational purpose into the games called educational games. In this study, we identified 12th grade students' alternative conceptions of human circulatory concept by using two-tier test to design a game served as their alternative conceptions-based learning material. The tests consist of multiple-choice and confident scale. The results show that the students hold alternative conceptions (false-positive and false-negative group) in every concept of human circulatory system, especially homeostasis. From students' alternative conception findings, in this study, an educational computer game was designed and developed, for example the Blood Donor game. To study the effectiveness of Blood Donor game, we explored the 11th grade students' motivation and perception of learning before providing them game (pre-test) and perception after taking game (post-test). The results show that game can enhance students' perceptions. Moreover, students' motivation did not correlate to their perception, indicating that the developed game could be used for students who have low or high motivation in science.</t>
  </si>
  <si>
    <t>Alternative conceptions; Digital games; Game-based learning; Perception to learn; Science motivation</t>
  </si>
  <si>
    <t>Dowling G.A.; Hone R.; Brown C.; Mastick J.; Melnick M.</t>
  </si>
  <si>
    <t>Dowling, Glenna A. (7004647724); Hone, Robert (55644612300); Brown, Charles (55644440400); Mastick, Judy (8692243200); Melnick, Marsha (7004632231)</t>
  </si>
  <si>
    <t>7004647724; 55644612300; 55644440400; 8692243200; 7004632231</t>
  </si>
  <si>
    <t>Feasibility of adapting a classroom balance training program to a video game platform for people with Parkinson's disease</t>
  </si>
  <si>
    <t>Telemedicine and e-Health</t>
  </si>
  <si>
    <t>10.1089/tmj.2012.0055</t>
  </si>
  <si>
    <t>https://www.scopus.com/inward/record.uri?eid=2-s2.0-84893496408&amp;doi=10.1089%2ftmj.2012.0055&amp;partnerID=40&amp;md5=f525c30ac4049b6f2fca8a7ba2405f94</t>
  </si>
  <si>
    <t>Objective: Decreased postural stability in people with Parkinson's disease (PD) is a major component of disability. Rehabilitation interventions are therefore targeted to improve balance, mobility, and strength. Virtual environment and gaming platforms can encourage therapeutic activity in the home and be challenging and fun. The aims of the project were to demonstrate the technical feasibility of adapting a classroom-based gait-and-balance training program to a video game platform. Ease of use, appeal, and safety of the proposed games were tested for both clinic and in-home use. Subjects and Methods: This cross-sectional observational study was carried out in three phases. Modifications in the game platform were made in an iterative fashion based on feedback from subjects and the observations of clinical and design team members. The first two phases of testing were performed in a laboratory setting, and the final phase was carried out in subjects' homes. Results: Subjects (n=20) scored the primary "Rail Runner" game 3.6 for ease of use (1=hard, 5=easy) and 3.9 for appeal (1=did not like at all, 5=liked very much). There were no safety issues encountered, and the games performed without technical flaws in the final phase of testing. Conclusions: A computer-based video game that incorporates therapeutic movements to improve gait and balance for people with PD was appealing to subjects and feasible for home use. © Copyright 2013, Mary Ann Liebert, Inc. 2013.</t>
  </si>
  <si>
    <t>e-health; Home health monitoring; Telemedicine</t>
  </si>
  <si>
    <t>Ye Z.; Hernandez H.A.; Nicholas Graham T.C.; Fehlings D.; Switzer L.; Hamza M.A.; Schumann I.</t>
  </si>
  <si>
    <t>Ye, Zi (36096160700); Hernandez, Hamilton A. (55247132000); Nicholas Graham, T.C. (6507324776); Fehlings, Darcy (6602115548); Switzer, Lauren (54406052100); Hamza, Md Ameer (55247129900); Schumann, Irina (55148929000)</t>
  </si>
  <si>
    <t>36096160700; 55247132000; 6507324776; 6602115548; 54406052100; 55247129900; 55148929000</t>
  </si>
  <si>
    <t>Liberi and the racer bike: Exergaming technology for children with cerebral palsy</t>
  </si>
  <si>
    <t>ASSETS'12 - Proceedings of the 14th International ACM SIGACCESS Conference on Computers and Accessibility</t>
  </si>
  <si>
    <t>10.1145/2384916.2384965</t>
  </si>
  <si>
    <t>https://www.scopus.com/inward/record.uri?eid=2-s2.0-84869841238&amp;doi=10.1145%2f2384916.2384965&amp;partnerID=40&amp;md5=b409bb5e2543a16341401c1a62a5d455</t>
  </si>
  <si>
    <t>Children with cerebral palsy CPoften have limited opportunities to engage in physical exercise and to interact with other children. We report on the design of a multiplayer exercise video game and a novel cycling-based exergaming station that allow children with CP to perform vigorous exercise while playing with other children. The game and the station were designed through an iterative and incremental participatory design process involving medical professionals, game designers, computer scientists, kinesiologists, physiotherapists, and eight children with CP. The station combines a physical platform allowing children with CP to provide pedaling input into a game, and a standard PC gamepad. With this station seven of eight children could play a cycling-based game effectively. The game is a virtual world featuring several minigames, group play, and an in-game money-based reward system. Abilities and limitations associated with CP were considered when designing the game. The data collected during the design sessions shows that the games are fun, engaging and allow the children to reach exertion levels recommended by the American College of Sports Medicine.</t>
  </si>
  <si>
    <t>Cerebral palsy; Children; Exergames; Exergaming station</t>
  </si>
  <si>
    <t>Mozelius P.</t>
  </si>
  <si>
    <t>Mozelius, Peter (36728107200)</t>
  </si>
  <si>
    <t>Game based learning-a way to stimulate intrinsic motivation</t>
  </si>
  <si>
    <t>https://www.scopus.com/inward/record.uri?eid=2-s2.0-84910091430&amp;partnerID=40&amp;md5=7e2bc4c7d101ab801eac7662097b7400</t>
  </si>
  <si>
    <t>Using games in educational contexts is an old concept that got a renaissance in the 1980s when Thomas Malone did an analysis of computer games and why they are fun and motivating. Later Malone discussed his findings with similar results extracted from studies by Mark Lepper in a merger that resulted in the Taxonomy of intrinsic motivation. How well designed digital games can support intrinsic motivation has often been discussed in research during the last decades, but less has been written on course design that stimulates learning for learning's sake. In today's blended learning with an increased part of distance education there are several reasons to build courses on mechanisms that strive for more than just having students to answer multiple choice questions. The aim of this study is to explore how the various parts in the Taxonomy of intrinsic motivation might be used in course development to design blended learning and online courses that motivate students without the traditional carrots and sticks. This case study is based on a course in Games Based Learning (GBL) where students build their own learning games based on presented and discussed GBL theories. Data has been gathered from group discussions with students at examination seminars, evaluation questionnaires, and online discussion fora in the virtual course platform. Findings show that the basic components from the Taxonomy of intrinsic motivation have a potential to stimulate students both on the level of internal motivation and on the level of interpersonal motivation. Ideas and theories for learner motivation might also be presented to the students to stimulate the design of the game prototypes. However, if a course built on the concept of intrinsic motivation is given simultaneously as a course with sticks and carrots as prime motivational ingredients, the extrinsic motivation design in the latter course will override the intrinsic motivation.</t>
  </si>
  <si>
    <t>Course design; Digital games; Games based learning; GBL; Intrinsic motivation</t>
  </si>
  <si>
    <t>Di Loreto I.; Mora S.; Divitini M.</t>
  </si>
  <si>
    <t>Di Loreto, Ines (34879808000); Mora, Simone (36647757300); Divitini, Monica (6701525223)</t>
  </si>
  <si>
    <t>34879808000; 36647757300; 6701525223</t>
  </si>
  <si>
    <t>Don't panic: Enhancing soft skills for civil protection workers</t>
  </si>
  <si>
    <t>7528 LNCS</t>
  </si>
  <si>
    <t>10.1007/978-3-642-33687-4_1</t>
  </si>
  <si>
    <t>https://www.scopus.com/inward/record.uri?eid=2-s2.0-84867605222&amp;doi=10.1007%2f978-3-642-33687-4_1&amp;partnerID=40&amp;md5=290fe0a4733cc3a5362af1436e8f3b53</t>
  </si>
  <si>
    <t>Don't Panic is a serious game created to enhance soft skills in the crisis management field. The game is conceived to (i) add the fun element to training about stressful situations linked to panic management and (ii) teach skills such as communication styles, team management and coordination, time management, stress management and coping strategies. In this paper we present the first paper-based version of the game and its evaluation. The paper discusses the game design motivations, the methodological reasons behind its conception, and presentsa pilot study. Results show that, even in its paper version, the game is a promising tool if linked with adequate and realistic procedures. This opens methodological questions about the role of computer based serious games. © 2012 Springer-Verlag.</t>
  </si>
  <si>
    <t>Board Games; Civil Protection; Crisis Management; Evaluation; Serious Games; Soft Skills</t>
  </si>
  <si>
    <t>Knautz K.; Wintermeyer A.; Orszullok L.; Soubusta S.</t>
  </si>
  <si>
    <t>Knautz, Kathrin (36006319200); Wintermeyer, Anja (56499192900); Orszullok, Lisa (55765203000); Soubusta, Simone (23986339200)</t>
  </si>
  <si>
    <t>36006319200; 56499192900; 55765203000; 23986339200</t>
  </si>
  <si>
    <t>From know that to know how – providing new learning strategies for information literacy instruction</t>
  </si>
  <si>
    <t>10.1007/978-3-319-14136-7_44</t>
  </si>
  <si>
    <t>https://www.scopus.com/inward/record.uri?eid=2-s2.0-84921958806&amp;doi=10.1007%2f978-3-319-14136-7_44&amp;partnerID=40&amp;md5=ae74a0016f8434d1e82840d32906c755</t>
  </si>
  <si>
    <t>Gameful design has become a popular trend to create more engagement in the area of education and learning environments. Using games mechanics and game principles from both digital and non-digital games can also be incorporated into information literacy instruction. Therefore the project “The Legend of Zyren” was initiated to gamify a course on information literacy and provide a new educational environment with a focus on new technologies and dynamic learning structures. This paper focuses on evaluation of the online platform and parts of the practical session, and the ability to impart information literacy with regard to perceived quality (e.g. user-friendliness, usefulness, security/trust and fun) of content, implementation and the general concept of gameful design. The results of the evaluation confirm the positive effect of the gamified learning environment on motivation and content mastery among students regarding the acquisition of information literacy. The students were more engaged in the learning content and able to apply the acquired knowledge to solve arising problems. © Springer International Publishing Switzerland 2014.</t>
  </si>
  <si>
    <t>Gameful design; Gamification; Higher education; Information literacy instruction; Knowledge representation</t>
  </si>
  <si>
    <t>Kafai Y.B.; Burke Q.; Mote C.</t>
  </si>
  <si>
    <t>Kafai, Yasmin B. (35616562500); Burke, Quinn (36185164500); Mote, Chad (55321979600)</t>
  </si>
  <si>
    <t>35616562500; 36185164500; 55321979600</t>
  </si>
  <si>
    <t>What makes competitions fun to participate? The role of audience for middle school game designers</t>
  </si>
  <si>
    <t>10.1145/2307096.2307146</t>
  </si>
  <si>
    <t>https://www.scopus.com/inward/record.uri?eid=2-s2.0-84864312268&amp;doi=10.1145%2f2307096.2307146&amp;partnerID=40&amp;md5=0a497675ff3f10714a39f61121fe5bdc</t>
  </si>
  <si>
    <t>Though recent efforts have focused on creating tools and communities for youth game designers, the emergence of online competitions is a recent phenomenon in engaging students in such activities. In this paper we describe and analyze how a class of middle-school students participated in a national STEM video game challenge. Using Scratch, students designed, debugged and submitted their own video games over a three-month period. In analyzing the game designs, we paid particular attention to the role different authentic audiences and what we learned about supporting participation in online competitions. © 2012 ACM.</t>
  </si>
  <si>
    <t>collaborative learning; game design; scratch</t>
  </si>
  <si>
    <t>Marlow C.</t>
  </si>
  <si>
    <t>Marlow, Christopher (55506013300)</t>
  </si>
  <si>
    <t>Making games and environmental design: Revealing landscape architecture</t>
  </si>
  <si>
    <t>https://www.scopus.com/inward/record.uri?eid=2-s2.0-84897756309&amp;partnerID=40&amp;md5=7c964a814dc30c0b036ae49c10c7e77e</t>
  </si>
  <si>
    <t>This paper features results of two pilot studies (courses) that are part of an ongoing investigation about making games to foster good contemporary learning, challenging traditional environmental design education to embrace games as a means to inspire better teaching and learning, and contributing to the general lack of investigation of video games in environmental design education. There is much written about the potential and value of video games in education. But little has emerged from academia to address the impact of video games on environmental design education, in landscape architecture or any other related design discipline. This paper reveals design processes and products from an immersive, interdisciplinary, Landscape Architecture (LA) elective course on game design. The thesis here is that making games, through application of Constructionist theories in a studio-based setting, can provide a creative outlet where environmental design students can learn more and differently about a given or chosen discipline. Results suggest that designing and making games in the context of such an environmental design curriculum has great potential to stimulate traditional pedagogies and foster student learning, provide an enriched venue for students to learn about a unique discipline, and make teaching and learning more fun, meaningful, and memorable. Both pilots resulted in some excellent game-making and learning experiences, and unique video game prototypes. The evidence is encouraging that game design has educational value in environmental design disciplines and is a legitimate direction for further study.</t>
  </si>
  <si>
    <t>Constructionism; Environmental design; Games; Landscape architecture; Learning; Making</t>
  </si>
  <si>
    <t>Parker J.R.; Becker K.</t>
  </si>
  <si>
    <t>Parker, J.R. (57199187460); Becker, Katrin (7401803050)</t>
  </si>
  <si>
    <t>57199187460; 7401803050</t>
  </si>
  <si>
    <t>The simulation-game controversy: What is a ludic simulation?</t>
  </si>
  <si>
    <t>10.4018/jgcms.2013010101</t>
  </si>
  <si>
    <t>https://www.scopus.com/inward/record.uri?eid=2-s2.0-84887413991&amp;doi=10.4018%2fjgcms.2013010101&amp;partnerID=40&amp;md5=5f9738659a3b8a497d2d36d80587a252</t>
  </si>
  <si>
    <t>Games use the same base technology and design strategy as do simulations, but add a few items to the mixture. Understanding this gives 'new' (read borrowed) tools for game creation and testing. The idea that simulations are implementations of a model, for instance, leads to a focus on the model rather than the code when designing a game. Similarly, the verification/validation pair used in simulations can be extended by adding playtesting for games, thus giving an educational game (for example) viable, demonstrable educational characteristics as well as playable (and thus engaging and motivating) characteristics. Productive work on improving games for specific purposes (serious games) can be advanced if the authors can agree on a common terminology and concept set (Shaw &amp; Gaines, 1989), and if games can be seen as a valuable extension of a simulation that has specific characteristics that make them useful in specific circumstances. The idea of 'fun' is often thought of as the enemy of 'learning' in educational literature, and this needs to change if progress on serious and educational games is to be made. This paper will describe the hierarchy of computer simulation objects within which ludic simulations can be understood. Copyright © 2013, IGI Global.</t>
  </si>
  <si>
    <t>Computer Simulation Objects; Digital Objects; Games; Ludic Simulation; Simulation Game Technology</t>
  </si>
  <si>
    <t>Subrahmaniyan N.; Krishnaswamy S.; Chowriappa A.; Bisantz A.; Shriber L.; Kesavadas T.</t>
  </si>
  <si>
    <t>Subrahmaniyan, Neeraja (16232061000); Krishnaswamy, Swetha (55548966400); Chowriappa, Ashirwad (26665860900); Bisantz, Ann (6603831596); Shriber, Linda (6506501703); Kesavadas, Thenkurussi (35584725200)</t>
  </si>
  <si>
    <t>16232061000; 55548966400; 26665860900; 6603831596; 6506501703; 35584725200</t>
  </si>
  <si>
    <t>A visual haptic system for children with learning disabilities: Software and hardware design considerations</t>
  </si>
  <si>
    <t>Journal of Interactive Learning Research</t>
  </si>
  <si>
    <t>https://www.scopus.com/inward/record.uri?eid=2-s2.0-84872066073&amp;partnerID=40&amp;md5=924d88b1a19c1f56bfa770600d7585db</t>
  </si>
  <si>
    <t>Research has shown that children with learning disabilities exhibit considerable challenges with visual motor integration. While there are specialized Occupational Therapy interventions aimed at visual motor integration, computer games and virtual toys have now become increasingly popular, forming an integral part of children's learning and play. Technological advancements, especially in the field of Virtual Environment and Haptics, provide the opportunity to incorporate force feedback and multiple sensory modalities (visual, auditory, tactile and proprioceptive) into interactive games. This paper presents a preliminary qualitative evaluation of three iterations of haptic games designed to improve visual-motor integration in children with a spectrum of learning disabilities. Data was collected from ten children to evaluate - 1) the usability of the games, in terms of children's engagement, sustained interest and level of fun in playing the games, and 2) the compatibility of the system's hardware with Occupational Therapy standards. The results indicate that children enjoyed playing most games, demonstrated sustained interest and were not resistant to interacting with the technology. This result is promising and lends credence to the feasibility of implementing training interventions using Haptics. Lessons learned and recommendations for future design have been discussed both from the standpoint of interaction design and Occupational Therapy. The paper demonstrates the value of the multidisciplinary approach of combining both usability and occupation therapy evaluation methods to improve the software and hardware design of the haptic device.</t>
  </si>
  <si>
    <t>Koutonen J.; Leppänen M.</t>
  </si>
  <si>
    <t>Koutonen, Jussi (57195106017); Leppänen, Mauri (15021162500)</t>
  </si>
  <si>
    <t>57195106017; 15021162500</t>
  </si>
  <si>
    <t>How are agile methods and practices deployed in video game development? A survey into finnish game studios</t>
  </si>
  <si>
    <t>Lecture Notes in Business Information Processing</t>
  </si>
  <si>
    <t>10.1007/978-3-642-38314-4_10</t>
  </si>
  <si>
    <t>https://www.scopus.com/inward/record.uri?eid=2-s2.0-85000899247&amp;doi=10.1007%2f978-3-642-38314-4_10&amp;partnerID=40&amp;md5=113fb53647cda00db250022c604a86a0</t>
  </si>
  <si>
    <t>Agile methods and practices are largely deployed in software engineering. Game development shares many features that have given rise to the emergence of agility in software engineering. There is, however, a lack of understanding of the extent to which agile methods and practices are actually deployed in video game development and with which impacts. This paper reports on a survey into Finnish game studios. It shows that Scrum and, to a lesser degree, XP and Kanban are frequently used in the game studios. The most positive impacts of agility concern communication, quality of video games, and finding fun and implementable features earlier. © Springer-Verlag Berlin Heidelberg 2013.</t>
  </si>
  <si>
    <t>Agile practices; Kanban; Scrum; Video game development; XP</t>
  </si>
  <si>
    <t>Bonnet L.; Lotte F.; Lécuyer A.</t>
  </si>
  <si>
    <t>Bonnet, Laurent (36093772400); Lotte, Fabien (12801085400); Lécuyer, Anatole (6601917415)</t>
  </si>
  <si>
    <t>36093772400; 12801085400; 6601917415</t>
  </si>
  <si>
    <t>Two brains, one game: Design and evaluation of a multiuser bci video game based on motor imagery</t>
  </si>
  <si>
    <t>10.1109/TCIAIG.2012.2237173</t>
  </si>
  <si>
    <t>https://www.scopus.com/inward/record.uri?eid=2-s2.0-84879396274&amp;doi=10.1109%2fTCIAIG.2012.2237173&amp;partnerID=40&amp;md5=0297fc96c44a7e1fb5f7fea654258d8e</t>
  </si>
  <si>
    <t>How can we connect two brains to a video game by means of a brain-computer interface (BCI), and what will happen when we do so? How will the two users behave, and how will they perceive this novel common experience? In this paper, we are concerned with the design and evaluation of multiuser BCI applications. We created a multiuser videogame called BrainArena in which two users can play a simple football game by means of two BCIs. They can score goals on the left or right side of the screen by simply imagining left or right hand movements. To add another interesting element, the gamers can play in a collaborative manner (their two mental activities are combined to score in the same goal), or in a competitive manner (the gamers must push the ball in opposite directions). Two experiments were conducted to evaluate the performance and subjective experience of users in the different conditions. In the first experiment, we compared a single-user situation with one multiuser situation: the collaborative task. Experiment 1 showed that multiuser conditions are significantly preferred, in terms of fun and motivation, compared to the single-user condition. The performance of some users was even significantly improved in the multiuser condition. A subset of well-performing subjects was involved in the second experiment, where we added the competitive task. Experiment 2 suggested that competitive and collaborative conditions may lead to similar performances and motivations. However, the corresponding gaming experiences can be perceived differently among the participants. Taken together our results suggest that multiuser BCI applications can be operational, effective, and more engaging for participants. © 2013 IEEE.</t>
  </si>
  <si>
    <t>Brain-computer interface (BCI); evaluation; game design; multiplayer games</t>
  </si>
  <si>
    <t>Sim G.; Cassidy B.; Read J.C.</t>
  </si>
  <si>
    <t>Sim, Gavin (11839440300); Cassidy, Brendan (55322060900); Read, Janet C. (15760807600)</t>
  </si>
  <si>
    <t>11839440300; 55322060900; 15760807600</t>
  </si>
  <si>
    <t>Understanding the fidelity effect when evaluating games with children</t>
  </si>
  <si>
    <t>10.1145/2485760.2485769</t>
  </si>
  <si>
    <t>https://www.scopus.com/inward/record.uri?eid=2-s2.0-84880556838&amp;doi=10.1145%2f2485760.2485769&amp;partnerID=40&amp;md5=6b3c8e7f1c6d239278f105ce36b07663</t>
  </si>
  <si>
    <t>There have been a number of studies that have compared evaluation results from prototypes of different fidelities but very few of these are with children. This paper reports a comparative study of three prototypes ranging from low fidelity to high fidelity within the context of mobile games, using a between subject design with 37 participants aged 7 to 9. The children played a matching game on either an iPad, a paper prototype using screen shots of the actual game or a sketched version. Observational data was captured to establish the usability problems, and two tools from the Fun Toolkit were used to measure user experience. The results showed that there was little difference for user experience between the three prototypes and very few usability problems were unique to a specific prototype. The contribution of this paper is that children using low-fidelity prototypes can effectively evaluate games of this genre and style. Copyright 2013 ACM.</t>
  </si>
  <si>
    <t>Children; Evaluation; Prototyping; Usability; User Experience</t>
  </si>
  <si>
    <t>Veloso P.</t>
  </si>
  <si>
    <t>Veloso, Pedro (57204041028)</t>
  </si>
  <si>
    <t>Cybernetic diagrams: Design strategies for an open game</t>
  </si>
  <si>
    <t>International Journal of Architectural Computing</t>
  </si>
  <si>
    <t>10.1260/1478-0771.12.4.379</t>
  </si>
  <si>
    <t>https://www.scopus.com/inward/record.uri?eid=2-s2.0-84922734764&amp;doi=10.1260%2f1478-0771.12.4.379&amp;partnerID=40&amp;md5=c453b9b776c11434815939445c695644</t>
  </si>
  <si>
    <t>This paper investigates the use of diagrams related to cybernetics and information theory in experimental design practices in the 1960s and 1970s. Those diagrams are investigated in light of Vilém Flusser's concept of game, which mediates the modus operandi of computers and possible strategies for design based on distributed cognition. The research adopts the interpretative method to analyze the diagram proposed by cyberneticist Gordon Pask for Fun Palace, the diagrams produced by utopian architect Yona Friedman in the conceptual description of the Flatwriter program and Christopher Alexander's diagrams for his theories of Synthesis of Form and Pattern Language. In the end, it establishes a brief parallel between current debates of computational design with the cybernetic diagrams, highlighting differences in their approach to complexity and design knowledge.</t>
  </si>
  <si>
    <t>Instructional design and assessment: A computer simulation of community pharmacy practice for educational use</t>
  </si>
  <si>
    <t>https://www.scopus.com/inward/record.uri?eid=2-s2.0-84916639055&amp;partnerID=40&amp;md5=e9d62f86101666de8d18a5cc5700c708</t>
  </si>
  <si>
    <t>Objective. To provide a computer-based learning method for pharmacy practice that is as effective as paper-based scenarios, but more engaging and less labor-intensive.; Design. We developed a flexible and customizable computer simulation of community pharmacy. Using it, the students would be able to work through scenarios which encapsulate the entirety of a patient presentation. We compared the traditional paper-based teaching method to our computerbased approach using equivalent scenarios. The paper-based group had 2 tutors while the computer group had none. Both groups were given a prescenario and postscenario clinical knowledge quiz and survey.; Assessment. Students in the computer-based group had generally greater improvements in their clinical knowledge score, and third-year students using the computer-based method also showed more improvements in history taking and counseling competencies. Third-year students also found the simulation fun and engaging.; Conclusion. Our simulation of community pharmacy provided an educational experience as effective as the paper-based alternative, despite the lack of a human tutor. © 2014, American Association of Colleges of Pharmacy. All rights reserved.</t>
  </si>
  <si>
    <t>Community pharmacy; Game; Serious games; Simulation; Virtual community pharmacy</t>
  </si>
  <si>
    <t>Clark D.B.</t>
  </si>
  <si>
    <t>Clark, Douglas B. (7404790457)</t>
  </si>
  <si>
    <t>Games, motivation, and integrating intuitive and formal understanding</t>
  </si>
  <si>
    <t>7926 LNAI</t>
  </si>
  <si>
    <t>10.1007/978-3-642-39112-5_57</t>
  </si>
  <si>
    <t>https://www.scopus.com/inward/record.uri?eid=2-s2.0-84880016352&amp;doi=10.1007%2f978-3-642-39112-5_57&amp;partnerID=40&amp;md5=d66ba15b95ba38eae32bcedbf8620a20</t>
  </si>
  <si>
    <t>A central goal of education involves helping students develop deep understandings of complex models at the heart of core learning goals. Interestingly, an analogous goal of commercial recreational digital games involves helping players develop deep understandings of the models at the heart of those games. Given that games can motivate players to engage voluntarily over extended periods of time in developing understandings of complex game models, one may ask whether and how one might foster similar engagement with educational concepts and models. Much fanfare has accompanied claims about games' potential for engagement and motivation, but many of those claims have focused on a shallow idea of fun. This talk takes a deeper view of motivation and learning by considering motivation and games through the lens of research on motivation to learn in classrooms. The talk then considers how research from the learning sciences, psychology, and science education can expand this motivation framework to scaffold the integration of intuitive and formal understanding through games for learning. Discussion of these ideas is framed in terms of examples from commercial game design and from our ongoing research and development of games to support physics learning. This talk builds on a submitted paper [3]. © 2013 Springer-Verlag Berlin Heidelberg.</t>
  </si>
  <si>
    <t>Pløhn T.; Aalberg T.</t>
  </si>
  <si>
    <t>Pløhn, Trygve (55905116600); Aalberg, Trond (22940241500)</t>
  </si>
  <si>
    <t>55905116600; 22940241500</t>
  </si>
  <si>
    <t>Increasing player participation in pervasive educational games</t>
  </si>
  <si>
    <t>https://www.scopus.com/inward/record.uri?eid=2-s2.0-84923572134&amp;partnerID=40&amp;md5=89d98fcfc68dcb75d5ee7dc226b9c34e</t>
  </si>
  <si>
    <t>In recent years, games have gained much attention in education and it is widely recognized that Game Based Learning can help engage students to learn. Educational gameplay with various levels of "forced participation" works well in the classroom where games are played for a limited time period under the supervision of a teacher. Participation in educational games played outside of the classroom, on the other hand, is less predictable or reliable. This is particularly a problem for pervasive games, where most of the gameplay takes place outside of the classroom in the player's leisure time. Pervasive games have shown potential within GBL, but experience has shown that active participation is a major challenge. Even if the players have a positive attitude towards the game and experience the game as a fun and exciting to play, it is still difficult to motivate students to participate sufficiently to reach the defined learning outcomes. For Game Based Learning to take the step out of the classroom and into the players' everyday life, making learning pervasive, it is important to understand the gaming elements and features that motivate the players to engage in the game play and consequently the learning process. This paper presents the results of the experimental pervasive game HiNTHunt2013 which extends a previous version of the same game with specific features intended to increase player participation. The extended features can easily be adapted and integrated into other types of games used in Game Based Learning. The aim of the experiments documented in this paper is to explore and evaluate different types of motivational features in game play and the effect these features have on player participation. The results presented in this paper show that the extensions introduced in order to increase player participation had a positive impact. These findings will contribute to the understanding of how to motivate player participation in pervasive games. © The Authors, 2014.</t>
  </si>
  <si>
    <t>Game based learning; Game development; Pervasive gaming; Player participation</t>
  </si>
  <si>
    <t>Henschke M.; Hobbs D.; Wilkinson B.</t>
  </si>
  <si>
    <t>Henschke, Martin (55556638700); Hobbs, David (12809490100); Wilkinson, Brett (16246753600)</t>
  </si>
  <si>
    <t>55556638700; 12809490100; 16246753600</t>
  </si>
  <si>
    <t>Developing serious games for children with cerebral palsy: Case study and pilot trial</t>
  </si>
  <si>
    <t>10.1145/2414536.2414574</t>
  </si>
  <si>
    <t>https://www.scopus.com/inward/record.uri?eid=2-s2.0-84872295880&amp;doi=10.1145%2f2414536.2414574&amp;partnerID=40&amp;md5=e094042c7ee0c4c963bd90048ddaa4f2</t>
  </si>
  <si>
    <t>Serious computer games developed for motor rehabilitation produce a more engaging and enjoyable method to participate in physical therapy, but lack of variation and a secondary focus on fun limit long-term appeal. Traditionally, the focus of serious games in a health context is on the rehabilitation of motor function, neglecting the often-absent or impaired sensory function of the patient. This paper discusses a series of approaches used to develop appropriate serious games for children with cerebral palsy targeted at the impaired sensory system, taking into consideration longevity of play experience, requirements from therapists or researchers, and the interface requirements of the participants themselves. Two of the games that were developed are provided as examples, including data and feedback from one child with cerebral palsy who evaluated the games for entertainment, engagement and replay value. © 2012 ACM.</t>
  </si>
  <si>
    <t>accessibility; cerebral palsy; game design; rehabilitation; sensory; serious games</t>
  </si>
  <si>
    <t>O'Rourke M.</t>
  </si>
  <si>
    <t>O'Rourke, Mark (54992422700)</t>
  </si>
  <si>
    <t>Playing for the future-examining gameplay, narrative and fun in games-based training</t>
  </si>
  <si>
    <t>https://www.scopus.com/inward/record.uri?eid=2-s2.0-84893838777&amp;partnerID=40&amp;md5=0e9305a473b69d6e17836df1f26d19ba</t>
  </si>
  <si>
    <t>This research demonstrates how computer games can provide effective skill acquisition and knowledge transfer in the vocational education and training (VET) context and, in particular, increase learner engagement in theoretical subjects. The study tested the rationale behind making a pedagogical shift from content delivery to designing experience. It further investigated whether games-based learning adds meaning and relevance to VET outcomes through considering the impact of game components of narrative, fun and gameplay in a games-based learning activity system by utilising a Design Based Research methodology, within an Activity Theoretical framework. By identifying and measuring the game components that impact most on educational outcomes, the research informs the development of alternative delivery strategies and training tools, and advances the knowledge base of utilising games-based learning. This study importantly addresses a distinct gap in the VET market for effective and engaging immersive training that taps into learners' individual needs. It finds that games-based learning, which is agent-driven, experiential and process-based, is particularly suited to VET learners as critical information is delivered in real time through in-game actions and interactions, rather than through alienating paragraphs of written text. Data was collected from the design, development and trialling of three 3D firstperson shooter learning games, which were offered as alternatives to existing VET curriculum and delivery. Game trials were undertaken and learners reported a preference for games-based learning over traditional delivery methods. They also expressed greater understanding of both the learning content and the connection to vocational outcomes. The learning context was transformed from one of conventional pedagogy to a "context with consequentiality" (Barab et al. 2010) where game parameters provided the impetus to increase student agency (Calleja 2009) in achieving learning outcomes. Data included communication documentation, observations, pre-and post-tests, surveys, interviews, and ingame data collection measuring students' game playing performances. This research offers a novel approach by aligning data collection from the use and development of game products and research outcomes in order to meet current industry training needs. Customisation of the game environment allowed learners to take on workplace identities. By engaging with virtual work-based situations, learning was contextualized and expertise developed through cycles of learning and practice (Yelland 2007). Games-based learning was found to cater for the learning styles of VET students who tend to be: more visual than verbal (they like to watch and see rather than read and listen); hands-on learners (prefer to learn by doing and practicing); characterised by socially contextualised learning preferences (learning in groups with others); and are not selfdirected learners, but like to have instructor guidance and a clear understanding of requirements, which was addressed through the scaffolded nature of learning through gameplay (Smith &amp; Dalton 2005). In addition, it was noted that the game also fostered teacher development in utilising interactive delivery tools. Adoption of innovative learning technologies is challenging in VET, however the design and implementation of the games-based tools effectively facilitated teacher usage by focusing on the work-based game scenarios rather than the technological functionality.</t>
  </si>
  <si>
    <t>Agency; Engagement; Games-based; Immersive; Vocational</t>
  </si>
  <si>
    <t>Kajastila R.; Holsti L.; Hämäläinen P.</t>
  </si>
  <si>
    <t>Kajastila, Raine (24381948100); Holsti, Leo (56205621600); Hämäläinen, Perttu (10040911400)</t>
  </si>
  <si>
    <t>24381948100; 56205621600; 10040911400</t>
  </si>
  <si>
    <t>Empowering the exercise: A body-controlled trampoline training game</t>
  </si>
  <si>
    <t>International Journal of Computer Science in Sport</t>
  </si>
  <si>
    <t>https://www.scopus.com/inward/record.uri?eid=2-s2.0-84902488868&amp;partnerID=40&amp;md5=bc9f09eb9833bd872a5d3dabbfba6ecc</t>
  </si>
  <si>
    <t>Video games can empower their players beyond reality, giving them extraordinary abilities. We investigate a novel class of games that provide empowerment in both the real and the virtual world, in this case using a trampoline as part of the human-computer interface. We studied whether novice trampoline jumpers can learn trampolining skills while playing a platform jumping game implemented using computer vision and a screen placed near the trampoline. 29 participants were divided into three groups: self-training, a game with a normal jump height, and a game with an exaggerated jump height. Performance was tested in pre, post and follow-up tests. All groups improved their performance significantly. The game was considered more engaging and the mean flow questionnaire (SFSS) result with games was significantly higher than with self-training. The study shows that trampoline games can be fun, intuitive to play and basic trampolining skills can be improved while playing the game. A game is more engaging than self-training and extra empowerment, such as jump height exaggeration, enhances the experience. The exaggeration did not adversely affect jumping performance, and half of the participants did not even consciously notice it, which suggests that there is considerable design freedom for manipulating the player's movements in trampoline games.</t>
  </si>
  <si>
    <t>Educational technology; Games; Machine vision; Sports equipment; User interfaces</t>
  </si>
  <si>
    <t>López-Arcos J.R.; Vela F.L.G.; Padilla-Zea N.; Paderewski P.</t>
  </si>
  <si>
    <t>López-Arcos, José Rafael (55480307200); Vela, Francisco Luis Gutiérrez (10041832800); Padilla-Zea, Natalia (35111666200); Paderewski, Patricia (6507856106)</t>
  </si>
  <si>
    <t>55480307200; 10041832800; 35111666200; 6507856106</t>
  </si>
  <si>
    <t>A method to analyze efficiency of the story as a motivational element in video games</t>
  </si>
  <si>
    <t>https://www.scopus.com/inward/record.uri?eid=2-s2.0-84923595207&amp;partnerID=40&amp;md5=875c72d9b6b16430502a849c156538c7</t>
  </si>
  <si>
    <t>The story of a video game (VG) is one of its most important components. It works as a nexus between the other characteristics and the mechanics of the game and helps to keep the motivation of the player. The correct use of the most appropriate kind of story makes the game works better as a whole. It is necessary to be able to analyze the story and to evaluate it, but it can be a problem when the story reaches a considerable size or when the player is free to change the story somehow, like in an interactive and non-linear story. In this paper we present our recent advances in the design of tools for analyzing stories in VGs. These tools are intended to serve two functions: analyzing the efficiency of the story of a finished product and analyzing the story during the design process in order to facilitate the work of the designer. In both cases, the analysis is based on the structure of the story and the labeling of its parts according to certain characteristics, such as narrative function or degree of emotional intensity. Thanks to this analysis, it is possible to generate graphical representations of the story, which may be compared with representations of other stories of the same kind. Using this method, we may be able to quantify the efficiency of the story of a game as a motivator, based on accepted theories and considering different genres and objectives that can be adopted by VGs. In fact, it is worth mentioning that the techniques of our method can be adapted for using them in the design of stories for other media (film, theater, books...) or different genres in VGs. Moreover, we must not forget that the ultimate goal of a game is to entertain and the story should contribute to this objective. Therefore, the analysis of the efficiency of the story as a motivator element and as fun generator along the game must be included in the process of evaluating the playability of the game. © The Authors, 2014.</t>
  </si>
  <si>
    <t>Educational video games; Narrative; Story analysis; Storytelling</t>
  </si>
  <si>
    <t>Marsh T.; Costello B.</t>
  </si>
  <si>
    <t>Marsh, Tim (23009246800); Costello, Brigid (14070052100)</t>
  </si>
  <si>
    <t>23009246800; 14070052100</t>
  </si>
  <si>
    <t>Lingering serious experience as trigger to raise awareness, encourage reflection and change behavior</t>
  </si>
  <si>
    <t>7822 LNCS</t>
  </si>
  <si>
    <t>10.1007/978-3-642-37157-8_15</t>
  </si>
  <si>
    <t>https://www.scopus.com/inward/record.uri?eid=2-s2.0-84875644509&amp;doi=10.1007%2f978-3-642-37157-8_15&amp;partnerID=40&amp;md5=132cd67fcc1729afc105e4fd07db9897</t>
  </si>
  <si>
    <t>While work in interaction design, human-computer interaction (HCI) and the games literature begins to address experience beyond positive, it just scratches the surface. By turning to drama, literature, music, art and film that has shaped experiences and emotion beyond the positive and fun for many years, we describe what experience beyond positive looks like, show how it is not always "uncomfortable" and argue for the more appropriate term "serious experience". We discuss the importance of the take-away message / serious experience in persuasive technology, persuasive games and serious games to linger or resonate post-encounter for user/players to encourage reflection, affect attitudes and change behaviors in order to fulfill a persuasive purpose. Finally, we describe associated ethical concerns and make recommendations for designers, evaluators and practitioners in order to safeguard players/users. © 2013 Springer-Verlag Berlin Heidelberg.</t>
  </si>
  <si>
    <t>Da Silva G.A.; Nogueira P.A.; Rodrigues R.</t>
  </si>
  <si>
    <t>Da Silva, Gonçalo A. (56340139400); Nogueira, Pedro A. (59078067300); Rodrigues, Rui (55535855000)</t>
  </si>
  <si>
    <t>56340139400; 59078067300; 55535855000</t>
  </si>
  <si>
    <t>Multimodal vs. unimodal biofeedback in videogames: An empirical player study using a First-Person Shooter</t>
  </si>
  <si>
    <t>Iberian Conference on Information Systems and Technologies, CISTI</t>
  </si>
  <si>
    <t>10.1109/CISTI.2014.6877078</t>
  </si>
  <si>
    <t>https://www.scopus.com/inward/record.uri?eid=2-s2.0-84906689565&amp;doi=10.1109%2fCISTI.2014.6877078&amp;partnerID=40&amp;md5=125955d742ae608dd726fc8214fad56f</t>
  </si>
  <si>
    <t>The graphical quality of modern videogames are the result of a steep evolution of hardware over the last two decades, but the game controls that are part of mainstream gaming did not change much in the same time period. To change this, biofeedback techniques using physiological sensors are being studied as possible replacements for traditional videogame interaction devices. In this paper, we continue on-going research by introducing unimodal and, for the first time, multimodal biofeedback game mechanics aiming at enhanced depth and expanded game design possibilities. We developed a First-Person Shooter to test these concepts against traditional unimodal mechanisms, and conducted an empirical study with 32 players. Both unimodal and multimodal variants provided high levels of fun to players, with subtle differences suggesting that these types are best leveraged depending on the interaction context on which they are applied. © 2014 AISTI.</t>
  </si>
  <si>
    <t>Biofeedback; direct biofeedback; game design; games; multimodal biofeedback; physical computing; physiological control; physiology; unimodal biofeedback</t>
  </si>
  <si>
    <t>Qin Y.; Vincent C.; Bianchi-Berthouze N.; Shi Y.</t>
  </si>
  <si>
    <t>Qin, Yongqiang (37052561000); Vincent, Chris (57200304833); Bianchi-Berthouze, Nadia (6602671345); Shi, Yuanchun (7404964393)</t>
  </si>
  <si>
    <t>37052561000; 57200304833; 6602671345; 7404964393</t>
  </si>
  <si>
    <t>AirFlow: Designing immersive breathing training games for COPD</t>
  </si>
  <si>
    <t>10.1145/2559206.2581309</t>
  </si>
  <si>
    <t>https://www.scopus.com/inward/record.uri?eid=2-s2.0-84900531780&amp;doi=10.1145%2f2559206.2581309&amp;partnerID=40&amp;md5=8a5729f353fe534f35ab4edaa3fa1d68</t>
  </si>
  <si>
    <t>Chronic Obstructive Pulmonary Disease (COPD) refers to a collection of lung diseases that result in breathing difficulties. In some cases, the symptoms of COPD can be reduced, by engaging in breathing exercises. Technology can support, and we are developing AirFlow, a suite of interactive computer games, to guide breathing exercises and promote learning. To establish requirements, we interviewed 20 people with COPD, in China, to understand their use of breathing exercises, and learn how technology might fit their lifestyle. The findings informed our design goals. We outline a prototype system, where respiration rate, waveform, and amplitude are captured and used to control a virtual environment. The system will guide users through breathing exercises, and provide training instructions, using a series of games. The immersive environment aims to support a fun and motivating experience, therefore underpinning user confidence.</t>
  </si>
  <si>
    <t>COPD; Immersive media; Life style change</t>
  </si>
  <si>
    <t>Dormann C.; Neuvians M.</t>
  </si>
  <si>
    <t>Dormann, Claire (13405548300); Neuvians, Max (55578865500)</t>
  </si>
  <si>
    <t>13405548300; 55578865500</t>
  </si>
  <si>
    <t>Humor patterns: Teasing, fun and mirth</t>
  </si>
  <si>
    <t>10.1145/2427116.2427118</t>
  </si>
  <si>
    <t>https://www.scopus.com/inward/record.uri?eid=2-s2.0-84873352405&amp;doi=10.1145%2f2427116.2427118&amp;partnerID=40&amp;md5=5a9ca4edc9a74c7bbd82132d3ee55ee9</t>
  </si>
  <si>
    <t>In this paper, we focus on humor patterns in computer games. We first introduce humor, outlining the potential of humor in games. Then we describe the steps we are taking to develop a humor pattern language. Next, we present some of the humor patterns that we have developed: humor through popular culture references, Using Humor's Rule of Three in quest design, Laughter and initiation through humorous avatar death, and carnivalesque character design. We discuss issues that are arising from the pattern elaboration in our context. We hope, through humor patterns, to create tools that game designers can use for the greater enjoyment of all and, to produce new forms of comic games that delight and surprise us. © 2012 ACM.</t>
  </si>
  <si>
    <t>design; game pattern; humor; laughter; players' experience</t>
  </si>
  <si>
    <t>Liu M.; Rosenblum J.A.; Horton L.; Kang J.</t>
  </si>
  <si>
    <t>Liu, Min (26643381300); Rosenblum, Jason A. (56122807400); Horton, Lucas (28267691300); Kang, Jina (55926118000)</t>
  </si>
  <si>
    <t>26643381300; 56122807400; 28267691300; 55926118000</t>
  </si>
  <si>
    <t>Designing Science Learning with Game-Based Approaches</t>
  </si>
  <si>
    <t>Computers in the Schools</t>
  </si>
  <si>
    <t>10.1080/07380569.2014.879776</t>
  </si>
  <si>
    <t>https://www.scopus.com/inward/record.uri?eid=2-s2.0-84899002437&amp;doi=10.1080%2f07380569.2014.879776&amp;partnerID=40&amp;md5=33f3f5a0cea099d4c20ebaceab9e6a56</t>
  </si>
  <si>
    <t>Given the growing popularity of digital games as a form of entertainment, educators are interested in exploring using digital games as a tool to facilitate learning. In this study, we examine game-based learning by describing a learning environment that combines game elements, play, and authenticity in the real world for the purpose of engaging students' learning of science and enhancing student motivation. We discuss the design of the environment and present research conducted. Our findings demonstrate that the design of an engaging, interactive environment using a game-based approach can help students have fun while learning. © Taylor &amp; Francis Group, LLC.</t>
  </si>
  <si>
    <t>game-based learning; interactive learning environments; middle school science</t>
  </si>
  <si>
    <t>Butler C.</t>
  </si>
  <si>
    <t>Butler, Charles (57197512603)</t>
  </si>
  <si>
    <t>The effect of leaderboard ranking on players' perception of gaming fun</t>
  </si>
  <si>
    <t>8029 LNCS</t>
  </si>
  <si>
    <t>10.1007/978-3-642-39371-6_15</t>
  </si>
  <si>
    <t>https://www.scopus.com/inward/record.uri?eid=2-s2.0-84880879328&amp;doi=10.1007%2f978-3-642-39371-6_15&amp;partnerID=40&amp;md5=69fa5d563db95bbffa048d6d247f27a9</t>
  </si>
  <si>
    <t>Although fun is desirable in nearly all commercial games, defining it and actually getting it into a game can prove difficult. Developers have added multiplayer features to their games since the beginning of the industry in an attempt to create fun, but to what extent does this actually affect a player's perception of a game's fun? This paper gives an overview of relevant research relating to fun and play before attempting to tackle the key issue of the effect of player success as measured by leaderboard rankings on the perception of a game's fun. © 2013 Springer-Verlag Berlin Heidelberg.</t>
  </si>
  <si>
    <t>computer games; fun; game design; play; video games</t>
  </si>
  <si>
    <t>Jain S.; Parkes D.C.</t>
  </si>
  <si>
    <t>Jain, Shaili (57213028537); Parkes, David C. (7006281808)</t>
  </si>
  <si>
    <t>57213028537; 7006281808</t>
  </si>
  <si>
    <t>A game-theoretic analysis of the ESP game</t>
  </si>
  <si>
    <t>ACM Transactions on Economics and Computation</t>
  </si>
  <si>
    <t>10.1145/2399187.2399190</t>
  </si>
  <si>
    <t>https://www.scopus.com/inward/record.uri?eid=2-s2.0-85006700221&amp;doi=10.1145%2f2399187.2399190&amp;partnerID=40&amp;md5=a8270b9fee012deee99464d983afb959</t>
  </si>
  <si>
    <t>"Games with a Purpose" are interactive games that users play because they are fun, with the added benefit that the outcome of play is useful work. The ESP game, developed byy von Ahn and Dabbish [2004], is an example of such a game devised to label images on the web. Since labeling images is a hard problem for computer vision algorithms and can be tedious and time-consuming for humans, the ESP game provides humans with incentive to do useful work by being enjoyable to play. We present a simple game-theoretic model of the ESP game and characterize the equilibrium behavior in our model. Our equilibrium analysis supports the fact that users appear to coordinate on low effort words. We provide an alternate model of user preferences, modeling a change that could be induced through a different scoring method, and show that equilibrium behavior in this model coordinates on high-effort words. We also give sufficient conditions for coordinating on high-effort words to be a Bayesian-Nash equilibrium. Our results suggest the possibility of formal incentive design in achieving desirable system-wide outcomes for the purpose of human computation, complementing existing considerations of robustness against cheating and human factors. © 2013 ACM.</t>
  </si>
  <si>
    <t>Mitamura T.; Suzuki Y.; Oohori T.</t>
  </si>
  <si>
    <t>Mitamura, Tamotsu (7102365835); Suzuki, Yasuhiro (57198662694); Oohori, Takahumi (6603331677)</t>
  </si>
  <si>
    <t>7102365835; 57198662694; 6603331677</t>
  </si>
  <si>
    <t>Serious games for learning programming languages</t>
  </si>
  <si>
    <t>10.1109/ICSMC.2012.6378001</t>
  </si>
  <si>
    <t>https://www.scopus.com/inward/record.uri?eid=2-s2.0-84872395246&amp;doi=10.1109%2fICSMC.2012.6378001&amp;partnerID=40&amp;md5=c1116dee50539e8adefc02af34b220bb</t>
  </si>
  <si>
    <t>In recent years, so-called serious games, where some kind of knowledge is gained through digital game play, have received significant attention and there has been an active movement toward games that effectively enrich the learning environment. Serious games are games that are developed according to the concept, "It is possible through game play to obtain some kind of knowledge while having fun. Through these serious games, there has been an active movement toward fun learning using games in education at school and internal training at organizations. In contrast, at universities the level of learning programming differs significantly depending on the academic background of the student and there are issues with traditional programming education learning because the student does not feel enjoyment and is not interested in information engineering. As a countermeasure, teaching methods and teaching aids etc. have been cited as themes and learning through the utilization of serious games and game development has been proposed to tackle these themes. In this paper we propose and evaluate serious games for programming learning based on the concept "Learning programming through gaming". © 2012 IEEE.</t>
  </si>
  <si>
    <t>Programming Languages; Serious Games</t>
  </si>
  <si>
    <t>Padilla-Zea N.; Vela F.L.G.; Medina-Medina N.; González C.</t>
  </si>
  <si>
    <t>Padilla-Zea, Natalia (35111666200); Vela, Francisco L. Gutiérrez (10041832800); Medina-Medina, Nuria (6507993057); González, Carina (22234459200)</t>
  </si>
  <si>
    <t>35111666200; 10041832800; 6507993057; 22234459200</t>
  </si>
  <si>
    <t>Involving teachers in the educational video games design process</t>
  </si>
  <si>
    <t>Proceedings of IDEE 2013: 2nd International Workshop on Interaction Design in Educational Environments - In Conjunction with the 15th Int. Conference on Enterprise Information Systems, ICEIS 2013</t>
  </si>
  <si>
    <t>10.5220/0004604401520157</t>
  </si>
  <si>
    <t>https://www.scopus.com/inward/record.uri?eid=2-s2.0-84887695046&amp;doi=10.5220%2f0004604401520157&amp;partnerID=40&amp;md5=c9197ecf160c974b27cd8578826f8ae2</t>
  </si>
  <si>
    <t>Teachers usually have problems to find games properly designed to teach their subjects since the ones included in textbooks are not fun enough to catch the students' attention. They would like those games to be as fun as the ones which students play at home. The main problem is that designing an educational game is complex and people with different goals are involved. In order to allow teachers to participate in the educational video games design process more easily, we here present an approach with which teachers are able to describe the contents they want to include in the game. This educational contents organization eases the latter design of video games' challenges and allows relating both levels in order to obtain an approximate mark of the learning achieved.</t>
  </si>
  <si>
    <t>Perry D.; Aragon C.; Cruz S.; Peters M.A.; Chowning J.T.</t>
  </si>
  <si>
    <t>Perry, Daniel (55414637400); Aragon, Cecilia (34881432100); Cruz, Stephanie (55826807200); Peters, Mette A. (57216555158); Chowning, Jeanne Ting (6507022150)</t>
  </si>
  <si>
    <t>55414637400; 34881432100; 55826807200; 57216555158; 6507022150</t>
  </si>
  <si>
    <t>Human centered game design for bioinformatics and cyberinfrastructure learning</t>
  </si>
  <si>
    <t>10.1145/2484762.2484833</t>
  </si>
  <si>
    <t>https://www.scopus.com/inward/record.uri?eid=2-s2.0-84882428600&amp;doi=10.1145%2f2484762.2484833&amp;partnerID=40&amp;md5=43d8eb02141fe2cacb2d71738c3dbdcb</t>
  </si>
  <si>
    <t>Engaging students in science, technology, engineering, and math (STEM) fields is critical to ensure the success of the next generation of scientists and engineers. Given that 97% of American teens play video games, there is a tremendous opportunity to facilitate interest in STEM topics through the design of engaging learning games. While a growing number of serious games have been developed for biological science and computer science learning, few address the communication and technical challenges that arise in cyberinfrastructure intensive projects, where multiple domain scientists and computer scientists collaborate. This paper describes empirical data collected during a year-long human centered game design process, in which design ideas generated by high school students were bridged with cyberinfrastructure and bioinformatics learning concepts. Our research shows that "fun" and engaging game elements are well suited for addressing the sociotechnical aspects of cyberinfrastructure projects. In this research we provide a human centered game design methodology for science educators and science game designers, as well as design implications for integrating game-based experiences into the use of large-scale shared computing resources and services. © 2013 by the Association for Computing Machinery, Inc.</t>
  </si>
  <si>
    <t>Bioinformatics; Cyberinfrastructure; Game design; Human centered design</t>
  </si>
  <si>
    <t>Chen Y.; Pu P.</t>
  </si>
  <si>
    <t>Chen, Yu (57196264151); Pu, Pearl (7005276079)</t>
  </si>
  <si>
    <t>57196264151; 7005276079</t>
  </si>
  <si>
    <t>HealthyTogether: Exploring social incentives for mobile fitness applications</t>
  </si>
  <si>
    <t>10.1145/2592235.2592240</t>
  </si>
  <si>
    <t>https://www.scopus.com/inward/record.uri?eid=2-s2.0-84903638814&amp;doi=10.1145%2f2592235.2592240&amp;partnerID=40&amp;md5=6fd05e3ea29b9329cb36b9e04013064a</t>
  </si>
  <si>
    <t>A crucial element in many mobile fitness applications is gamification that makes physical activities fun. While many methods focus on competition and individual users' interaction with the game, the aspect of social interaction and how users play games together in a group remains an open subject. To investigate these issues, we developed a mobile game, HealthyTogether, to understand how users interact in different group gamification settings: competition, cooperation, or hybrid. We describe the results of a user study involving 18 dyads (N=36) over a period of two weeks. Results show that users significantly enhanced physical activities using HealthyTogether compared with when they exercised alone by up to 15%. Among the group settings, cooperation (21% increase) and hybrid (18% increase) outperformed competition (8% increase). Additionally, users sent significantly more messages in cooperation setting than hybrid and competition. Furthermore, physical activities are positively correlated with the number of messages they exchanged. Based on the findings, we derive design implications for practitioners. © 2014 ACM.</t>
  </si>
  <si>
    <t>competition; cooperation; gamification; group interaction; health; mobile fitness applications</t>
  </si>
  <si>
    <t>Johansson M.; Verhagen H.; Åkerfeldt A.; Selander S.</t>
  </si>
  <si>
    <t>Johansson, Magnus (57224505907); Verhagen, Harko (7005218096); Åkerfeldt, Anna (56113639800); Selander, Staffan (6601971735)</t>
  </si>
  <si>
    <t>57224505907; 7005218096; 56113639800; 6601971735</t>
  </si>
  <si>
    <t>How to design for meaningful learning - Finding the balance between learning and game components</t>
  </si>
  <si>
    <t>https://www.scopus.com/inward/record.uri?eid=2-s2.0-84923568891&amp;partnerID=40&amp;md5=1fa99df1668dbb7fab350f6623d0e5a2</t>
  </si>
  <si>
    <t>Recently, motivational aspects of computer games and their suitability as learning environments have been addressed in research on serious games. Some of these publications also address how to design games for learning, and how to prioritize the balance between educational content and the qualities that makes games fun. However, this far consensus is lacking on whether to prioritize the educational aspects of these games or the fun to play them. In this paper we address some of the arguments put forth in this debate and provide four perspectives that should guide the design process of games for learning. These perspectives present views from a game design perspective and from a pedagogical perspective discussing what and how humans learn in society, reflecting the social nature of learning. The four perspectives are used to propose between how to balance educational content and game design elements when designing games for learning rather than taking a stance on preferring one over the other. We propose a solution that gives specific game elements and pedagogical elements equal priority in the design process. Furthermore, we provide a comprehensive view on what part games can play in education and how surrounding pedagogical activities should support the use of games in education. Through the introduction of "meaningful learning" we claim that both the learning and meaningfulness of a games must be coordinated in such a way that there is a seamless integration of these two values, and that meaningful learning and meaningful play should guide all design processes for creating games with educational content. © The Authors, 2014.</t>
  </si>
  <si>
    <t>Game based learning; Game design; Meaningful learning; Meaningful play; Serious games</t>
  </si>
  <si>
    <t>Kapralos B.</t>
  </si>
  <si>
    <t>Kapralos, Bill (55946696900)</t>
  </si>
  <si>
    <t>A course on the design and development of serious games and virtual simulations</t>
  </si>
  <si>
    <t>4th International IEEE Consumer Electronic Society - Games Innovation Conference, IGiC 2012</t>
  </si>
  <si>
    <t>10.1109/IGIC.2012.6329837</t>
  </si>
  <si>
    <t>https://www.scopus.com/inward/record.uri?eid=2-s2.0-84869466699&amp;doi=10.1109%2fIGIC.2012.6329837&amp;partnerID=40&amp;md5=ae8ee69fd71cfc2163f408d077764ae4</t>
  </si>
  <si>
    <t>Serious games, that is, the use of video games for education and training purposes, are becoming widespread in a variety of application domains from business management to surgical skills acquisition. With traditional "entertainment games", game designers are primarily concerned with creating an engaging gameplay experience that will keep the players playing the game; to improve gameplay and engagement, they are free to modify the design throughout the entire design of the game and development process. However, serious games designers must strictly adhere to the content/knowledge base while ensuring that their end product is not only fun and engaging, but is also an effective teaching tool thus requiring knowledge in instructional design. Here, details regarding a course on serious games and virtual simulations that emphasized the importance of instructional design are provided. The course was offered at both the undergraduate and graduate levels. © 2012 IEEE.</t>
  </si>
  <si>
    <t>education; gamedesign; instructional design; serious games; virtual simulation</t>
  </si>
  <si>
    <t>Quick V.; Corda K.W.; Chamberlin B.; Schaffner D.W.; Byrd-Bredbenner C.</t>
  </si>
  <si>
    <t>Quick, Virginia (34975795300); Corda, Kirsten W. (49961226700); Chamberlin, Barbara (47461002800); Schaffner, Donald W. (7006486687); Byrd-Bredbenner, Carol (6603597928)</t>
  </si>
  <si>
    <t>34975795300; 49961226700; 47461002800; 7006486687; 6603597928</t>
  </si>
  <si>
    <t>Ninja Kitchen to the rescue: Evaluation of a food safety education game for middle school youth</t>
  </si>
  <si>
    <t>British Food Journal</t>
  </si>
  <si>
    <t>10.1108/00070701311331481</t>
  </si>
  <si>
    <t>https://www.scopus.com/inward/record.uri?eid=2-s2.0-84878254008&amp;doi=10.1108%2f00070701311331481&amp;partnerID=40&amp;md5=858347ec177900c3f80dee7d991dc237</t>
  </si>
  <si>
    <t>Purpose: The purpose of this paper is to assess the effect of Ninja Kitchen, a food safety educational video game, on middle school students' food safety knowledge, psychographic characteristics, and usual and intended behaviors. Design/methodology/approach: The experimental group (n=903) completed the following activities about one week apart from each other: pretest, played the game, posttest, and follow-up test. The control group (n=365) completed the same activities at similar intervals but did not have access to the game until after the follow-up test. Findings: Linear mixed-effects models, controlling for gender, grade, and geographic location revealed significant time by group effects for knowledge of safe cooking temperatures for animal proteins and danger zone hazard prevention, and usual produce washing behaviors. Pairwise comparisons, adjusted for multiple comparisons, indicated that after playing the game, the experimental group felt more susceptible to foodborne illness, had stronger attitudes toward the importance of handling food safely and handwashing, had greater confidence in their ability to practice safe food handling, and had greater intentions to practice handwashing and safe food handling. Teachers and students found the game highly acceptable. Originality/value: The game has the potential to promote positive food safety behaviors among youth, in a fun and educational format. © Emerald Group Publishing Limited.</t>
  </si>
  <si>
    <t>Attitudes; Cooking; Food safety; Hygiene; Individual behaviour; Intentions; Kitchen; Middle schools; Self-efficacy; Serious games; Video games</t>
  </si>
  <si>
    <t>Chittaro L.; Sioni R.</t>
  </si>
  <si>
    <t>Chittaro, Luca (7004119007); Sioni, Riccardo (54783552300)</t>
  </si>
  <si>
    <t>7004119007; 54783552300</t>
  </si>
  <si>
    <t>Turning the classic snake mobile game into a location-based exergame that encourages walking</t>
  </si>
  <si>
    <t>7284 LNCS</t>
  </si>
  <si>
    <t>10.1007/978-3-642-31037-9_4</t>
  </si>
  <si>
    <t>https://www.scopus.com/inward/record.uri?eid=2-s2.0-84864672291&amp;doi=10.1007%2f978-3-642-31037-9_4&amp;partnerID=40&amp;md5=c83633fbb77c5c7d69ddea255a5b27f7</t>
  </si>
  <si>
    <t>Exergames (video games that combine exercise and play) could encourage physical activity by making it more enjoyable. Mobile devices are an interesting platform for exergames because they can support outdoors activities such as walking and running. Different mobile exergames have been proposed in the literature, and typically evaluated with informal interviews and ad-hoc questionnaires. The research we present in this paper had two main goals. First, we wanted to design a fun and easy-to-use mobile exergame to encourage walking. To this purpose, we propose a location-based version of the classic Snake mobile game, in which users can control the snake by walking. Second, we wanted to introduce important measures (such as users' attitude towards walking) in the evaluation of exergames, by adopting validated questionnaires employed in the medical literature. The results of the study presented in this paper shed light on how differences in users' lifestyle can be related to exergame enjoyment and to attitude change fostered by the exergame. © 2012 Springer-Verlag.</t>
  </si>
  <si>
    <t>Attitude change; Exergames; Location-based games; Mobile games</t>
  </si>
  <si>
    <t>Forlizzi J.; McLaren B.; Ganoe C.; McLaren P.; Kihumba G.; Lister K.</t>
  </si>
  <si>
    <t>Forlizzi, Jodi (6602845027); McLaren, Bruce (25652179400); Ganoe, Craig (57212255009); McLaren, Patrick (56529133500); Kihumba, Grace (39061550600); Lister, Kimberly (56529329400)</t>
  </si>
  <si>
    <t>6602845027; 25652179400; 57212255009; 56529133500; 39061550600; 56529329400</t>
  </si>
  <si>
    <t>Decimal point: Designing and developing an educational game to teach decimals to middle school students</t>
  </si>
  <si>
    <t>https://www.scopus.com/inward/record.uri?eid=2-s2.0-84923536607&amp;partnerID=40&amp;md5=a472695c875e915048feae8b42086c20</t>
  </si>
  <si>
    <t>Research shows that U.S. students are falling behind in mathematics. Concurrently, computer and video games transfix students. Unfortunately, little academic content is typically presented in such games. Researchers have seized the opportunity to develop educational games, a promising new area of research exploring learning and motivational benefits. We are designing, developing, and evaluating an educational game that explores how erroneous examples can help middle school students learn decimals. Erroneous examples are an instructional technique for learning mathematics that show step-by-step examples of how to solve problems in which one or more of the steps are incorrect. These types of examples have recently been investigated within educational technology as a means for instructing students on mathematics, with promising learning results. The puzzle-like challenge of erroneous examples - finding and correcting errors - meshes nicely with the concept of game playing. Our game, "Decimal Point, the Fantastically Fabulous World of Fractional Fun," is based on an amusement park metaphor. Players travel to different areas in the park and play a variety of short web-based computer games to learn about decimals. Players watch different fantasy characters play the games and make common errors in erroneous example mode. The students are prompted to find the errors, and also to self explain and fix them. In direct play mode, a student plays the game him or herself. Prompted self-explanation questions support the student's conceptual understanding of decimals. This paper presents a detailed view of our game design process, which follows from the nascent literature on developing educational games. Our goal is to present a consolidated view of our process so that we - and others - can leverage and build on it in the future. © The Authors, 2014.</t>
  </si>
  <si>
    <t>Decimals; Educational game; Erroneous examples; Game design</t>
  </si>
  <si>
    <t>Hafidh B.; Al Osman H.; Karime A.; Alja'Am J.M.; El Saddik A.</t>
  </si>
  <si>
    <t>Hafidh, Basim (55320437300); Al Osman, Hussein (24586737500); Karime, Ali (35173141900); Alja'Am, Jihad Mohamad (24528095900); El Saddik, Abdulmotaleb (35431360000)</t>
  </si>
  <si>
    <t>55320437300; 24586737500; 35173141900; 24528095900; 35431360000</t>
  </si>
  <si>
    <t>SmartPads: A plug-N-play configurable tangible user interface</t>
  </si>
  <si>
    <t>10.1007/s11042-013-1459-z</t>
  </si>
  <si>
    <t>https://www.scopus.com/inward/record.uri?eid=2-s2.0-84904855543&amp;doi=10.1007%2fs11042-013-1459-z&amp;partnerID=40&amp;md5=c4a66d2aacc62e82c5807f00235894c9</t>
  </si>
  <si>
    <t>One common concern with video games today is the lack of physical activity they demand from the user. The design of games and tangible user interfaces (TUIs) that stimulate players and engage them into fun exercising activities is starting to attract the attention of many researchers and companies. This paper presents the software and hardware design and development of a TUI intended for exercise-based games targeted mostly towards children. The proposed TUI, SmartPads, can be constructed using elemental building blocks (pads) into numerous shapes. The pads-which are individually controlled by microcontrollers-are mapped onto a computer screen in real-time. A user interacts with the TUI by stepping on the pads. To evaluate the functionality and efficiency of the TUI, we developed three games in the field of exergaming. The games also have an educational value and are integrated with multimedia output modalities to enrich children's playing experience. © 2013 Springer Science+Business Media New York.</t>
  </si>
  <si>
    <t>Dynamic TUIs; Exergaming; Tangible user interface</t>
  </si>
  <si>
    <t>Rooney P.</t>
  </si>
  <si>
    <t>Rooney, Pauline (35112505300)</t>
  </si>
  <si>
    <t>A theoretical framework for serious game design: Exploring pedagogy, play and fidelity and their implications for the design process</t>
  </si>
  <si>
    <t>10.4018/ijgbl.2012100103</t>
  </si>
  <si>
    <t>https://www.scopus.com/inward/record.uri?eid=2-s2.0-84888104549&amp;doi=10.4018%2fijgbl.2012100103&amp;partnerID=40&amp;md5=c3cb08ed284c686337e0c0bf17dd5501</t>
  </si>
  <si>
    <t>It is widely acknowledged that digital games can provide an engaging, motivating and "fun" experience for students. However an entertaining game does not necessarily constitute a meaningful, valuable learning experience. For this reason, experts espouse the importance of underpinning serious games with a sound theoretical framework which integrates and balances theories from two fields of practice: pedagogy and game design (Kiili, 2005; Seeney &amp; Routledge, 2009). Additionally, with the advent of sophisticated, immersive technologies, and increasing interest in the opportunities for constructivist learning offered by these technologies, concepts of fidelity and its impact on student learning and engagement, have emerged (Aldrich, 2005; Harteveld et al., 2007, 2010). This paper will explore a triadic theoretical framework for serious game design comprising play, pedagogy and fidelity. It will outline underpinning theories, review key literatures and identify challenges and issues involved in balancing these elements in the process of serious game design. © 2012, IGI Global.</t>
  </si>
  <si>
    <t>Design; Engagement; Experiential Learning; Fidelity; Game-Based Learning; Motivation; Problem-Based Learning; Serious Games; Situated Learning</t>
  </si>
  <si>
    <t>Liu D.; Li X.; Santhanam R.</t>
  </si>
  <si>
    <t>Liu, De (25931019400); Li, Xun (51461431200); Santhanam, Radhika (7004515361)</t>
  </si>
  <si>
    <t>25931019400; 51461431200; 7004515361</t>
  </si>
  <si>
    <t>Digital games and beyond: What happens when players compete?</t>
  </si>
  <si>
    <t>MIS Quarterly: Management Information Systems</t>
  </si>
  <si>
    <t>10.25300/MISQ/2013/37.1.05</t>
  </si>
  <si>
    <t>https://www.scopus.com/inward/record.uri?eid=2-s2.0-84873951967&amp;doi=10.25300%2fMISQ%2f2013%2f37.1.05&amp;partnerID=40&amp;md5=c45de77fa804d9ba3336e0361329e790</t>
  </si>
  <si>
    <t>Because digital games are fun, engaging, and popular, organizations are attempting to integrate them within organizational activities as serious components, with the anticipation that they can improve employees' motivation and performance. But in order to do so and to obtain the intended outcomes, it is necessary to first obtain an understanding of how different digital game designs impact players' behaviors and emotional responses. Hence, in this study, we address one key element of popular game designs: competition. Using extant research on tournaments and intrinsic motivation, we model competitive games as a skill-based tournament and conduct an experimental study to understand player behaviors and emotional responses under different competition conditions. When players compete with players of similar skill levels, they apply more effort as indicated by more games played and longer duration of play. But when players compete with players of lower skill levels, they report higher levels of enjoyment and lower levels of arousal after game-playing. We discuss the implications for organizations seeking to introduce games premised on competition and provide a framework to guide information system researchers to embark on a study of games. Copyright © 2013 by the Management Information Systems Research Center (MISRC) of the University of Minnesota.</t>
  </si>
  <si>
    <t>Digital games; Experimental study; Intrinsic motivation; Tournament theory</t>
  </si>
  <si>
    <t>Hiniker A.; Daniels J.W.; Williamson H.</t>
  </si>
  <si>
    <t>Hiniker, Alexis (55800655000); Daniels, Joy Wong (55800901500); Williamson, Heidi (55800398900)</t>
  </si>
  <si>
    <t>55800655000; 55800901500; 55800398900</t>
  </si>
  <si>
    <t>Go go games: Therapeutic video games for children with autism spectrum disorders</t>
  </si>
  <si>
    <t>10.1145/2485760.2485808</t>
  </si>
  <si>
    <t>https://www.scopus.com/inward/record.uri?eid=2-s2.0-84880565203&amp;doi=10.1145%2f2485760.2485808&amp;partnerID=40&amp;md5=87933b6864e8e11b676cfd37be1f6c7c</t>
  </si>
  <si>
    <t>In this paper, we describe the design of a therapeutic video game suite for early elementary children with autism spectrum disorders (ASD). The purpose of this work is to present our hypothesis that games that are both fun and faithful to evidence-based therapies could serve as a mechanism to reduce the gap between the amount of therapy recommended for children with ASD and the amount they receive. We describe our process of creating a suite of games modeled on Pivotal Response Treatment (PRT), a technique known to be effective in educating children with ASD. We also describe early indicators of game engagement and outline planned future work to test the games' efficacy as therapeutic tools. Copyright 2013 ACM.</t>
  </si>
  <si>
    <t>ASD; Autism; Behavioral Therapy; Education; Game Design; Multiple Cues; Pivotal Response Therapy; PRT; Video Games</t>
  </si>
  <si>
    <t>Whitton N.</t>
  </si>
  <si>
    <t>Whitton, Nicola (36708938100)</t>
  </si>
  <si>
    <t>Digital games in an age of austerity</t>
  </si>
  <si>
    <t>2011-January</t>
  </si>
  <si>
    <t>https://www.scopus.com/inward/record.uri?eid=2-s2.0-84938602065&amp;partnerID=40&amp;md5=f46c86f510780126239e883e48856baf</t>
  </si>
  <si>
    <t>Computer games can provide active and experiential learning environments, supporting problem-solving and collaboration, providing a forum for practice and learning through failure. Through scaffolding and immediate, contextual feedback, they can facilitate the transition from novice to expert. They can engage users, with mechanisms such as the use of compelling challenges and rewards, competition, satisfying curiosity and the human urge to complete sets. Above all, they can provide safe playful spaces for mistake-making and reflection, in which learners can experiment, build things, create mythologies, and have fun. However, obtaining or developing appropriate games for formal educational contexts is often problematic. Commercial games may not map closely to desired curricula, while bespoke games are typically time consuming to develop and require specialist skill sets and expertise. Digital games are often expensive to purchase or produce, and learners - particularly those in Higher Education, an increasingly expensive proposition in the UK - need to be convinced of their appropriateness and value for money. While the use of digital games for learning can be effective, it may not be practical given the increasing economic constraints, and this paper aims to present alternative ways in which the theory and practice of computer games could be used in education. Three alternative approaches to game-based learning without the expense will be presented. First, the option of developing lo-fidelity games, such as alternate reality games, or using virtual worlds or one of the growing number of accessible game-builder toolkits to create game-based learning experiences. Second, the notion of learning from games rather than with them is discussed, by examining what games are good at and how they achieve it, and looking for ways to embed those elements in traditional teaching practices. Third, the option of giving learners agency as creators of games rather than as consumers is presented, so that they become the developers and it becomes the process, not the product, that facilitates learning. The appropriateness of each of these approaches will be considered, and the advantages and drawbacks of each approach discussed, taking into account both practical and pedagogic issues. In this way, the paper aims to offer alternative ways of thinking about the potential of digital games for learning, and present possible solutions to the increasing financial constraints that face the field.</t>
  </si>
  <si>
    <t>Alternative approaches; Budget constraints; Game development; Theory</t>
  </si>
  <si>
    <t>Vargas M.R.R.; Díaz P.; Zarraonandia T.; Aedo I.</t>
  </si>
  <si>
    <t>Vargas, Mario Rafael Ruíz (35103606300); Díaz, Paloma (7103221225); Zarraonandia, Telmo (12238771800); Aedo, Ignacio (58084591900)</t>
  </si>
  <si>
    <t>35103606300; 7103221225; 12238771800; 58084591900</t>
  </si>
  <si>
    <t>Safety villages: A computer game for raising children's awareness of risks</t>
  </si>
  <si>
    <t>ISCRAM 2012 Conference Proceedings - 9th International Conference on Information Systems for Crisis Response and Management</t>
  </si>
  <si>
    <t>https://www.scopus.com/inward/record.uri?eid=2-s2.0-84905590358&amp;partnerID=40&amp;md5=672cc311826871ece7fa9b582f53d5f6</t>
  </si>
  <si>
    <t>Computer games have proved to be a valuable educational resource in many different areas from medicine to military training as well as specific training in emergency responses. Their motivational benefits also make them particularly suitable for training children. However, in order to enjoy the benefits that the use of computer games may report, it is necessary that the games resemble those which children play for fun, and that it offers an appropriate balance between its educational and entertainment purposes. In this paper we present an educational game called "Safety Villages" of the mini-game genre which aims to help raise children's awareness of emergencies and domestic risks. The design and implementation of the game has been carried out following strategies and integrating components usually present in games for entertainment. A preliminary evaluation of the game has shown a positive response in children, indicating that they can both learn and enjoy themselves while playing the game. © 2012 ISCRAM.</t>
  </si>
  <si>
    <t>Computer supported education; Educational computer game; Edutainment; Emergency education for children; Emergency training; Interactive systems</t>
  </si>
  <si>
    <t>Lamoth C.J.C.; Caljouw S.R.</t>
  </si>
  <si>
    <t>Lamoth, Claudine J.C. (6603263590); Caljouw, Simone R. (6507878403)</t>
  </si>
  <si>
    <t>6603263590; 6507878403</t>
  </si>
  <si>
    <t>Exergaming improves dynamic balance in community dwelling elderly</t>
  </si>
  <si>
    <t>Assistive Technology Research Series</t>
  </si>
  <si>
    <t>10.3233/978-1-60750-814-4-818</t>
  </si>
  <si>
    <t>https://www.scopus.com/inward/record.uri?eid=2-s2.0-84865450559&amp;doi=10.3233%2f978-1-60750-814-4-818&amp;partnerID=40&amp;md5=59e62a361662ce043842ce748fedd4d5</t>
  </si>
  <si>
    <t>Objective. Improving and maintaining balance is essential for the elderly population, as impaired balance is a major risk factor for falling. In daily-life settings, balance control is no aim by itself, but postural adjustments of the whole body are continuously required for many goal-directed movements. Exergaming, the notion of exercise combined with video games, is popular in health care practice to improve balance and suggested to help avoid falls in the elderly. When exercising by playing a balance game people do not pay attention to the physical exercise and their own movements but on the outcome of their movements in the projected environment. However scarce, some evidence is available for the direct beneficial effect of playing an active video game with a balance board as a peripheral on postural control. Therefore, the objective of the study was to assess the effect of 6 weeks exergaming based balance training program on balance performance in a group of elderly community dwelling persons. Methods. Nine healthy elderly participated in this study (age &gt;65 years). A balance training device was used which integrates video gaming with balance control on a moveable platform. By subtly shifting weight on the balance board the person virtually tilts a maze to guide a ball to a target. An interrupted A1BA2 time series design was used, with a three weeks baseline period A1 preceding the intervention B and one baseline period A2 was following the 6 weeks intervention. Before, after and during the intervention phase balance was assessed with the figure-of-eight walking test, the Berg Balance Scale, duration of tandem and one leg stance with eyes open and closed. In addition pleasure in and motivation for exergaming was assessed using visual analogue scales (VAS). Intervention effects were examined using multilevel modelling statistics. Results. The dynamic balance performance, measured by the figure-of-eight walking test and the Berg Balance Scale improved significantly after the training (p &lt;0.05). Participants with low balance scores at the start of the program, improved more across time than the best scoring participants. These patients also played the game at lower level of difficulty during the entire intervention than the patients with better balance performance. All subjects reported to be highly motivated to exercise balance because they found the gaming challenging and enjoyable. Conclusion. Elderly without a specific pathology can benefit from a videogame based exercise program aimed at improving balance, where people had to move a platform in response to stimulation from a game that was fun to play. A major advantage is the ability to adapt the exercise interventions to the performance level of the older adults; that is, it provides individualized training. Future studies, will be aimed at studying not only balance but also the interplay between posture and the environment, in other words the ability to orient oneself in space, using exergames. © 2011 The authors and IOS Press. All rights reserved.</t>
  </si>
  <si>
    <t>balance training; elderly; Exergaming</t>
  </si>
  <si>
    <t>Chuang T.-Y.; Chen N.-S.; Chen M.-P.; Shen C.-Y.; Tsai C.-M.</t>
  </si>
  <si>
    <t>Chuang, Tsung-Yen (18433675600); Chen, Nian-Shing (7401912239); Chen, Ming-Puu (23968061100); Shen, Chun-Yi (34977419000); Tsai, Chia-Min (56763174100)</t>
  </si>
  <si>
    <t>18433675600; 7401912239; 23968061100; 34977419000; 56763174100</t>
  </si>
  <si>
    <t>Digital game literacy: The difference between parents and their children</t>
  </si>
  <si>
    <t>https://www.scopus.com/inward/record.uri?eid=2-s2.0-84938597145&amp;partnerID=40&amp;md5=6a7e5bd20b16c350aae64e0f193a5ac1</t>
  </si>
  <si>
    <t>Digital Games have become a major recreational activity and part of the culture for so-called digital native children. Many researchers believe that digital games can be applied as an effective medium for instruction. Gee (2003) argues that e-learning has a reputation for being dull and ineffective, whereas games have developed a reputation for being fun, engaging, and immersive and capable of promoting deep thinking and complex problem solving skills. Many parents worry, however, that gaming is an activity that interferes with their children's schoolwork, social skills, and exercise (Kutner, Olson, Warner and Hertzog, 2008). The different perspective of parents towards digital games influences the potential development of game-based learning and impedes the progress of integration of digital games into school curriculum design. Eco (1979) suggests that if educators want to use games or digital media for teaching and learning, they need to equip students with the ability to understand and to use digital media. For this reason, this study aims to assess parents and children's game literacy in order to diminish their perception conflicts on digital games. First, an extensive review of literature about the notion of game literacy is conducted and the analysis, evaluation and critical reflection on digital games are presented. Based on the literature review, a questionnaire of digital game literacy was designed as an instrument for assessing parents' and children's perceptions. Five hundred and one elementary school students and their parents participated in this study as paired sample. The statistic results indicate that there were significant differences between parents and their children in the understanding of digital game literacy in fourteen out of nineteen items. The results showed that children had better understanding than their parents of the information and rating system of digital games. The results also showed that parents' primary concern is how to maximize their control over children's game playing behavior. However, as expected, children can often find a way out of it with their perspicacity of digital games. That parents have less digital game experiences and lower game playing frequencies than their children could be the cause of this situation. The finding demonstrates the necessity of digital game literacy, fills the gap in people's knowledge of the digital game culture of students, and provides a useful foundation for educational purpose. Since digital game playing has become an activity which children enjoy but their parents worry about in contemporary societies, game-based learning cannot be declared simply as approaches to the acquisition of knowledge, or the mastery of particular practices. Before incorporating digital games in education, we need to educate the public with game literacy and an understanding and acceptance of digital games for its social and cultural position. Otherwise, bringing digital games into the school may create as many problems as it solves.</t>
  </si>
  <si>
    <t>Digital game; Game literacy; Game-based learning; Generation difference; Parenting</t>
  </si>
  <si>
    <t>Takaoka R.; Okamoto T.; Shimokawa M.</t>
  </si>
  <si>
    <t>Takaoka, Ryo (6602854319); Okamoto, Toshio (7404351967); Shimokawa, Masayuki (50262927700)</t>
  </si>
  <si>
    <t>6602854319; 7404351967; 50262927700</t>
  </si>
  <si>
    <t>A framework of educational control in game-based learning environment</t>
  </si>
  <si>
    <t>Proceedings of the 2011 11th IEEE International Conference on Advanced Learning Technologies, ICALT 2011</t>
  </si>
  <si>
    <t>10.1109/ICALT.2011.18</t>
  </si>
  <si>
    <t>https://www.scopus.com/inward/record.uri?eid=2-s2.0-80052719036&amp;doi=10.1109%2fICALT.2011.18&amp;partnerID=40&amp;md5=bbc3f0d54852ab26789ae7cb96306381</t>
  </si>
  <si>
    <t>The popularity of computer games has grown enormously in recent year. Many studies and systems that incorporate the inherent elements such as "pleasure" and "fun" in the game to improve a learner's motivation have been developed in the field of learning environments. However, there are still few studies of situations where many learners gather at a single computer and participate in a game-based learning environment and where a computer designs the learning process by controlling the interactions such as competition, collaboration, and learning by teaching between learners. Therefore we propose a method that generates interaction between learners intentionally to create a learning opportunity that is based on the knowledge understanding model of an individual learner. In this paper, we explain the framework of our game-based learning environment (GBLE) called "Who becomes the king in the country of mathematics?" and describe the method for educational control in the learning environment. Furthermore, we introduce some comments a principle and a teacher for learning experiment of our GBLE which we carried out in a junior high school. From the result of the experiment and some comments, we noticed that the power of the game have possibility to make a relationship among students weaken and go learning forward in new relationship in the world of the game. © 2011 IEEE.</t>
  </si>
  <si>
    <t>Component; Educational control; Game-based learning environment (GBLE); Interaction among students; Junior high school; Motivation; Pedagogical agents</t>
  </si>
  <si>
    <t>Llansó D.; Gómez-Martín P.P.; Gomez-Martín M.A.; González-Calero P.A.</t>
  </si>
  <si>
    <t>Llansó, David (35105501600); Gómez-Martín, Pedro Pablo (56538725000); Gomez-Martín, Marco Antonio (7406970850); González-Calero, Pedro A. (6601988688)</t>
  </si>
  <si>
    <t>35105501600; 56538725000; 7406970850; 6601988688</t>
  </si>
  <si>
    <t>Iterative software design of computer games through FCA</t>
  </si>
  <si>
    <t>https://www.scopus.com/inward/record.uri?eid=2-s2.0-84924140898&amp;partnerID=40&amp;md5=000b73ceafeff63b662f1988c3ba56d5</t>
  </si>
  <si>
    <t>If iteration is the rule in modern software development practices, this is more the case in game development. While the secret recipe for fun in games remains hidden, game development will remain a highly iterative trial-and-error design process. In this paper we present a semi-automatic process that, through FCA, can assist in the software design of modern videogames. Through FCA we can identify candidate distributions of responsibilities among components, and let the users edit such distributions. We support iteration by facilitating the application of past edits when going through a new iteration of identifying candidate components to accommodate for new version of the game requirements.</t>
  </si>
  <si>
    <t>Tang S.; Hanneghan M.</t>
  </si>
  <si>
    <t>Tang, Stephen (36997702500); Hanneghan, Martin (56061072400)</t>
  </si>
  <si>
    <t>36997702500; 56061072400</t>
  </si>
  <si>
    <t>State of the art model driven game development: A survey of technological solutions for game-based learning</t>
  </si>
  <si>
    <t>https://www.scopus.com/inward/record.uri?eid=2-s2.0-84858013258&amp;partnerID=40&amp;md5=97c4d7ba8aa2d8c7e0309e6b3688df24</t>
  </si>
  <si>
    <t>Game-based learning harnesses the advantages of computer games technology to create a fun, motivating and interactive virtual learning environment that promotes problem-based experiential learning. Such an approach is advocated by many commentators to provide an enhanced learning experience than those based on traditional didactic methods. However, the adoption of such a seductive learning method engenders a range of technical, educational and pedagogical challenges, including: (i) how to enable domain experts - with little computer games development skills - to plan, develop and update their teaching material without going through endless and laborious iterative cycles of software and content development and/or adaptation; (ii) how to choose the right mix of entertainment and game playing to deliver the required educational and pedagogical lesson/teaching material; and (iii) how to reuse existing games software frameworks and associated editing environments for game-based learning. Much research is already underway at addressing the stated challenges; however, these approaches do not address the key challenge of facilitating the planning and development of teaching material with the right mix of pedagogical elements, educational components and fun. Thus, this study aims to investigate the use of model-driven software engineering approaches to facilitate non-technical domain experts (teachers) to plan, develop and maintain game-based learning resources regardless of the intricacies of the game engine/environment (platform) used. This article investigates the state-of-the-art in model-driven game development to provide a summary of developments in game design languages, game software modelling languages, game models, game software models, model-driven game frameworks, game software frameworks, model-driven engineering tools and assistive user interfaces. The findings from this survey will prove a useful guide for future development of high-level educational game creation tools for game-based learning.</t>
  </si>
  <si>
    <t>Educational games; Game-based learning; Model driven engineering; Serious games</t>
  </si>
  <si>
    <t>Lapides P.; Sharlin E.; Sousa M.C.</t>
  </si>
  <si>
    <t>Lapides, Paul (14826666200); Sharlin, Ehud (57197864389); Sousa, Mario Costa (57215377301)</t>
  </si>
  <si>
    <t>14826666200; 57197864389; 57215377301</t>
  </si>
  <si>
    <t>Social comics: A casual authoring game</t>
  </si>
  <si>
    <t>Proceedings of HCI 2011 - 25th BCS Conference on Human Computer Interaction</t>
  </si>
  <si>
    <t>10.14236/ewic/hci2011.55</t>
  </si>
  <si>
    <t>https://www.scopus.com/inward/record.uri?eid=2-s2.0-84900398922&amp;doi=10.14236%2fewic%2fhci2011.55&amp;partnerID=40&amp;md5=df12f457a0e96cdf2b941f5103c7dd88</t>
  </si>
  <si>
    <t>We present Social Comics, a casual video game that allows players to act in short comic strips that they create. We designed Social Comics to be a fast paced game that engages the audience and players equally, in an effort to adapt it for parties and social gatherings. We motivate Social Comics with a design framework for video games that combines three gameplay elements: sociability, physicality, and authoring. We believe that the combination of these three gameplay elements in video games will allow collocated players to enjoy game experiences that are socially rich, inclusive and creatively empowering. Our paper describes the design and implementation of Social Comics as well as the results of a user study evaluating the game.</t>
  </si>
  <si>
    <t>Computer games; Emotive and fun interfaces; Group interaction; Social interaction design; User-generated game content</t>
  </si>
  <si>
    <t>Marsh T.; Nickole L.Z.; Klopfer E.; Xuejin C.; Osterweil S.; Haas J.</t>
  </si>
  <si>
    <t>Marsh, Tim (23009246800); Nickole, Li Zhiqiang (55143951300); Klopfer, Eric (6603369467); Xuejin, Chuang (55143951700); Osterweil, Scot (55143951600); Haas, Jason (55143759300)</t>
  </si>
  <si>
    <t>23009246800; 55143951300; 6603369467; 55143951700; 55143951600; 55143759300</t>
  </si>
  <si>
    <t>Fun and learning: The power of narrative</t>
  </si>
  <si>
    <t>Proceedings of the 6th International Conference on the Foundations of Digital Games, FDG 2011</t>
  </si>
  <si>
    <t>10.1145/2159365.2159369</t>
  </si>
  <si>
    <t>https://www.scopus.com/inward/record.uri?eid=2-s2.0-84858977387&amp;doi=10.1145%2f2159365.2159369&amp;partnerID=40&amp;md5=2caa5a4cee72740c7522a13913d14c3e</t>
  </si>
  <si>
    <t>This paper describes the results of a comparative study carried out in a Singapore High School to test four versions of our game for learning, to investigate the effectiveness of puzzle and narrativebased games in engaging students, how the games affect their learning experience and their understanding of the physics concepts of displacement and velocity. It outlines the development of four game versions and in particular, describes the introduction of an off-screen character to help reach a synergy of fun and learning through an optimal blend of design and development dimensions (e.g. constructionist and instructionist learning, hidden/incidental and direct/explicit learning). The off-screen character achieves this through narration of an extended narrative/story intertwoven with aspects of the learning topics - displacement and velocity. In this way the character's purpose is twofold; firstly, as part of the storyline and secondly, as learning partner or assistant. Copyright 2011 ACM.</t>
  </si>
  <si>
    <t>Analysis; Character; Design; Experience; Game development; Learning; Narrative and puzzle games; Serious games</t>
  </si>
  <si>
    <t>Anastassiou V.-M.; Diamantopoulos P.; Vassos S.; Koubarakis M.</t>
  </si>
  <si>
    <t>Anastassiou, Vassileios-Marios (58294375500); Diamantopoulos, Panagiotis (57216802100); Vassos, Stavros (25927703400); Koubarakis, Manolis (55872674100)</t>
  </si>
  <si>
    <t>58294375500; 57216802100; 25927703400; 55872674100</t>
  </si>
  <si>
    <t>iThink: A library for classical planning in video-games</t>
  </si>
  <si>
    <t>7297 LNCS</t>
  </si>
  <si>
    <t>10.1007/978-3-642-30448-4_14</t>
  </si>
  <si>
    <t>https://www.scopus.com/inward/record.uri?eid=2-s2.0-84861672911&amp;doi=10.1007%2f978-3-642-30448-4_14&amp;partnerID=40&amp;md5=ec8a71ee21422e5e018e374966cdd659</t>
  </si>
  <si>
    <t>Academic artificial intelligence (AI) techniques have recently started to play a more central role in the development of commercial video games. In particular, classical planning methods for specifying a goal-oriented behavior have proven to be useful to game developers in an increasingly number of cases. Motivated by the fact that there is no clear standard for developing a goal-oriented behavior in video games, we present iThink, a framework that allows the use of academic techniques for classical planning in order to achieve goal-oriented behavior in a real game developing environment. In our work we focus on STRIPS, a well-studied framework for classical planning, and Unity3D, a popular game engine that is becoming an emerging standard for, so-called, "indie" game development. Except for being a useful tool for game developers, we believe that iThink can be used in education, providing a modern and fun environment for learning and experimenting with classical planning. © 2012 Springer-Verlag.</t>
  </si>
  <si>
    <t>Kayali F.; Schuh J.</t>
  </si>
  <si>
    <t>Kayali, Fares (55579521900); Schuh, Josef (55579232700)</t>
  </si>
  <si>
    <t>55579521900; 55579232700</t>
  </si>
  <si>
    <t>Retro evolved: Level design practice exemplified by the contemporary retro game</t>
  </si>
  <si>
    <t>Proceedings of DiGRA 2011 Conference: Think Design Play</t>
  </si>
  <si>
    <t>https://www.scopus.com/inward/record.uri?eid=2-s2.0-84873347877&amp;partnerID=40&amp;md5=35644ada1393fb96b6399b38a5811474</t>
  </si>
  <si>
    <t>The examples of independent games presented in this paper provide fun through strong, innovative and playful game mechanics. The often-resulting combination of retro flair with focused gameplay is what makes the "contemporary retro game". This paper argues that game and especially level design have evolved over time and provides insights on contemporary level design practice. By a qualitative analysis of contemporary game examples and a reflection of the authors' own practice as game and level designers, this paper defines qualities of good level design and presents several distinct level design practices; to expand on strong core mechanics, iterative level design, to design game modes instead of levels, sandboxes, emergent gameplay and object-oriented level design. © 2011 Authors &amp; Digital Games Research Association DiGRA.</t>
  </si>
  <si>
    <t>Core mechanics; Game design; Game mechanics; Level design; Retro games</t>
  </si>
  <si>
    <t>Kerlow I.</t>
  </si>
  <si>
    <t>Kerlow, Isaac (6505780320)</t>
  </si>
  <si>
    <t>Earth girl saves the day: A computer game prototype about earth hazards</t>
  </si>
  <si>
    <t>Proceedings - 2011 2nd International Conference on Culture and Computing, Culture and Computing 2011</t>
  </si>
  <si>
    <t>10.1109/Culture-Computing.2011.15</t>
  </si>
  <si>
    <t>https://www.scopus.com/inward/record.uri?eid=2-s2.0-84855815183&amp;doi=10.1109%2fCulture-Computing.2011.15&amp;partnerID=40&amp;md5=4a701a79f7d95b22ecbd92090d60637f</t>
  </si>
  <si>
    <t>Earth Girl is the story of an Asian girl who can save her family and friends from natural hazards. The story is being developed as a computer game and an animated short. This paper presents the design philosophy and progress report on the single level game prototype, one that is meant to help players gain a better understanding of natural hazards through imaginative and fun game play. Earth Girl the computer game seeks to raise the regional awareness of Earth hazards while providing simple but engaging game play that is as fun as it is culturally sensitive and based on scientific fact. © 2011 IEEE.</t>
  </si>
  <si>
    <t>animation; Asian cultural traditions; computer game; Earth hazards; game prototype; gameplay; serious games; Southeast Asia; Western Pacific</t>
  </si>
  <si>
    <t>Passos E.B.; Medeiros D.B.; Neto P.A.S.; Clua E.W.G.</t>
  </si>
  <si>
    <t>Passos, Erick B. (35330276900); Medeiros, Danilo B. (55549780300); Neto, Pedro A. S. (8894963200); Clua, Esteban W. G. (24450364400)</t>
  </si>
  <si>
    <t>35330276900; 55549780300; 8894963200; 24450364400</t>
  </si>
  <si>
    <t>Turning real-world software development into a game</t>
  </si>
  <si>
    <t>Brazilian Symposium on Games and Digital Entertainment, SBGAMES</t>
  </si>
  <si>
    <t>10.1109/SBGAMES.2011.32</t>
  </si>
  <si>
    <t>https://www.scopus.com/inward/record.uri?eid=2-s2.0-84872084862&amp;doi=10.1109%2fSBGAMES.2011.32&amp;partnerID=40&amp;md5=0940aeb2e879b199d5c3668839d1ce07</t>
  </si>
  <si>
    <t>Software development is a challenging, but seldom amusing activity. At the same time, gamification, a recent trend that brings game mechanics to websites and interactive media, together with many past works that propose the use of serious games to teach software engineering in a fun way, show evidence that this type of real-world activity can also incorporate game design elements. In this work, we propose a novel approach: incorporating game mechanics directly into a software development process, effectively turning it into a live game. We show interesting results from a case study with a production team of a software house, and firmly believe it is important that the game academic community spreads this type of knowledge to influence other research areas. © 2011 IEEE.</t>
  </si>
  <si>
    <t>Game Design; Serious Games; Software Engineering</t>
  </si>
  <si>
    <t>Martin-Dorta N.; Berriel I.S.; Rodrguez D.L.; De Cspedes H.A.M.; Saorin J.L.; Contero M.</t>
  </si>
  <si>
    <t>Martin-Dorta, Norena (31367521400); Berriel, Isabel Snchez (36603477900); Rodrguez, David Lpez (49862032700); De Cspedes, Hctor Amado Manuel (47961861700); Saorin, Jose Luis (9236404700); Contero, Manuel (6603334082)</t>
  </si>
  <si>
    <t>31367521400; 36603477900; 49862032700; 47961861700; 9236404700; 6603334082</t>
  </si>
  <si>
    <t>Design and evaluation of a 3D construction mobile game for the iPhone/iPod touch platform</t>
  </si>
  <si>
    <t>https://www.scopus.com/inward/record.uri?eid=2-s2.0-85029118763&amp;partnerID=40&amp;md5=1061b0ee5f96f0c902dd7466646c7fe2</t>
  </si>
  <si>
    <t>The work presented in this paper describes the design and user evaluation of a 3D construction mobile game. The game, iCube, works on iPhone and iPod touch devices consisting of an application where the student performs a set of exercises about building models with unit-sized cubes in a 3D environment. There are two game modes: training and competition. The training exercises are designed so that the user can get used to the game environment. The competitions are sets of tasks, created by the teacher or administrator, which the user has to download, by logging in to the system with a username and password. Competition results are sent to the server with data on times and scores. In this work, a trial version was brought out and evaluated by twenty two testers. Users were asked to complete the training tasks available in the device as well as two competitions. About positive tool's aspects they pointed out that game is useful for improvement of spatial ability being a fun application. However about negative aspects of it, some difficulties arose with use of tactile screen as the fingerprints caused problems while interacting with the game's 3D environment. The results revealed that it's necessary having in mind this item in games' design where screen action is continuous. © 2011 American Society for Engineering Education.</t>
  </si>
  <si>
    <t>Xu Y.; Barba E.; Radu I.; Gandy M.; MacIntyre B.</t>
  </si>
  <si>
    <t>Xu, Yan (23390737100); Barba, Evan (26025625900); Radu, Iulian (57196612366); Gandy, Maribeth (8231046400); MacIntyre, Blair (6701428247)</t>
  </si>
  <si>
    <t>23390737100; 26025625900; 57196612366; 8231046400; 6701428247</t>
  </si>
  <si>
    <t>Chores are fun: Understanding social play in board games for digital tabletop game design</t>
  </si>
  <si>
    <t>https://www.scopus.com/inward/record.uri?eid=2-s2.0-84873373325&amp;partnerID=40&amp;md5=ef49a07889b6f91d2c8329a2b782dba8</t>
  </si>
  <si>
    <t>When designing tabletop digital games, designers often draw inspiration from board games because of their similarities (e.g., spatial structure, social setting, and physical interaction). As part of our tabletop handheld augmented reality (THAR) games research, in which computer graphics content is rendered and registered on top of the players' view of the physical world, we are motivated to understand how social play unfolds in board games with the purpose of informing design decisions for THAR games. In this paper we report an empirical study of recorded video from a series of board game play sessions. We present five categories of social interactions based on how each interaction is initiated, among which we believe that the category of "chores" (interactions arising from the bookkeeping activities required to maintain and update game state) provides opportunities and support for four other kinds of social interaction, namely, "Reflection on Gameplay" (reacting to and reflecting on gameplay after a move); "Strategies" (deciding how to play before a move); "Out-of-game" (reacting to and talking about out-of-game subjects); and "Game itself" (commenting on and reacting to the game as an artifact of interest). We note that "chores" in board games (e.g. waiting for a turn, rule learning and enforcement, maneuvering physical objects), which at first appear to be merely functional, are critical for supporting players' engagement with each other. Although most of these chores can be automated using technology, we argue that this is often not the best choice when designing social interactions with digital media. Based on our experience with THAR games, we discuss several design choices related to "chores". To understand the connection between game design elements and social experience, we apply Interaction Ritual (IR) theory from micro-sociology to interpret our data. © 2011 Authors &amp; Digital Games Research Association DiGRA.</t>
  </si>
  <si>
    <t>Board games; Co-located social play; Empirical study; Tabletop handheld augmented reality interface</t>
  </si>
  <si>
    <t>Sorenson N.; Pasquier P.; DiPaola S.</t>
  </si>
  <si>
    <t>Sorenson, Nathan (26424056700); Pasquier, Philippe (8850202000); DiPaola, Steve (14035416700)</t>
  </si>
  <si>
    <t>26424056700; 8850202000; 14035416700</t>
  </si>
  <si>
    <t>A generic approach to challenge modeling for the procedural creation of video game levels</t>
  </si>
  <si>
    <t>10.1109/TCIAIG.2011.2161310</t>
  </si>
  <si>
    <t>https://www.scopus.com/inward/record.uri?eid=2-s2.0-80052882558&amp;doi=10.1109%2fTCIAIG.2011.2161310&amp;partnerID=40&amp;md5=88a14f72ca22cce8317cc7036a47860b</t>
  </si>
  <si>
    <t>This paper presents an approach to automatic video game level design consisting of a computational model of player enjoyment and a generative system based on evolutionary computing. The model estimates the entertainment value of game levels according to the presence of rhythm groups, which are defined as alternating periods of high and low challenge. The generative system represents a novel combination of genetic algorithms (GAs) and constraint satisfaction (CS) methods and uses the model as a fitness function for the generation of fun levels for two different games. This top-down approach improves upon typical bottom-up techniques in providing semantically meaningful parameters such as difficulty and player skill, in giving human designers considerable control over the output of the generative system, and in offering the ability to create levels for different types of games. © 2011 IEEE.</t>
  </si>
  <si>
    <t>Challenge modeling; fun; player enjoyment; procedural content creation; video games</t>
  </si>
  <si>
    <t>Sandlund M.; Dock K.; Häger C.K.; Waterworth E.L.</t>
  </si>
  <si>
    <t>Sandlund, Marlene (24759575500); Dock, Katarina (55177031000); Häger, Charlotte K. (57202189417); Waterworth, Eva Lindh (7801409165)</t>
  </si>
  <si>
    <t>24759575500; 55177031000; 57202189417; 7801409165</t>
  </si>
  <si>
    <t>Motion interactive video games in home training for children with cerebral palsy: Parents' perceptions</t>
  </si>
  <si>
    <t>Disability and Rehabilitation</t>
  </si>
  <si>
    <t>10.3109/09638288.2011.626489</t>
  </si>
  <si>
    <t>https://www.scopus.com/inward/record.uri?eid=2-s2.0-84859474947&amp;doi=10.3109%2f09638288.2011.626489&amp;partnerID=40&amp;md5=e049a244f5d8cb75ede1aadbe4ccce24</t>
  </si>
  <si>
    <t>Purpose: To explore parents' perceptions of using low-cost motion interactive video games as home training for their children with mild/moderate cerebral palsy. Method: Semi-structured interviews were carried out with parents from 15 families after participation in an intervention where motion interactive games were used daily in home training for their child. A qualitative content analysis approach was applied. Results: The parents' perception of the training was very positive. They expressed the view that motion interactive video games may promote positive experiences of physical training in rehabilitation, where the social aspects of gaming were especially valued. Further, the parents experienced less need to take on coaching while gaming stimulated independent training. However, there was a desire for more controlled and individualized games to better challenge the specific rehabilitative need of each child. Conclusions: Low-cost motion interactive games may provide increased motivation and social interaction to home training and promote independent training with reduced coaching efforts for the parents. In future designs of interactive games for rehabilitation purposes, it is important to preserve the motivational and social features of games while optimizing the individualized physical exercise. Implications for Rehabilitation Children with neurodevelopmental disorders like cerebral palsy (CP) are in need of fun and engaging rehabilitation methods to enhance motivation and increase compliance with motor training. There is a rising interest among clinical professionals and parents to use motion interactive games as a rehabilitation device for these children. In this qualitative study parents perceived that motion interactive games can enhance motivation for practice, stimulate the child, and reduce the parental efforts related to home-based rehabilitation of children with CP. © 2012 Informa UK, Ltd.</t>
  </si>
  <si>
    <t>Cerebral palsy; Children; Parents; Virtual reality</t>
  </si>
  <si>
    <t>Spiro I.</t>
  </si>
  <si>
    <t>Spiro, Ian (25723973400)</t>
  </si>
  <si>
    <t>Motion chain: A webcam game for crowdsourcing gesture collection</t>
  </si>
  <si>
    <t>10.1145/2212776.2212452</t>
  </si>
  <si>
    <t>https://www.scopus.com/inward/record.uri?eid=2-s2.0-84862688475&amp;doi=10.1145%2f2212776.2212452&amp;partnerID=40&amp;md5=f61a87f8c758dcf11f391e640b70620b</t>
  </si>
  <si>
    <t>This paper describes the development and preliminary design of a game with a purpose that attempts to build a corpus of useful and original videos of human motion. This content is intended for use in applications of machine learning and computer vision. The game, Motion Chain, encourages users to respond to text and video prompts by recording videos with a web camera. The game seeks to entertain not through an explicit achievement or point system but through the fun of performance and the discovery inherent in observing other players. This paper describes two specific forms of the game, Chains and Charades, and proposes future possibilities. The paper describes the phases of game design as well as implementation details then discusses an approach for evaluating the game's effectiveness. © 2012 Author.</t>
  </si>
  <si>
    <t>computer vision; crowdsourcing; games with a purpose; gesture; serious games</t>
  </si>
  <si>
    <t>Mwangi R.W.; Waweru R.; Mwathi C.W.</t>
  </si>
  <si>
    <t>Mwangi, Rose W. (37114698800); Waweru, Ronald (37114969600); Mwathi, Cecilia W. (37114647400)</t>
  </si>
  <si>
    <t>37114698800; 37114969600; 37114647400</t>
  </si>
  <si>
    <t>Integrating ICT with education: Designing an educational computer game for teaching functions in undergraduate mathematics</t>
  </si>
  <si>
    <t>https://www.scopus.com/inward/record.uri?eid=2-s2.0-79955551855&amp;partnerID=40&amp;md5=362950377a0f5b29ac122786efe4c6c5</t>
  </si>
  <si>
    <t>This research seeks to look into the design process that promotes the development of an educational computer game that supports teaching and learning processes. The research specifically looks at the design of an educational computer game for teaching and learning of the topic of functions. The topic is essential in the teaching and learning of Mathematics courses such as Discrete Mathematics, Real Analysis and Calculus among others at Jomo Kenyatta University of Agriculture and Technology (JKUAT) Kenya. The computer game was developed using the Basic Unified process (BUP) which is a streamlined version of the rational unified process (RUP). This is an Object Oriented methodology mostly used for small projects with few end users. Due to the few numbers of end users we used interview method of data collection to gather requirements for the computer game. A paper prototype was used to validate the requirements. Use cases were used for both analysis and design of the game while Class diagrams and activity diagrams were purely used for the design of the game. Owens' six top level design anatomy aided in the design of the computer game. The overall computer game design was based on Craw fords' computer game design sequence model. The well designed and developed game met all its user requirements and was able to facilitate the teaching and learning of Functions to Bachelor of Science in Mathematics and Computer Science students who were taking Discrete mathematics in their first year of study at JKUATs' Taita/Taveta campus. Development of heuristics for measuring interest, fun and motivation are recommendations given to aid in the evaluation of user satisfaction of educational computer games. © 2005-2011 JATI &amp; LLS. All rights reserved.</t>
  </si>
  <si>
    <t>Computer game design; Educational computer games; Functions; ICT</t>
  </si>
  <si>
    <t>Verbrugge C.; Kruszewski P.</t>
  </si>
  <si>
    <t>Verbrugge, Clark (6602384784); Kruszewski, Paul (55342770900)</t>
  </si>
  <si>
    <t>6602384784; 55342770900</t>
  </si>
  <si>
    <t>Guest editors' introduction: Engineering fun</t>
  </si>
  <si>
    <t>IEEE Software</t>
  </si>
  <si>
    <t>10.1109/MS.2011.98</t>
  </si>
  <si>
    <t>https://www.scopus.com/inward/record.uri?eid=2-s2.0-80051764756&amp;doi=10.1109%2fMS.2011.98&amp;partnerID=40&amp;md5=70deeadb55117bc02553070368b0dc78</t>
  </si>
  <si>
    <t>Successful development of video games hinges on understanding the difficulties of ensuring the resulting product is fun. Addressing this soft requirement, incorporating nontrivial multimedia, and other domain-specific concerns bring novel challenges to software development. The guest editors of this special issue on "engineering fun" describe some of the major problems and present articles that illustrate the difficulties in designing and producing applications that must somehow result in an enjoyable player experience while still satisfying the demands of a large, complex graphical, real-time, and distributed application. © 2011 IEEE.</t>
  </si>
  <si>
    <t>computer games; human-centric design; software development</t>
  </si>
  <si>
    <t>Designing collaborative multiplayer serious games for collaborative learning: Escape from Wilson Island - A multiplayer 3D serious game for collaborative learning in teams</t>
  </si>
  <si>
    <t>CSEDU 2012 - Proceedings of the 4th International Conference on Computer Supported Education</t>
  </si>
  <si>
    <t>https://www.scopus.com/inward/record.uri?eid=2-s2.0-84864881926&amp;partnerID=40&amp;md5=2a707bd210f288377ff98f428d725a6b</t>
  </si>
  <si>
    <t>The concept of collaborative learning has been researched for many years. The idea of Computer Supported Collaborative Learning (CSCL) is being investigated for more than twenty years. Since a few years, game-based approaches like video games for learning (Serious Games) offer new fields of application. The combination of game-based learning concepts and collaborative learning may enable new application areas of CSCL. However, the design of such games is very complex. The gameplay has to fulfill requirements of traditional single player games (fun, narration, immersion, graphics, sound), challenges of multiplayer games (concurrent gaming, interaction) and Serious Game design (seamless inclusion of learning content, adaptation and personalization). Furthermore, requirements of collaborative learning have to be considered, like group goals, positive interdependence, and individual accountability. In this paper we describe an approach for game-based collaborative learning using multiplayer Serious Games. We developed an approach for a collaborative 3D multiplayer game fostering collaborative behavior as a foundation for collaborative learning in teams using games. First evaluations of a prototype for 3-4 players showed that the game enables a collaborative gameplay and fosters collaborative behavior. This may allow us to use a game-based CSCL approach to combine the advantages of game-based learning with those of collaborative learning in future.</t>
  </si>
  <si>
    <t>Wang H.; Sun C.-T.</t>
  </si>
  <si>
    <t>Wang, Hao (55579674000); Sun, Chuen-Tsai (24345399100)</t>
  </si>
  <si>
    <t>55579674000; 24345399100</t>
  </si>
  <si>
    <t>Game reward systems: Gaming experiences and social meanings</t>
  </si>
  <si>
    <t>https://www.scopus.com/inward/record.uri?eid=2-s2.0-84873388481&amp;partnerID=40&amp;md5=084df05469681ba279d56e8ff7eaa895</t>
  </si>
  <si>
    <t>The authors give an overview of how various video game reward systems provide positive experiences to players, and propose classifications for rewards and reward characteristics for further analysis. We also discuss what reward systems encourage players to do, and describe how they provide fun even before players receive their rewards. Next, we describe how game reward systems can be used to motivate or change behaviors in the physical world. One of our main suggestions is that players can have fun with both rewards and reward mechanisms - enjoying rewards while reacting to the motivation that such rewards provide. Based on relevant psychological theories, we discuss how reward mechanisms foster intrinsic motivation while giving extrinsic rewards. We think that reward systems and mechanisms in modern digital games provide social meaning for players primarily through motivation, enhanced status within gaming societies, and the use of rewards as social tools. © 2011 Authors &amp; Digital Games Research Association DiGRA.</t>
  </si>
  <si>
    <t>Flow; Game design; Motivation; Reward system; Social interaction in games</t>
  </si>
  <si>
    <t>Ustinova K.I.; Leonard W.A.; Cassavaugh N.D.; Ingersoll C.D.</t>
  </si>
  <si>
    <t>Ustinova, Ksenia I. (6602199550); Leonard, Wesley A. (25960150600); Cassavaugh, Nicholas D. (6506988178); Ingersoll, Christopher D. (7005436083)</t>
  </si>
  <si>
    <t>6602199550; 25960150600; 6506988178; 7005436083</t>
  </si>
  <si>
    <t>Development of a 3D immersive videogame to improve arm-postural coordination in patients with TBI</t>
  </si>
  <si>
    <t>10.1186/1743-0003-8-61</t>
  </si>
  <si>
    <t>https://www.scopus.com/inward/record.uri?eid=2-s2.0-80054972840&amp;doi=10.1186%2f1743-0003-8-61&amp;partnerID=40&amp;md5=feaa65d27ffb1a2418bc7038b790a4cf</t>
  </si>
  <si>
    <t>Background: Traumatic brain injury (TBI) disrupts the central and executive mechanisms of arm(s) and postural (trunk and legs) coordination. To address these issues, we developed a 3D immersive videogame - Octopus. The game was developed using the basic principles of videogame design and previous experience of using videogames for rehabilitation of patients with acquired brain injuries. Unlike many other custom-designed virtual environments, Octopus included an actual gaming component with a system of multiple rewards, making the game challenging, competitive, motivating and fun. Effect of a short-term practice with the Octopus game on arm-postural coordination in patients with TBI was tested. Methods. The game was developed using WorldViz Vizard software, integrated with the Qualysis system for motion analysis. Avatars of the participant's hands precisely reproducing the real-time kinematic patterns were synchronized with the simulated environment, presented in the first person 3D view on an 82-inch DLP screen. 13 individuals with mild-to-moderate manifestations of TBI participated in the study. While standing in front of the screen, the participants interacted with a computer-generated environment by popping bubbles blown by the Octopus. The bubbles followed a specific trajectory. Interception of the bubbles with the left or right hand avatar allowed flexible use of the postural segments for balance maintenance and arm transport. All participants practiced ten 90-s gaming trials during a single session, followed by a retention test. Arm-postural coordination was analysed using principal component analysis. Results: As a result of the short-term practice, the participants improved in game performance, arm movement time, and precision. Improvements were achieved mostly by adapting efficient arm-postural coordination strategies. Of the 13 participants, 10 showed an immediate increase in arm forward reach and single-leg stance time. Conclusion: These results support the feasibility of using the custom-made 3D game for retraining of arm-postural coordination disrupted as a result of TBI. © 2011Ustinova et al; licensee BioMed Central Ltd.</t>
  </si>
  <si>
    <t>brain injury; motor rehabilitation; postural control; virtual reality</t>
  </si>
  <si>
    <t>Proceedings of the 5th International Conference on Tangible Embedded and Embodied Interaction, TEI'11</t>
  </si>
  <si>
    <t>Akabane S.; Nakayama S.; Choi J.W.; Chang E.; Terasaki M.; Eldemellawy H.; Leu J.; Furukawa S.; Iwadate H.; Inakage M.</t>
  </si>
  <si>
    <t>Akabane, Shinsuke (36991929400); Nakayama, Saori (37016451500); Choi, Jae Won (55722508800); Chang, Emily (37016174100); Terasaki, Madoka (37016666300); Eldemellawy, Hala (39061303100); Leu, Johnson (36992313800); Furukawa, Susumu (37016294800); Iwadate, Hiromi (39061644300); Inakage, Masa (18935104600)</t>
  </si>
  <si>
    <t>36991929400; 37016451500; 55722508800; 37016174100; 37016666300; 39061303100; 36992313800; 37016294800; 39061644300; 18935104600</t>
  </si>
  <si>
    <t>Puchi planet: A tangible interface design for hospitalized children</t>
  </si>
  <si>
    <t>10.1145/1979742.1979772</t>
  </si>
  <si>
    <t>https://www.scopus.com/inward/record.uri?eid=2-s2.0-79957963544&amp;doi=10.1145%2f1979742.1979772&amp;partnerID=40&amp;md5=804bc369d5d92599db94fa55ff8c2828</t>
  </si>
  <si>
    <t>This paper describes the concept, design and prototype of a tangible user interface (TUI) based toy set for the purpose to bring fun into the lives of hospitalized children. The objective is to encourage children to interact with others and satisfy their curiosity of the outside world. This prototype takes the form of a play set that provides the experience of taking a jet tour and seeing different scenes around the world.</t>
  </si>
  <si>
    <t>Child-computer interaction; Collaborative interaction; Contents; Game; Hospital; Shared environment; Tangible user interface; Toy</t>
  </si>
  <si>
    <t>Computers in Entertainment</t>
  </si>
  <si>
    <t>Wang Y.; Lian J.-A.; Yang Y.</t>
  </si>
  <si>
    <t>Wang, Yonghui (55733817800); Lian, Jian-Ao (16175510900); Yang, Yonggao (57203826552)</t>
  </si>
  <si>
    <t>55733817800; 16175510900; 57203826552</t>
  </si>
  <si>
    <t>Interactivemath learning for STEM students</t>
  </si>
  <si>
    <t>https://www.scopus.com/inward/record.uri?eid=2-s2.0-85029037266&amp;partnerID=40&amp;md5=30660dc6a4ff09df33fff69de44a33da</t>
  </si>
  <si>
    <t>The rapid development of computer and information technology impacts almost every aspect of our daily lives. It has been witnessed that the microprocessor changes from 8-bit to 64-bit and the display from monochrome monitors to millions of colors LED screens. Educators have also enjoyed the benefits on improved pedagogy in teaching STEM courses by integrating both the computer technology and up-to-date research results into the classrooms. However, the teaching of college level STEM obligatory math courses does not keep pace with the rapid development of the computer and information technology. To better prepare STEM students' math training still remains a challenge. Another simple reality is that today's college students are grown up in a multimedia world and they are enthusiasts of internet, video games, iPhones and iPads, MySpace, facebook, etc., even way before they enter colleges. This makes the math learning less attractive which further affects the enrollment and retention rate of every STEM program. To address this issue, a group of faculty members with multidisciplinary background have investigated the teaching of the traditional math courses unconventionally. In addition to the traditional blackboard-textbook teaching, we integrate new teaching approaches that allow students to learn math concepts by interactively working with specially designed math teaching and learning modules. Our attention is focused on building learning modules for entry level college math courses, such as College Algebra and Calculus I. For each course a certain amount of time will be set aside for students to reinforce the concepts they just learned during the normal lecture time. The learning modules are designed to be user friendly in order to attract students' attention to math learning instead of texting in classrooms. The benefits of this pedagogy include: 1) interactive modules make students actively involved in the math learning process; 2) the unlimited randomly generated questions and examples give students more opportunities on practicing and reinforcing the concepts they just learned; 3) the quick answer checking function helps students build confidence by immediately identifying their learning progress; and 4) the mobility of the modules ensures that students can learn and practice their math concepts any time anywhere with their laptop PC. Vizard-a popular virtual reality programming environment-is chosen to design the course teaching modules to make the math learning full of fun. In this project, faculty members developed new interactive teaching and learning modules and introduced them into the corresponding college math classes. Preliminary results on STEM students' opinion were obtained and obstacles were discussed. Based on feedbacks of our preliminary exploit, we will further improve our current teaching and learning modules and develop more modules to enhance STEM students' math learning. © 2012 American Society for Engineering Education.</t>
  </si>
  <si>
    <t>Marne B.; Wisdom J.; Huynh-Kim-Bang B.; Labat J.-M.</t>
  </si>
  <si>
    <t>Marne, Bertrand (55255672800); Wisdom, John (55255241800); Huynh-Kim-Bang, Benjamin (55255223800); Labat, Jean-Marc (7005509419)</t>
  </si>
  <si>
    <t>55255672800; 55255241800; 55255223800; 7005509419</t>
  </si>
  <si>
    <t>A design pattern library for mutual understanding and cooperation in serious game design</t>
  </si>
  <si>
    <t>7315 LNCS</t>
  </si>
  <si>
    <t>10.1007/978-3-642-30950-2_18</t>
  </si>
  <si>
    <t>https://www.scopus.com/inward/record.uri?eid=2-s2.0-84862491248&amp;doi=10.1007%2f978-3-642-30950-2_18&amp;partnerID=40&amp;md5=57f8eab005786522ac03fb8e9940ebe5</t>
  </si>
  <si>
    <t>With serious games (SG) design it is difficult to offset fun and learning, especially when commercial partners, with different goals and methods, are involved. To produce an effective combination of fun and learning, we present our Design Pattern Library to address this issue. This library is aimed to help teachers fully take part in serious game design and to encourage mutual understanding between the different stakeholders enhancing cooperation. © 2012 Springer-Verlag.</t>
  </si>
  <si>
    <t>cooperation; design patterns; game design; instructional design; methodology; pedagogy; serious games</t>
  </si>
  <si>
    <t>Takaoka R.; Shimokawa M.; Okamotoh T.</t>
  </si>
  <si>
    <t>Takaoka, Ryo (6602854319); Shimokawa, Masayuki (50262927700); Okamotoh, Toshio (55173837800)</t>
  </si>
  <si>
    <t>6602854319; 50262927700; 55173837800</t>
  </si>
  <si>
    <t>A development of game-based learning environment to activate interaction among learners</t>
  </si>
  <si>
    <t>IEICE Transactions on Information and Systems</t>
  </si>
  <si>
    <t>E95-D</t>
  </si>
  <si>
    <t>10.1587/transinf.E95.D.911</t>
  </si>
  <si>
    <t>https://www.scopus.com/inward/record.uri?eid=2-s2.0-84859318804&amp;doi=10.1587%2ftransinf.E95.D.911&amp;partnerID=40&amp;md5=3607d448d17b7c2be0b7ddd34e0f9e26</t>
  </si>
  <si>
    <t>Many studies and systems that incorporate elements such as "pleasure" and "fun" in the game to improve a learner's motivation have been developed in the field of learning environments. However, few are the studies of situations where many learners gather at a single computer and participate in a game based learning environment (GBLE), and where the OBLE designs the learning process by controlling the interactions between learners such as competition, collaboration, and learning by teaching. Therefore, the purpose of this study is to propose a framework of educational control that induces and activates interaction between learners intentionally to create a learning opportunity that is based on the knowledge understanding model of each learner. In this paper, we explain the design philosophy and the framework of our GBLE called "Who becomes the king in the country of mathematics?" from a game viewpoint and describe the method of learning support control in the learning environment. In addition, we report the results of the learning experiment with our GBLE, which we carried out in a junior high school, and include some comments by a principal and a teacher. From the results of the experiment and some comments, we noticed that a game may play a significant role in weakening the learning relationship among students and creating new relationships in the world of the game. Furthermore, we discovered that learning support control of the OBLE has led to activation of the interaction between learners to some extent. Copyright © 2012 The Institute of Electronics, Information and Communication Engineers.</t>
  </si>
  <si>
    <t>Game-based learning environment; Interaction among learners; Junior high school; Learning support control; Motivation; Pedagogical agents</t>
  </si>
  <si>
    <t>Thompson D.</t>
  </si>
  <si>
    <t>Thompson, Debbe (9735772500)</t>
  </si>
  <si>
    <t>Designing serious video games for health behavior change: Current status and future directions</t>
  </si>
  <si>
    <t>Journal of Diabetes Science and Technology</t>
  </si>
  <si>
    <t>10.1177/193229681200600411</t>
  </si>
  <si>
    <t>https://www.scopus.com/inward/record.uri?eid=2-s2.0-84872471276&amp;doi=10.1177%2f193229681200600411&amp;partnerID=40&amp;md5=295fd702245a7a0949815dee1b2fc57d</t>
  </si>
  <si>
    <t>Serious video games for health are designed to entertain while changing a specific health behavior. This article identifies behavioral principles that can guide the development of serious video games focused on changing a variety of health behaviors, including those attempting to decrease risk of obesity and type 2 diabetes. Guidelines discussed include how to develop video games that provide a solid foundation for behavior change by enhancing a player's knowledge and skill, ways in which personal mastery experiences can be incorporated into a video game environment, using game characters and avatars to promote observational learning, creating personalized experiences through tailoring, and the importance of achieving a balance between "fun-ness" and "seriousness." The article concludes with suggestions for future research needed to inform this rapidly growing field. © Diabetes Technology Society.</t>
  </si>
  <si>
    <t>Behavior; Health; Serious video game; Theory</t>
  </si>
  <si>
    <t>Sturm J.; Tieben R.; Deen M.; Bekker T.; Schouten B.</t>
  </si>
  <si>
    <t>Sturm, Janienke (7202194737); Tieben, Rob (18937612300); Deen, Menno (56363769100); Bekker, Tilde (23984142000); Schouten, Ben (16203858800)</t>
  </si>
  <si>
    <t>7202194737; 18937612300; 56363769100; 23984142000; 16203858800</t>
  </si>
  <si>
    <t>PlayFit: Designing playful activity interventions for teenagers</t>
  </si>
  <si>
    <t>https://www.scopus.com/inward/record.uri?eid=2-s2.0-84873380272&amp;partnerID=40&amp;md5=6165df0fb99bb3f9365a4304efca5da9</t>
  </si>
  <si>
    <t>Young people spend a large part of their day sedentary, both at school and at home. The aim of the PlayFit project is to persuade teenagers to lead a more active lifestyle by using digital as well as non-digital games and play. In this position paper, we describe in detail the three key principles of our vision concerning the design of game-based interventions for stimulating physical activity: playful persuasion, ambient action and play profiles. In our vision teenagers take part in playful activities and games throughout the day. In these activities, casual action is inherent to the fun experience, thus reducing teenagers' sedentary behavior. Relevant information about their activities and preferences is stored in a personal play profile, which affects the games they play and through which they can communicate to their peers. We illustrate this vision by means of several innovative game concepts. © 2011 Authors &amp; Digital Games Research Association DiGRA.</t>
  </si>
  <si>
    <t>Activity interventions; Ambient gaming; Design; Play profiles; Playful persuasion</t>
  </si>
  <si>
    <t>Milburn C.</t>
  </si>
  <si>
    <t>Milburn, Colin (37026794300)</t>
  </si>
  <si>
    <t>Just for Fun: The Playful Image of Nanotechnology</t>
  </si>
  <si>
    <t>NanoEthics</t>
  </si>
  <si>
    <t>10.1007/s11569-011-0120-4</t>
  </si>
  <si>
    <t>https://www.scopus.com/inward/record.uri?eid=2-s2.0-80052286491&amp;doi=10.1007%2fs11569-011-0120-4&amp;partnerID=40&amp;md5=42a157845feec34191a9a5a283cac573</t>
  </si>
  <si>
    <t>In 1959, Richard Feynman suggested that the most compelling reason to pursue nanoscale research might be 'just for fun.' This article traces a history of playful images and ludic practices in nanotechnology. Two case studies-nanocars and nanosoccer-exemplify the ways in which scientific research mobilizes speculative futures, less through engineering design or stepwise protocol than through the recreational dynamics of play. Although such molecular toys might appear frivolous, they index the increasingly widespread conditions of play labor, or 'playbor', shaping today's technoculture. Exploring the processes of transmutation and transvaluation by which technological imaginaries are rendered operative, this article tells a story of how the nanoworld became an everyday reality by becoming a game. © 2011 Springer Science+Business Media B.V.</t>
  </si>
  <si>
    <t>Nanocar; Nanosoccer; Nanotechnology; Playbor; Video games</t>
  </si>
  <si>
    <t>Kanthan R.; Senger J.-L.</t>
  </si>
  <si>
    <t>Kanthan, Rani (55372983000); Senger, Jenna-Lynn (34771911800)</t>
  </si>
  <si>
    <t>55372983000; 34771911800</t>
  </si>
  <si>
    <t>The impact of specially designed digital games-based learning in undergraduate pathology and medical education</t>
  </si>
  <si>
    <t>Archives of Pathology and Laboratory Medicine</t>
  </si>
  <si>
    <t>https://www.scopus.com/inward/record.uri?eid=2-s2.0-79251627134&amp;partnerID=40&amp;md5=e2758b451785b15885d172fcc83bfc89</t>
  </si>
  <si>
    <t>Context.-The rapid advances of computer technologies have created a new e-learner generation of "Homozappien" students that think and learn differently. Digital gaming is an effective, fun, active, and encouraging way of learning, providing immediate feedback and measurable process. Within the context of ongoing reforms in medical education, specially designed digital games, a form of active learning, are effective, complementary e-teaching/ learning resources. Objective.-To examine the effectiveness of the use of specially designed digital games for student satisfaction and for measurable academic improvement. Design.-One hundred fourteen students registered in first-year pathology Medicine 102 had 8 of 16 lecture sessions reviewed in specially designed content-relevant digital games. Performance scores to relevant content sessions were analyzed at midterm and final examinations. Seventy-one students who registered in second-year pathology Medicine 202 were exposed to the games only during the final examination, with the midterm examina-tion serving as an internal matched-control group. Outcome measures included performance at midterm and final examinations. Paired 2-tailed t test statistics compared means. A satisfaction survey questionnaire of yes or no responses analyzed student engagement and their perceptions to digital game-based learning. Results.-Questions relevant to the game-play sessions had the highest success rate in both examinations among 114 first-year students. In the 71 second-year students, the examination scores at the end of the final examination were significantly higher than the scores on the midterm examination. Positive satisfaction survey noted increased student engagement, enhanced personal learning, and reduced student stress. Conclusions.-Specially constructed digital games-based learning in undergraduate pathology courses showed improved academic performance as measured by examination test scores with increased student satisfaction and engagement.</t>
  </si>
  <si>
    <t>Kerlow I.; Khadafi M.; Zhuang H.; Zhuang H.; Azlin A.; Suhaimi A.</t>
  </si>
  <si>
    <t>Kerlow, Isaac (6505780320); Khadafi, Muhammad (57200112502); Zhuang, Harry (55439822100); Zhuang, Henry (55439821900); Azlin, Aida (55440117300); Suhaimi, Aisyah (55440047000)</t>
  </si>
  <si>
    <t>6505780320; 57200112502; 55439822100; 55439821900; 55440117300; 55440047000</t>
  </si>
  <si>
    <t>Earth girl: A multi-cultural game about natural disaster prevention and resilience</t>
  </si>
  <si>
    <t>7624 LNCS</t>
  </si>
  <si>
    <t>10.1007/978-3-642-34292-9_49</t>
  </si>
  <si>
    <t>https://www.scopus.com/inward/record.uri?eid=2-s2.0-84868032790&amp;doi=10.1007%2f978-3-642-34292-9_49&amp;partnerID=40&amp;md5=91d2314ebc6cb50a54784440f78ebad8</t>
  </si>
  <si>
    <t>Earth Girl: The Natural Disaster Fighter is an edutainment digital game featuring a girl who can save her family and friends from natural hazards The scenario and game play are inspired by the challenges faced by communities living in the Asian regions prone to earthquakes, tsunamis, flooding and volcano hazards The Earth Girl game is meant to help players to gain a better understanding of natural hazards through imaginative and fun game play The game was developed in English and translated to Indonesian, Japanese and Chinese It runs on any Flash-enabled browser and was user-tested in Southeast Asia with positive results and feedback © 2012 Springer-Verlag Berlin Heidelberg.</t>
  </si>
  <si>
    <t>Asia; casual games; character animation; character design; community; computer game; cultural traditions; disaster prevention; Earth Girl; edutainment; emotional connection; game play; game prototype; natural hazards; non-traditional education; pre-teens; resilience; serious games; sustainability</t>
  </si>
  <si>
    <t>Tang Y.; Shetty S.; Chen X.</t>
  </si>
  <si>
    <t>Tang, Ying (57791491500); Shetty, Sachin (8970891400); Chen, Xiufang (37041339900)</t>
  </si>
  <si>
    <t>57791491500; 8970891400; 37041339900</t>
  </si>
  <si>
    <t>Educational effectiveness of virtual reality games promoting metacognition and problem-solving</t>
  </si>
  <si>
    <t>https://www.scopus.com/inward/record.uri?eid=2-s2.0-85029024861&amp;partnerID=40&amp;md5=0b09f5c4eb118cdd1ec973412b77e411</t>
  </si>
  <si>
    <t>There is an increasing awareness among engineering faculty that our students lack effective reading and problem-solving strategies, which poses significant barriers to their learning. This paper presents an approach that infuses metacognitive reading and engineering problem-solving strategies into Electrical and Computer Engineering (ECE) curriculum, through a series of virtual reality games. The educational process of integrating both metacognition and problem-solving in a fun learning environment is then demonstrated through a sample game, Mystery of Traffic Lights. The evaluation of its deployment in Digital I course at Rowan is also presented. The assessment confirms the utility and usability of metacognitive tools in engineering design, and also provides valuable insights for the iterative game refinementvn. © 2012 American Society for Engineering Education.</t>
  </si>
  <si>
    <t>Emma T.</t>
  </si>
  <si>
    <t>Emma, Todd (54992807600)</t>
  </si>
  <si>
    <t>Teaching creativity and game design: Postmortem on a game design and testing class</t>
  </si>
  <si>
    <t>Proceedings of the 4th Annual International Conference on Computer Games, Multimedia and Allied Technology, CGAT 2011 and 2nd Annual International Conference on Cloud Computing and Virtualization, CCV</t>
  </si>
  <si>
    <t>10.5176/978-981-08-8227-3_cgat11-2</t>
  </si>
  <si>
    <t>https://www.scopus.com/inward/record.uri?eid=2-s2.0-84857079878&amp;doi=10.5176%2f978-981-08-8227-3_cgat11-2&amp;partnerID=40&amp;md5=926f209e500190e138a89525dcc51854</t>
  </si>
  <si>
    <t>Can you teach someone to be a video game designer? This was the principal question behind the experimental class "Game Design &amp; Testing" taught summer 2009 and again in 2010 at East Tennessee State University. The class did not attempt to encompass the technical aspects of video game modeling or scripting. It was focused on the possibilities of teaching students how to recognize, create and critique distinct game elements, then design interesting games around the concepts they learned. What makes a game fun, what makes some games memorable, what does it take to create balance in a game, what goes into making a game that is easy to learn and difficult to master, these were some of the questions set to the students throughout the semester? Copyright © 2011 GSTF &amp; CGAT.</t>
  </si>
  <si>
    <t>Creativity in gaming; Game design; Game types; Gaming terminology; Teaching game design; Video game</t>
  </si>
  <si>
    <t>Easterly D.; Blachnitzky A.</t>
  </si>
  <si>
    <t>Easterly, Douglas (35487291500); Blachnitzky, Angela (35486616200)</t>
  </si>
  <si>
    <t>35487291500; 35486616200</t>
  </si>
  <si>
    <t>Designing and evaluating UbiBall: A ubiquitous computing game for children</t>
  </si>
  <si>
    <t>International Journal of Arts and Technology</t>
  </si>
  <si>
    <t>10.1504/IJART.2011.041482</t>
  </si>
  <si>
    <t>https://www.scopus.com/inward/record.uri?eid=2-s2.0-84858976943&amp;doi=10.1504%2fIJART.2011.041482&amp;partnerID=40&amp;md5=ba97c90be1a28b38f9c92556993a5464</t>
  </si>
  <si>
    <t>This paper provides an overview of a recent project called UbiBall - a ubiquitous exergame game developed by researchers at the Victoria University of Wellington, New Zealand. We survey the emerging field of exergaming, cover the design goals and processes and summarise the results obtained from our initial user testing. UbiBall features a ubiquitous computing ball outfitted with a microcontroller. The microcontroller emits sound and light in accordance with the various ways it is interacted with. It also data logs the play activity to a file, which then acts as a bridge between two modes of gameplay, one that is physical and active, and another that is a screen-based game. Ultimately, the game provided a fun and particularly active example of mobile exergaming for the children participants who tested the system. Copyright © 2011 Inderscience Enterprises Ltd.</t>
  </si>
  <si>
    <t>Exergaming; Exertainment; Gaming; Interaction design; Pervasive gaming; UbiBall; Ubiquitous computing</t>
  </si>
  <si>
    <t>Marsh T.</t>
  </si>
  <si>
    <t>Marsh, Tim (23009246800)</t>
  </si>
  <si>
    <t>Serious games continuum: Between games for purpose and experiential environments for purpose</t>
  </si>
  <si>
    <t>10.1016/j.entcom.2010.12.004</t>
  </si>
  <si>
    <t>https://www.scopus.com/inward/record.uri?eid=2-s2.0-79959948166&amp;doi=10.1016%2fj.entcom.2010.12.004&amp;partnerID=40&amp;md5=f01897147d1f8aeec5f2a114dc3816b8</t>
  </si>
  <si>
    <t>While many categorizations and definitions have attempted to elucidate the elusive term serious games, we are still some way off formulating an agreed understanding of what serious games are and can be. This article argues that the term serious games challenges our understanding of generally accepted characteristics such as, challenge, play and fun, which are largely associated with and borrowed from video games. It is argued that key to understanding what serious games encapsulate is to look beyond these characteristics. This article proposes a definition and way to frame serious games technologies, applications and environments along a continuum of gaming characteristics or gameness. From those with traditional gaming activities and characteristics (challenge, play, fun, etc.) at one end to those with minimal traditional gaming characteristics at the other end, whose main purpose is to provide experience and emotion to convey meaning. The main advantages of the definition and continuum are to establish a shared understanding and arena for current and emerging serious games, frame and connect currently fragmented groups into a cohesive serious games movement and community and open opportunities for future collaborative research and development. In addition, it helps in identifying characteristics for the design and assessment of serious games. © 2011 Elsevier B.V.</t>
  </si>
  <si>
    <t>Categorization; Continuum; Definition; Serious games</t>
  </si>
  <si>
    <t>Kerwin M.; Nunes F.; Silva P.A.</t>
  </si>
  <si>
    <t>Kerwin, Maureen (55367763600); Nunes, Francisco (35079191400); Silva, Paula Alexandra (23475162000)</t>
  </si>
  <si>
    <t>55367763600; 35079191400; 23475162000</t>
  </si>
  <si>
    <t>Dance! Don't Fall - Preventing falls and promoting exercise at home</t>
  </si>
  <si>
    <t>Studies in Health Technology and Informatics</t>
  </si>
  <si>
    <t>10.3233/978-1-61499-069-7-254</t>
  </si>
  <si>
    <t>https://www.scopus.com/inward/record.uri?eid=2-s2.0-84866763610&amp;doi=10.3233%2f978-1-61499-069-7-254&amp;partnerID=40&amp;md5=43f4b54158975da6506bd78983266fcc</t>
  </si>
  <si>
    <t>Falling is a serious danger to older adults that is usually only addressed after a person has fallen, when doctors administer clinical tests to determine the patient's risk of falling again. Having the technological capability of performing fall risk assessment tests with a smartphone, the authors set out to design a mobile application that would enable users to monitor their risk themselves and consequently prevent falls from occurring. The authors conducted a literature review and two observation sessions before beginning the iterative design process that resulted in the Dance! Don't Fall (DDF) game, a mobile application that enables users to both monitor their fall risk and actively reduce it through fun and easy exercise. © 2012 The authors and IOS Press. All rights reserved.</t>
  </si>
  <si>
    <t>Dance games; Fall risk assessment; Mobile applications; Older adults; Physical activity</t>
  </si>
  <si>
    <t>Magnusson C.; Waern A.; Gröhn K.R.; Bjernryd Å.; Bernhardsson H.; Jakobsson A.; Salo J.; Wallon M.; Hedvall P.-O.</t>
  </si>
  <si>
    <t>Magnusson, Charlotte (14831705400); Waern, Annika (6603547142); Gröhn, Kirsten Rassmus (14831559900); Bjernryd, Åse (53867710600); Bernhardsson, Helen (53867728500); Jakobsson, Ann (54382048300); Salo, Johan (57225431444); Wallon, Magnus (53868405800); Hedvall, Per-Olof (35071160200)</t>
  </si>
  <si>
    <t>14831705400; 6603547142; 14831559900; 53867710600; 53867728500; 54382048300; 57225431444; 53868405800; 35071160200</t>
  </si>
  <si>
    <t>Navigating the world and learning to like it: Mobility training through a pervasive game</t>
  </si>
  <si>
    <t>Mobile HCI 2011 - 13th International Conference on Human-Computer Interaction with Mobile Devices and Services</t>
  </si>
  <si>
    <t>10.1145/2037373.2037416</t>
  </si>
  <si>
    <t>https://www.scopus.com/inward/record.uri?eid=2-s2.0-80054844634&amp;doi=10.1145%2f2037373.2037416&amp;partnerID=40&amp;md5=ad03baa5272a19fa5305af148bb82666</t>
  </si>
  <si>
    <t>This paper introduces the idea that location based pervasive games can be used to make mobility training for visually impaired children more fun. The user centred development process which has been carried out in collaboration with both visually impaired children and rehabilitation staff is described and we present a novel game concept which combines locative play, sound traces and a physical catch movement. We report and discuss results of user tests and summarize our experience in a set of tentative development and design guidelines for this type of game. © 2011 ACM.</t>
  </si>
  <si>
    <t>game; location based; mobility; non-visual interaction; training; visual impairment</t>
  </si>
  <si>
    <t>Centieiro P.; Romão T.; Dias A.E.</t>
  </si>
  <si>
    <t>Centieiro, Pedro (54882396900); Romão, Teresa (6507404367); Dias, A Eduardo (50361120800)</t>
  </si>
  <si>
    <t>54882396900; 6507404367; 50361120800</t>
  </si>
  <si>
    <t>Applaud having fun: A mobile game to cheer your favourite sports team</t>
  </si>
  <si>
    <t>10.1007/978-3-642-34292-9_1</t>
  </si>
  <si>
    <t>https://www.scopus.com/inward/record.uri?eid=2-s2.0-84868019745&amp;doi=10.1007%2f978-3-642-34292-9_1&amp;partnerID=40&amp;md5=406ce3750d4e028767171af7ae6ed65e</t>
  </si>
  <si>
    <t>This paper describes the design, implementation and evaluation of a multiplayer mobile game that enhances the remote fans experience during a live sports event broadcast This prototype, called WeApplaud, encourages users to participate in the applause happening in the stadium, increasing their levels of fun and immersion in the live event To achieve these goals, we explored the use of persuasive technology, together with the second screen concept, in order to create a motivating and innovative experience for the users To test the WeApplaud concept, guide the system's design and evaluate users reactions, we conducted preliminary user tests Results helped to validate our approach, but also identified some important refinements to be considered in future developments © 2012 Springer-Verlag Berlin Heidelberg.</t>
  </si>
  <si>
    <t>Cheng M.-T.; Annetta L.; Folta E.; Holmes S.Y.</t>
  </si>
  <si>
    <t>Cheng, Meng-Tzu (26029682400); Annetta, Leonard (8369029300); Folta, Elizabeth (36801643300); Holmes, Shawn Y. (26029829200)</t>
  </si>
  <si>
    <t>26029682400; 8369029300; 36801643300; 26029829200</t>
  </si>
  <si>
    <t>Drugs and the brain: Learning the impact of methamphetamine abuse on the brain through a virtual brain exhibit in the museum</t>
  </si>
  <si>
    <t>International Journal of Science Education</t>
  </si>
  <si>
    <t>10.1080/09500693.2010.482571</t>
  </si>
  <si>
    <t>https://www.scopus.com/inward/record.uri?eid=2-s2.0-78651476255&amp;doi=10.1080%2f09500693.2010.482571&amp;partnerID=40&amp;md5=c46f9741ff93f65be058144cfea4fabc</t>
  </si>
  <si>
    <t>Drugs and the Brain: A Serious Game, a prototype museum exhibit, was designed to employ virtual models of the brain into a video game format. It was done to create a fun and engaging way of conveying knowledge and concepts about neuroscience, as well as the impact of methamphetamine abuse on the brain. The purpose of this study is to evaluate this prototype exhibit that promises to educate participants from various age, ethnicity, and gender backgrounds, and to establish a stronger concept of drug abuse prevention among children. A quantitative methodology using the pre- and post-experimental designs was conducted on 175 museum visitors. A series of two-sample paired t-tests and subsequent ANOVAs were performed to examine the difference between pre- and post-tests and to determine if there was a difference in the results in age, gender, ethnicity, and race. Results showed that both the understanding and attitudes of the participants toward the impact of methamphetamine abuse on the brain improved significantly (p &lt; 0.01). © 2011 Taylor &amp; Francis.</t>
  </si>
  <si>
    <t>Drug use education; Evaluation; Informal education; Museum; Public; Science education; Serious game</t>
  </si>
  <si>
    <t>Wendel V.; Göbel S.; Steinmetz R.</t>
  </si>
  <si>
    <t>Wendel, Viktor (36474060000); Göbel, Stefan (55534763900); Steinmetz, Ralf (7006696975)</t>
  </si>
  <si>
    <t>36474060000; 55534763900; 7006696975</t>
  </si>
  <si>
    <t>Seamless learning in serious games: How to improve seamless learning-content integration in serious games</t>
  </si>
  <si>
    <t>CSEDU 2011 - Proceedings of the 3rd International Conference on Computer Supported Education</t>
  </si>
  <si>
    <t>https://www.scopus.com/inward/record.uri?eid=2-s2.0-80053049235&amp;partnerID=40&amp;md5=92a250e8ad4431b2cd78e45fc0182ef7</t>
  </si>
  <si>
    <t>Although the concept of Serious Games and Digital Educational Games (DEGs) is not new, many of those are either not accepted as real games by players due to a lack of fun or they are not accepted by professionals - such as teachers or trainers - as a true alternative to traditional forms of learning due to insufficient didactic concepts and learning efficiency. A major reason for this is one of the grand challenges in Serious Games: Assessment integration, i.e. seamless integration of learning content and seamless and non-disruptive evaluation of learning success during play. Based on an analysis of the state of the art, we formulate a list of guiding principles for DEG design. Hereby the aspects of seamless integration of learning content into a game regarding game genre, the proper degree of realism, active and passive game elements, player evaluation and feedback, adaptation and personalization as well as learner types are considered. Furthermore, three award-winning Serious Games/DEGs are discussed with respect to these guiding principles and underlying methods and concepts for assessment integration are analyzed.</t>
  </si>
  <si>
    <t>Assessment integration; Digital educational games; Game design; Seamless learning; Serious games</t>
  </si>
  <si>
    <t>Ibrahim A.; Vela F.G.; Sánchez J.L.G.; Zea N.P.</t>
  </si>
  <si>
    <t>Ibrahim, Amer (55601001400); Vela, Francisco Gutiérrez (10041832800); Sánchez, José Luís González (55452612100); Zea, Natalia Padilla (35111666200)</t>
  </si>
  <si>
    <t>55601001400; 10041832800; 55452612100; 35111666200</t>
  </si>
  <si>
    <t>Playability design pattern in educational video game</t>
  </si>
  <si>
    <t>https://www.scopus.com/inward/record.uri?eid=2-s2.0-84938560453&amp;partnerID=40&amp;md5=a6f17b22b6b36aade4586ccad2b0330a</t>
  </si>
  <si>
    <t>Educational Video Game (EVG) as a combination of two components from different nature (learn and play) is hard to design and implement, and sometimes is more a matter of intuition, due to the multidisciplinary of these fields (Fun and Education). Unfortunately, there is an important issue that no existing educational video game methodology addresses and that is: how to make good, effective designs from playability and player experience (PX) perspectives, which are very interested in EVG. This is the barrier that faces successful experienced games designers. To overcome this problem we propose the use of design patterns as an effective model to support design and analysis of EVG, and to improve the experience of video games and the efficiency in the learning process. Design patterns offer a way forward, and forms a good tool for recording and reutilizing design experience, where it provides explanation and evaluation of an important and a recurrent design. Using design patterns in EVG gives us the ability to describe the interaction between the EVG components and 'use' these components by players to affect the Playability of the EVGs. In this work we present how design patterns support the PX based on the playability characteristics, and provide the necessary help to the video game designers to concentrate their game ideas. Our proposal derives what is suitable and useful for EVG design patterns by studying the related works from the different video game genres, interactive system, hypermedia systems and multimedia systems. The suggested patterns aim to facilitate the EVG development, captivate the essential information and the necessary requirements to understand the discussed problem and the proposed solution and present the interrelationships between EVG components and playability attributes. We have also introduced a new taxonomy for grouping the proposed patterns in a flexible interactive structure related to EVG elements and the common design problems.</t>
  </si>
  <si>
    <t>Design patterns; Educational video game EVG; Playability; Player experience PX; Taxonomies</t>
  </si>
  <si>
    <t>Lacay M.; Casey J.</t>
  </si>
  <si>
    <t>Lacay, Markus (55346656800); Casey, Joe (55346034300)</t>
  </si>
  <si>
    <t>55346656800; 55346034300</t>
  </si>
  <si>
    <t>Serious games: Fun vs. reality</t>
  </si>
  <si>
    <t>Spring Simulation Interoperability Workshop 2011, 2011 Spring SIW</t>
  </si>
  <si>
    <t>https://www.scopus.com/inward/record.uri?eid=2-s2.0-84865454168&amp;partnerID=40&amp;md5=7986aae3b26687835e7180e023fbe467</t>
  </si>
  <si>
    <t>Serious games enrich simulation and training applications by encouraging regular practice and high player engagement. In addition to reducing development costs and overhead, serious games act as a gateway to students, allowing them to attain mastery over a range of domains traditionally learned through instructor-led training scenarios. However, most games are designed with entertainment and not education in mind - forming a tension when attempting to apply gaming concepts towards educational training. This can often lead to mediocre results, either lacking in contextual substance or visceral appeal, which ultimately undermines any attempt to facilitate learning. Here we propose a game design methodology that mitigates these issues by first constructing a functional set of "Reality Requirements" and then defining the game's Mechanical, Dynamic and Aesthetic (MDA) model with the focus of complementing an Instructional Systems Design (ISD). Using AVI's own Convoy Routing game developed for the Marines, "The Gauntlet", we will show the advantage of designing Serious Games as hybrid products that value both instructional and gaming concerns equally.</t>
  </si>
  <si>
    <t>Game design; ISD; MDA; Serious games; Simulation; Training</t>
  </si>
  <si>
    <t>Ching N.; Wang M.; Ryan M.; Stevenson R.; Andreallo C.</t>
  </si>
  <si>
    <t>Ching, Nathan (55138730300); Wang, Melody (56139361300); Ryan, Malcolm (24336454900); Stevenson, Ralph (55139704200); Andreallo, Clare (55144064600)</t>
  </si>
  <si>
    <t>55138730300; 56139361300; 24336454900; 55139704200; 55144064600</t>
  </si>
  <si>
    <t>Beachcomber: A game for the visually impaired</t>
  </si>
  <si>
    <t>10.1145/2159365.2159415</t>
  </si>
  <si>
    <t>https://www.scopus.com/inward/record.uri?eid=2-s2.0-84858988560&amp;doi=10.1145%2f2159365.2159415&amp;partnerID=40&amp;md5=d8b1a859bee8b25b00dd05df2b1f2eb8</t>
  </si>
  <si>
    <t>Video games, as their name suggests, are a largely visual medium. To make a video game for the visually impaired would therefore seem to be an exercise in futility, but this is what we are attempting. In reality, the problem is not as impossible as it sounds. Visual impairment is not always a total lack of sight and even the legally blind can often appreciate some changes in brightness and colour. Furthermore sound and touch are becoming increasingly versatile means of interaction. In this paper we present Beachcomber, a game of sound, touch and occasional video being developed at the Game Design Lab at UNSW in conjunction with visually impaired children from Vision Australia and Guide Dogs Australia. Our goal is to make a game that is fun and engaging regard- less of your level of sight. Early playtesting results confirm that we are on the right track. Copyright 2011 ACM.</t>
  </si>
  <si>
    <t>Bedi K.; Hrustek N.Z.; Ćorić A.</t>
  </si>
  <si>
    <t>Bedi, Krunoslav (36462515300); Hrustek, Nikolina Žajdela (36462441300); Ćorić, Ana (49560959800)</t>
  </si>
  <si>
    <t>36462515300; 36462441300; 49560959800</t>
  </si>
  <si>
    <t>Teaching vs. 3D gaming in secondary school</t>
  </si>
  <si>
    <t>MIPRO 2011 - 34th International Convention on Information and Communication Technology, Electronics and Microelectronics - Proceedings</t>
  </si>
  <si>
    <t>https://www.scopus.com/inward/record.uri?eid=2-s2.0-80052282386&amp;partnerID=40&amp;md5=d07c3b4b2b2f6c2cf36246ee7ca19635</t>
  </si>
  <si>
    <t>Learning through games is fun. However, it is demanding for secondary school students to learn by means of developing their own game in 3D environment. One can believe that developing a 3D computer game is to be labeled as state-of-the-art activity considering the use of nowadays technologies programming, graphic design, visual communication, e-learning, 3D modeling, rendering, animating etc. This paper shows the development of the game named Legenda o zmaju (Legend of the Dragon) by means of a wide scope of software. The purpose of the process is that students via the clearly defined and challenging goal of developing a game of their own acquire and hone their skills of programming, graphic designing, planning, cooperating in the project, organizing, critical evaluating and problem-solving, interpreting and visualizing the historical content and events in a creative and innovative way. Consequently, the purpose of the final product is educative by its nature as well. It was an attempt to present a part of the history of the town of akovec in a new, different and attractive way, i.e. an attempt to revive the legend of the town through an interactive 3D computer game. © 2011 MIPRO.</t>
  </si>
  <si>
    <t>3D game design; Animation; Computer interaction</t>
  </si>
  <si>
    <t>Nimrod G.</t>
  </si>
  <si>
    <t>Nimrod, Galit (14013217400)</t>
  </si>
  <si>
    <t>The fun culture in seniors' online communities</t>
  </si>
  <si>
    <t>Gerontologist</t>
  </si>
  <si>
    <t>10.1093/geront/gnq084</t>
  </si>
  <si>
    <t>https://www.scopus.com/inward/record.uri?eid=2-s2.0-79952968110&amp;doi=10.1093%2fgeront%2fgnq084&amp;partnerID=40&amp;md5=1117e2fe9e62fd1e31bf55a4f2eed182</t>
  </si>
  <si>
    <t>Purpose of the study: Previous research found that "fun on line" is the most dominant content in seniors' online communities. The present study aimed to further explore the fun culture in these communities and to discover its unique qualities. Design and Methods: The study applied an online ethnography (netnography) approach, utilizing a full year's data from 6 leading seniors' online communities. The final database included about 50,000 posts. Results: The majority of posts were part of online social games, including cognitive, associative, and creative games. The main subjects in all contents were sex, gender differences, aging, grandparenting, politics, faith, and alcohol. Main participatory behaviors were selective timing, using expressive style, and personalization of the online character. Although most participants were "lurkers," the active participants nurtured community norms and relationships, as reflected in the written dialogues. Implications: In a reality of limited alternatives for digital games that meet older adults' needs and interests, seniors found an independent system to satisfy their need for play. Seniors' online communities provided a unique form of casual leisure, whose nature varied among different groups of participants. The fun culture seemed to offer participants many desired benefits, including meaningful play, liminality and communitas, opportunity to practice and demonstrate their abilities, and means for coping with aging. Therefore, it may have positive impact on seniors' well-being and successful aging. © The Author 2010. Published by Oxford University Press on behalf of The Gerontological Society of America. All rights reserved.</t>
  </si>
  <si>
    <t>Casual Leisure; Internet; Play; Social Networks; Successful Aging</t>
  </si>
  <si>
    <t>I1</t>
  </si>
  <si>
    <t>I2</t>
  </si>
  <si>
    <t>X</t>
  </si>
  <si>
    <t>?</t>
  </si>
  <si>
    <t>O</t>
  </si>
  <si>
    <t>09315081</t>
  </si>
  <si>
    <t>012034</t>
  </si>
  <si>
    <t>1508.e1</t>
  </si>
  <si>
    <t>040043</t>
  </si>
  <si>
    <t>012053</t>
  </si>
  <si>
    <t>!</t>
  </si>
  <si>
    <t>x</t>
  </si>
  <si>
    <t>Rusnak P.J.</t>
  </si>
  <si>
    <t>Rusnak, P.J. (35222235000)</t>
  </si>
  <si>
    <t>Learning :: Thinking :: Playing @ digital media &amp; technology</t>
  </si>
  <si>
    <t>FuturePlay 2009 at GDC Canada International Conference on the Future of Game Design and Technology</t>
  </si>
  <si>
    <t>10.1145/1639601.1639606</t>
  </si>
  <si>
    <t>https://www.scopus.com/inward/record.uri?eid=2-s2.0-72049126149&amp;doi=10.1145%2f1639601.1639606&amp;partnerID=40&amp;md5=3c867eb4ded447fa466082759482aea6</t>
  </si>
  <si>
    <t>With theoretical interests that lie at the intersection of ethics and game design, as well as gaming and cognition, I am currently investigating youth-driven design of digital game-play to address real-world issues of social justice. I respectfully welcome everyone who is interested to engage in meaningful dialogue about activist gaming and pedagogy. In this session, I report findings of youth being@play with digital media and technology at 101 Technology Fun, two intensive one-week gaming and robotic research camps held in a technology-rich lab at the University of British Columbia. Child-technology interrelations are characterized according to a six-fold typology that draws from social, ethical and cognitive domains: recognition, feeling, attention, engagement, contact and attachment. My goal is to educe a sensitive attunement and thoughtful attentiveness towards understanding how youth act-in and perceive their being-in this milieu technique. I invite you to critically consider and to reflect deeply upon how today's youth are be-thinged [bedingt]: simultaneously dependent upon, inhabited by, immersed in, and indifferent to the digital media and technology in their lives. If we take a step back and depart from our pre-determined views and the normative assumptions that legitimatize the already-known, might it be possible to think differently and to question the as-yet unimagined possibilities for technology to shape our children's worlds, particularly in ways that escape our scrutiny of thought? Copyright 2009 ACM.</t>
  </si>
  <si>
    <t>Children; Design; Digital media; Education; Ethics; Gaming; Learning environments; Learning technologies; Moral philosophy; Pedagogy; Play; Robotics; Technology; Values; Youth</t>
  </si>
  <si>
    <t>González Sánchez J.L.; Padilla Zea N.; Gutiérrez F.L.</t>
  </si>
  <si>
    <t>González Sánchez, Jose Luis (35111266200); Padilla Zea, Natalia (35111666200); Gutiérrez, Francisco L. (55377129100)</t>
  </si>
  <si>
    <t>35111266200; 35111666200; 55377129100</t>
  </si>
  <si>
    <t>From usability to playability: Introduction to player-centred video game development process</t>
  </si>
  <si>
    <t>5619 LNCS</t>
  </si>
  <si>
    <t>10.1007/978-3-642-02806-9_9</t>
  </si>
  <si>
    <t>https://www.scopus.com/inward/record.uri?eid=2-s2.0-70350614726&amp;doi=10.1007%2f978-3-642-02806-9_9&amp;partnerID=40&amp;md5=8c171ebe74bba7aa0da4f5d0ff399cd9</t>
  </si>
  <si>
    <t>While video games have traditionally been considered simple entertainment devices, nowadays they occupy a privileged position in the leisure and entertainment market, representing the fastest-growing industry globally. We regard the video game as a special type of interactive system whose principal aim is to provide the player with fun and entertainment. In this paper we will analyse how, in Video Games context, Usability alone is not sufficient to achieve the optimum Player Experience. It needs broadening and deepening, to embrace further attributes and properties that identify and describe the Player Experience. We present our proposed means of defining Playability. We also introduce the notion of Facets of Playability. Each facet will allow us to characterize the Playability easily, and associate them with the different elements of a video game. To guarantee the optimal Player Experience, Playability needs to be assessed throughout the entire video game development process, taking a Player-Centred Video Game Design approach. © 2009 Springer Berlin Heidelberg.</t>
  </si>
  <si>
    <t>Interactive Systems; Playability; Usability; User Experience; Video Games</t>
  </si>
  <si>
    <t>Tremblay J.; Bouchard B.; Bouzouane A.</t>
  </si>
  <si>
    <t>Tremblay, Jonathan (56027846900); Bouchard, Bruno (57209053658); Bouzouane, Abdenour (57207519116)</t>
  </si>
  <si>
    <t>56027846900; 57209053658; 57207519116</t>
  </si>
  <si>
    <t>Adaptive game mechanics for learning purposes making serious games playable and fun</t>
  </si>
  <si>
    <t>CSEDU 2010 - 2nd International Conference on Computer Supported Education, Proceedings</t>
  </si>
  <si>
    <t>https://www.scopus.com/inward/record.uri?eid=2-s2.0-77956373608&amp;partnerID=40&amp;md5=dfd4ad906ddfa909767f249af656fbdc</t>
  </si>
  <si>
    <t>This paper investigates adaptive games mechanics and how to implement them. First, a comprehensive review of existing adaptive models is presented. Next, we propose a new adaptive model, which combines dynamic difficulty adaptation, the player's performance, and adaptive flow. An implementation of these new adaptive mechanics is presented in the form of a simple serious game called Number to Number Combat. This game was released freely on the internet in order to be tested by the gaming community. It has shown very promising results that will help us to improve our adaptive model.</t>
  </si>
  <si>
    <t>Adaptive difficulty; Adaptive game mechanics; Challenge; Flow; Game design; Game studies; Gameplay; Serious game</t>
  </si>
  <si>
    <t>Diah N.M.; Ehsan K.M.; Ismail M.</t>
  </si>
  <si>
    <t>Diah, Norizan Mat (36138815700); Ehsan, Khaliq Mohd (36138545200); Ismail, Marina (22953294400)</t>
  </si>
  <si>
    <t>36138815700; 36138545200; 22953294400</t>
  </si>
  <si>
    <t>Discover mathematics on mobile devices using gaming approach</t>
  </si>
  <si>
    <t>Procedia - Social and Behavioral Sciences</t>
  </si>
  <si>
    <t>10.1016/j.sbspro.2010.12.093</t>
  </si>
  <si>
    <t>https://www.scopus.com/inward/record.uri?eid=2-s2.0-78651226583&amp;doi=10.1016%2fj.sbspro.2010.12.093&amp;partnerID=40&amp;md5=ad770931dfb0bc7f6a50b7174f7d50b4</t>
  </si>
  <si>
    <t>Mobile device has become a common gadget among the society. The once known only for the wealthy, the device allows people to communicate, work and play. Playing mobile games in mobile devices has become a trend as it can be played anywhere, anytime. Mobile device has properties like portability, connectivity and social interactivity that make it a preferred platform for learning. Hence, the usage of mobile devices can be expanded to mobile learning, where the learning environment is not restricted in classroom only. Computer games can also be highly effective in increasing children's learning and enjoyments of mathematics. By combining the fun factor of mobile games, the flexibility of mobile learning and the benefits of games, mobile educational games was developed. This paper discusses the model for the development of a mobile educational game for primary one mathematics education. The model describes the components that are required for the development of a mobile learning. The components for the model are the learning theories, learning approach, gaming approach, and the delivery medium. The prototype development process combines the instructional systems design and the game development approach. The developed prototype has been successfully tested using the functionality test which tested the govern on stability, correctness of game mechanics and integrity of game assets.. The result showed that learning Mathematics on the mobile devices through gaming approach is possible and can become a promising alternative learning approach. © 2010 Elsevier Ltd.</t>
  </si>
  <si>
    <t>Children; Educational game; Mathematic; Mobile learning</t>
  </si>
  <si>
    <t>Jegers K.</t>
  </si>
  <si>
    <t>Jegers, Kalle (12344828900)</t>
  </si>
  <si>
    <t>Elaborating eight elements of fun: Supporting design of pervasive player enjoyment</t>
  </si>
  <si>
    <t>10.1145/1541895.1541905</t>
  </si>
  <si>
    <t>https://www.scopus.com/inward/record.uri?eid=2-s2.0-67949115495&amp;doi=10.1145%2f1541895.1541905&amp;partnerID=40&amp;md5=eba9856b70c64179af30b3a6fc4b817c</t>
  </si>
  <si>
    <t>This article presents the validation of the Pervasive GameFlow model (PGF), a model for analyzing player enjoyment in pervasive gaming. The model can be used as both a heuristic guideline for designers and as evaluation criteria in user-centered evaluation of pervasive games, but also as a framework for understanding player experiences in pervasive gaming on a more general level. The theoretical background and perspective on game design and the design- support approach that the PGF model represents are explained, and the concept of the magic circle is discussed. The eight elements of the PGF model (concentration, challenge, player skills, control, clear goals, feedback, immersion, and social interaction) were validated by evaluating a crossmedia game prototype (a subgenre of pervasive games) called Furiae. The comparative importance of the eight elements of the PGF model and their effects on the pervasive gaming experience was a focus of the evaluation, in which questionnaires (qualitative) and focus group interviews were used to capture how the players graded the importance of the eight elements in playing Furiae. The study revealed that seven of the eight elements seem to be of specific importance, as they scored relatively high in the validation. The top three elements according to the results are concentration (games should require concentration and the player should be able to concentrate on the game); challenge (games should be sufficiently challenging and match the player's skill level); and immersion (players should experience deep but effortless involvement in the game). Finally, implications for design are discussed in terms of how some of the most important elements present challenges and possibilities for crossmedia game development.</t>
  </si>
  <si>
    <t>Computer games; Crossmedia; Flow; Game design; Game evaluation; Gameplay; Pervasive gaming</t>
  </si>
  <si>
    <t>Doucet L.; Srinivasany V.</t>
  </si>
  <si>
    <t>Doucet, Lars (36458302500); Srinivasany, Vinod (7201538745)</t>
  </si>
  <si>
    <t>36458302500; 7201538745</t>
  </si>
  <si>
    <t>Designing entertaining educational games using procedural rhetoric: A case study</t>
  </si>
  <si>
    <t>Proceedings - Sandbox 2010: 5th ACM SIGGRAPH Symposium on Video Games</t>
  </si>
  <si>
    <t>10.1145/1836135.1836136</t>
  </si>
  <si>
    <t>https://www.scopus.com/inward/record.uri?eid=2-s2.0-77956270453&amp;doi=10.1145%2f1836135.1836136&amp;partnerID=40&amp;md5=fc1010454c2583b10aeb1af5df9cec6b</t>
  </si>
  <si>
    <t>In the paper we describe the design and development of a video game about sustainable energy use that effectively unites fun with learning. We also present results from an initial study of the educational impact of the game. Many educational games do not properly translate knowledge, facts, and lessons into the language of games. This results in games that are often neither engaging nor educational. Our approach differs by using game mechanics to express the educational content. The design combines the fantasy elements and game play conventions of the real-time strategy (RTS) genre with numbers, resources and situations based on research about real-world energy production and use. The result is a game in which the player learns about energy use simply by trying to overcome the game's challenges. We demonstrate that effective and engaging learning games can be developed as long as sound game design principles are used. Results from a combined quantitative/qualitative study show that players enjoyed the game, learned new things and became more interested in the topic of energy use. This paper will highlight key aspects of the design that we believe contributed towards making the game fun as well as educational. The game also presents a model for translating realworld topics into game mechanics using the language of procedura rhetoric. The real world is ripe with problems and situations that could inspire interesting game mechanics and provide new creative ideas for educational and traditional game designers. © 2010 ACM.</t>
  </si>
  <si>
    <t>Educational games; Energy; Environment; Game design; Procedural rhetoric; Serious games; Simulation games</t>
  </si>
  <si>
    <t>Henno J.; Jaakola H.</t>
  </si>
  <si>
    <t>Henno, J. (24724087600); Jaakola, H. (56083875200)</t>
  </si>
  <si>
    <t>24724087600; 56083875200</t>
  </si>
  <si>
    <t>How digital immigrants learned to make games for digital natives</t>
  </si>
  <si>
    <t>MIPRO 2009 - 32nd International Convention Proceedings: Computers in Education</t>
  </si>
  <si>
    <t>https://www.scopus.com/inward/record.uri?eid=2-s2.0-84896882304&amp;partnerID=40&amp;md5=20b941e29d6b18f25e560de5e3c48269</t>
  </si>
  <si>
    <t>The computer game Pong (appeared in 1973) with all the following development of computers and video games have changed the post-Pong generation. The older generation of digital immigrants has often difficulties when dealing with post-Pong generation of digital natives [1]. Very clearly these different attitudes appear when the older generation (digital immigrants) try to teach the current generation of digital natives using computer games. For the older generation an educational game should be "serious" activity (i.e. it should be boring drill) while for the younger generation games should be fun, engaging and immersive activity. In the presentation is described an iterative process of developing an educational game and presented some quidelines for the general structure and design of an educational game. © 2009 by MIPRO.</t>
  </si>
  <si>
    <t>Kynigos C.; Smyrnaiou Z.; Roussou M.</t>
  </si>
  <si>
    <t>Kynigos, Chronis (23091199800); Smyrnaiou, Zacharoula (36186119000); Roussou, Maria (56619322800)</t>
  </si>
  <si>
    <t>23091199800; 36186119000; 56619322800</t>
  </si>
  <si>
    <t>Exploring rules and underlying concepts while engaged with collaborative full-body games</t>
  </si>
  <si>
    <t>Proceedings of IDC2010: The 9th International Conference on Interaction Design and Children</t>
  </si>
  <si>
    <t>10.1145/1810543.1810576</t>
  </si>
  <si>
    <t>https://www.scopus.com/inward/record.uri?eid=2-s2.0-77954915337&amp;doi=10.1145%2f1810543.1810576&amp;partnerID=40&amp;md5=9192f4f10770a5b0bf5e4006fd4b7d24</t>
  </si>
  <si>
    <t>In this paper, we describe the theoretical background, educational design and preliminary evaluation of children's interactions with a set of collaborative full-body digital games, which are set in an informal science education fun park, the Polymechanon. Twelve 10-year olds were observed while interacting in groups with the games, and two of the games were studied closely by interviewing the children. Results indicate that children perceive the rules of the games and the underlying concepts in different ways and the longer they play the more their verbal interactions change from actions-centred to concept-centred. Copyright 2010 ACM.</t>
  </si>
  <si>
    <t>Embodied schemas and metaphors; Full-body interaction; Gestural interfaces; Informal education; Learning</t>
  </si>
  <si>
    <t>Chen W.; Krzywinski A.; Jensen A.J.; Nes H.</t>
  </si>
  <si>
    <t>Chen, Weiqin (22333571600); Krzywinski, Aleksander (16468672600); Jensen, Arild Johan (37261589700); Nes, Håvard (37261761800)</t>
  </si>
  <si>
    <t>22333571600; 16468672600; 37261589700; 37261761800</t>
  </si>
  <si>
    <t>The implementation of personality in a social strategy game</t>
  </si>
  <si>
    <t>Proc. of the IADIS Int. Conf. Interfaces and Human Computer Interaction 2010, IHCI, Proc. of the IADIS Int. Conf. Game and Entertainment Technologies 2010, Part of the MCCSIS 2010</t>
  </si>
  <si>
    <t>https://www.scopus.com/inward/record.uri?eid=2-s2.0-79955421823&amp;partnerID=40&amp;md5=ccc36069528914c3f0424988e9072efd</t>
  </si>
  <si>
    <t>In computer games virtual character (agent) development tends to refer to those features that augment the character's skills and experiences in order to be challenging in the game. It seldom concerns personality, emotions and social skills - features that we believe would improve the believability of these characters and game experience of the players. In this research we have developed a Personality Module in StateCraft, a software version of the multiplayer strategy board game Diplomacy. We aim to add personality to agents in order to make the agent more believable and fun to play with. The Personality Module was evaluated both through simulations in all-agent games and through human player testing. The results show that agent personality affects the agents' performance. The results from player test also indicate that personality affects the experience of players.</t>
  </si>
  <si>
    <t>Agent; Game design; Personality; Strategy game</t>
  </si>
  <si>
    <t>Wong D.; Earl D.; Zyda F.; Zink R.; Koenig S.; Pan A.; Shlosberg S.; Singh J.; Sturtevant N.</t>
  </si>
  <si>
    <t>Wong, Daniel (57188691921); Earl, Darren (56054623300); Zyda, Fred (6505621141); Zink, Ryan (36196003600); Koenig, Sven (7103375132); Pan, Allen (36195969600); Shlosberg, Selby (36195658500); Singh, Jaspreet (57225967706); Sturtevant, Nathan (10239070800)</t>
  </si>
  <si>
    <t>57188691921; 56054623300; 6505621141; 36196003600; 7103375132; 36195969600; 36195658500; 57225967706; 10239070800</t>
  </si>
  <si>
    <t>Implementing games on pinball machines</t>
  </si>
  <si>
    <t>FDG 2010 - Proceedings of the 5th International Conference on the Foundations of Digital Games</t>
  </si>
  <si>
    <t>10.1145/1822348.1822380</t>
  </si>
  <si>
    <t>https://www.scopus.com/inward/record.uri?eid=2-s2.0-77955150330&amp;doi=10.1145%2f1822348.1822380&amp;partnerID=40&amp;md5=f4a6c1de49413dbbafbb9e23aaeb36a8</t>
  </si>
  <si>
    <t>Almost no research has been done on designing pinball games although much research has been done on designing video games. We are interested in designing pinball games on pinball machines to teach computer science students about how to interface to mechanical systems in a fun and motivating way. Thus, we have developed a pinball machine interface between a PC and a recent Lord of the Rings pinball machine. We demonstrate that it is easy to innovate pinball games by designing and implementing Pinhorse, a pinball game that avoids some of the design problems of existing pinball games. For example, it features a true multi-player mode where each player directly influences the game of the other player within a limited amount of play time. This paper describes both our innovative pinball game and the hardware and software of our pinball machine interface that enables game designers to develop such pinball games on real pinball machines. © 2010 ACM.</t>
  </si>
  <si>
    <t>Game architecture; Game development; Hardware interface; Pinball machine; Software interface; Teaching computer science</t>
  </si>
  <si>
    <t>Ra H.-K.; Chung S.; Sheng J.</t>
  </si>
  <si>
    <t>Ra, Ho-Kyeong (57225406375); Chung, Sam (37042899600); Sheng, Jie (36846288700)</t>
  </si>
  <si>
    <t>57225406375; 37042899600; 36846288700</t>
  </si>
  <si>
    <t>Teaching the way of using computers with autonomous robots for junior-high students</t>
  </si>
  <si>
    <t>IMETI 2010 - 3rd International Multi-Conference on Engineering and Technological Innovation, Proceedings</t>
  </si>
  <si>
    <t>https://www.scopus.com/inward/record.uri?eid=2-s2.0-84890835587&amp;partnerID=40&amp;md5=02dbdc5b05ac51a9fb8128c77238a4e2</t>
  </si>
  <si>
    <t>Computers can be used more effectively for constructive work instead of just chatting and games. This paper talks about our efforts in introducing computers to junior high school students (eighth grades) as more creative learning tools in a fun way. A visual programming curriculum utilizing an autonomous robot was developed. Both the course design and the teaching materials are discussed in the paper. Moreover, the before and after difference in taking the course is shown by conducting survey and data analysis on them. The results show that after taking the course, most junior high school students were able to experience the broad view of usage of computer other than just thinking of computer as tools for recreational activities such as gaming and chatting.</t>
  </si>
  <si>
    <t>Computer; Correlation; Junior high school students; Robot; Survey</t>
  </si>
  <si>
    <t>Gilbertson P.; Coulton P.; Chehimi F.; Vajk T.</t>
  </si>
  <si>
    <t>Gilbertson, Paul (14632056400); Coulton, P. (6701726566); Chehimi, Fadi (14522009000); Vajk, Tamas (24438646700)</t>
  </si>
  <si>
    <t>14632056400; 6701726566; 14522009000; 24438646700</t>
  </si>
  <si>
    <t>Using "tilt" as an interface to control "no-button" 3-D mobile games</t>
  </si>
  <si>
    <t>10.1145/1394021.1394031</t>
  </si>
  <si>
    <t>https://www.scopus.com/inward/record.uri?eid=2-s2.0-56349103667&amp;doi=10.1145%2f1394021.1394031&amp;partnerID=40&amp;md5=c7920ca0bb1766638eeb645b6ba4b1dd</t>
  </si>
  <si>
    <t>Mobile phones offer considerable challenges for game developers, and not least among them is the user interface, which is primarily optimized for number entry rather than for playing games. In fact, due to the limitations one of the most desirable criteria for mobile games has the design of games controlled by a one-button interface. However, this type of interface has only been seen as applicable for casual games, where mastering the interface is de-emphasized. As a number of mobile phones are starting to appear with 3-D accelerometers, game developers have the opportunity to investigate new interface mechanisms. In this article we illustrate how accelerometers provide the possibility of a no-button mobile game. While 3-D accelerometers offer a range of possible interface mechanisms, the one that requires minimal signal processing and no external references is motion, and in particular, tilt, and as such is eminently suitable for mobile phones. In this article we explore a tilt interface for a 3-D graphics first-person driving game titled Tunnel Run, and compare the user experience playing the same game with a traditional phone joypad interface and with a tilt interface in two different modes. The results show that the tilt interface was experienced as fun, and certainly seemed more attractive to players, who said they would not have played this type of game otherwise. © 2008 ACM.</t>
  </si>
  <si>
    <t>C++; Games; J2ME; Java; Mobile; Mobile phone; Motion sensors; Symbian; Usability</t>
  </si>
  <si>
    <t>Potanin R.</t>
  </si>
  <si>
    <t>Potanin, Robin (36624226500)</t>
  </si>
  <si>
    <t>Forces in play: The business and culture of videogame production</t>
  </si>
  <si>
    <t>10.1145/1823818.1823833</t>
  </si>
  <si>
    <t>https://www.scopus.com/inward/record.uri?eid=2-s2.0-78249274252&amp;doi=10.1145%2f1823818.1823833&amp;partnerID=40&amp;md5=2ccf44bb04e7d9d26113c750d0635e69</t>
  </si>
  <si>
    <t>This paper is a cultural analysis of the business of videogame production, the industry's personalities, its development practices and market influences. It is a critique of the 'I' methodology of game design and its influence on game content, especially characterization. It provides insight into the impact of US publishers and markets on Australian game development 2004 - 2009. Results of related studies and literature are reviewed and supplemented with anecdotal reports to construct a picture of the current forces in play in videogame production. While it may be fun to play games, it is often far from fun to make them. © 2010 ACM.</t>
  </si>
  <si>
    <t>'I' methodology; character design; cultural analysis; game design; videogame production</t>
  </si>
  <si>
    <t>Gonçalves D.; Jesus R.; Grangeiro F.; Romão T.; Correia N.</t>
  </si>
  <si>
    <t>Gonçalves, Duarte (24824325800); Jesus, Rui (23012170100); Grangeiro, Filipe (26658224900); Romão, Teresa (6507404367); Correia, Nuno (7006236302)</t>
  </si>
  <si>
    <t>24824325800; 23012170100; 26658224900; 6507404367; 7006236302</t>
  </si>
  <si>
    <t>Tag around: A 3D gesture game for image annotation</t>
  </si>
  <si>
    <t>Proceedings of the 2008 International Conference on Advances in Computer Entertainment Technology, ACE 2008</t>
  </si>
  <si>
    <t>10.1145/1501750.1501811</t>
  </si>
  <si>
    <t>https://www.scopus.com/inward/record.uri?eid=2-s2.0-67649392427&amp;doi=10.1145%2f1501750.1501811&amp;partnerID=40&amp;md5=798a7363fae26429707729aefb68ce72</t>
  </si>
  <si>
    <t>Manual annotation is difficult to perform in large image databases and the automatic methods deliver results that are far from what is desired by the users. New and fun ways to provide image annotation are required. This paper describes Tag Around, a computer game for image tagging. The application is based on a 3D game interface, a game engine that uses a system for automatic image classification and gestural input to play the game. We present the game, how it is used to improve image annotation, the design principles of the interface and the usability tests that were carried out in order to validate the application. Copyright 2008 ACM.</t>
  </si>
  <si>
    <t>Computer games; Gesture based interface; Image annotation</t>
  </si>
  <si>
    <t>Martins T.; Correia N.; Sommerer C.; Mignonneau L.</t>
  </si>
  <si>
    <t>Martins, Tiago (57196512726); Correia, Nuno (7006236302); Sommerer, Christa (18937229700); Mignonneau, Laurent (6505963733)</t>
  </si>
  <si>
    <t>57196512726; 7006236302; 18937229700; 6505963733</t>
  </si>
  <si>
    <t>Ubiquitous gaming interaction: Engaging play anywhere</t>
  </si>
  <si>
    <t>Studies in Computational Intelligence</t>
  </si>
  <si>
    <t>10.1007/978-3-540-79870-5_8</t>
  </si>
  <si>
    <t>https://www.scopus.com/inward/record.uri?eid=2-s2.0-51749102909&amp;doi=10.1007%2f978-3-540-79870-5_8&amp;partnerID=40&amp;md5=cb1790dd82b2a45fb3bce7ee01fc7ab7</t>
  </si>
  <si>
    <t>Computer games have become a cultural phenomenon. Increasingly popular, they have made their way from PC's and consoles into the many small and sleek devices we carry with us daily, partaking of their mobility. When computers blend themselves into our daily environment, games will also move to colonize the new, ubiquitous paradigm of computation and may in this way manifest potentially through anything, anywhere. Ubiquitous games are already a popular topic of research, with focus on both technical and social aspects. Moreover they present a new and exciting challenge in interface design, as new forms of interaction are called for by a new paradigm. In this article we will see how current approaches to ubiquitous games and interaction break free of the traditional screens, mice and key pads and instead lead to reclaiming physical spaces, repurposing real objects and rediscovering social bonds -all of this while having fun. © 2008 Springer-Verlag Berlin Heidelberg.</t>
  </si>
  <si>
    <t>Wilkerson M.; Koenig A.; Daniel J.</t>
  </si>
  <si>
    <t>Wilkerson, Matt (35365541000); Koenig, Amanda (36701633000); Daniel, James (59114703600)</t>
  </si>
  <si>
    <t>35365541000; 36701633000; 59114703600</t>
  </si>
  <si>
    <t>Does a sonar system make a blind maze navigation computer game more "fun"?</t>
  </si>
  <si>
    <t>ASSETS'10 - Proceedings of the 12th International ACM SIGACCESS Conference on Computers and Accessibility</t>
  </si>
  <si>
    <t>10.1145/1878803.1878886</t>
  </si>
  <si>
    <t>https://www.scopus.com/inward/record.uri?eid=2-s2.0-78650591228&amp;doi=10.1145%2f1878803.1878886&amp;partnerID=40&amp;md5=550a3dfc1754d698488cce0621b85e96</t>
  </si>
  <si>
    <t>As part of the Blind Programming Project at Southern Illinois University Edwardsville, we are investigating ways to make programming more fun for school aged blind children. We are beginning this search by creating and empirically analyzing a number of different auditory computer games. These games are being analyzed to see if we can make them customizable (programmable), using blind programming environments, and to see what kind of strategies work best when designing video games in general for blind users. In this work, we explored the creation of a zombie-killing maze navigation game for the blind. Specifically, we were curious whether a sonar based system would be more fun for users when trying to navigate the maze as compared to a navigation system that literally told the user which way to travel. We hypothesized that the sonar system would be more fun, as it provided a playful challenge. Unlike most auditory games for the blind, which typically use screen readers, we made high quality voice recordings of the entire user interface for our game. Overall, results did not show that the sonar based game was more fun, however our game was rated so highly by users, that the navigation system itself appears less important than careful user design and innovative and fun auditory feedback.</t>
  </si>
  <si>
    <t>Accessibility; Auditory games</t>
  </si>
  <si>
    <t>Thomas D.; Hollander J.B.</t>
  </si>
  <si>
    <t>Thomas, David (57199278113); Hollander, Justin B. (25625126100)</t>
  </si>
  <si>
    <t>57199278113; 25625126100</t>
  </si>
  <si>
    <t>The city at play: Second Life and the virtual urban planning studio</t>
  </si>
  <si>
    <t>Learning, Media and Technology</t>
  </si>
  <si>
    <t>10.1080/17439884.2010.494433</t>
  </si>
  <si>
    <t>https://www.scopus.com/inward/record.uri?eid=2-s2.0-77955954772&amp;doi=10.1080%2f17439884.2010.494433&amp;partnerID=40&amp;md5=92ffbed6db93e5e3621f3af724c6fe55</t>
  </si>
  <si>
    <t>This study interrogates the idea of using videogames and game-like virtual worlds as a means to advance studio education pedagogy. Looking at a series of case studies of urban planning courses taught using Second Life, the results describe the potentials, and limits, of this emerging digital media. Key findings are that the virtual worlds provided additional benefits to student learning and engagement through fun and intellectual simulation of play. The virtual world environment allowed students to interact in a novel and unique way, improving upon traditional studio education. © 2010 Taylor &amp; Francis.</t>
  </si>
  <si>
    <t>Second Life; Studio; Urban design; Urban planning; Videogames</t>
  </si>
  <si>
    <t>Harteveld C.; Bekebrede G.</t>
  </si>
  <si>
    <t>Harteveld, Casper (23392508000); Bekebrede, Geertje (6506256847)</t>
  </si>
  <si>
    <t>23392508000; 6506256847</t>
  </si>
  <si>
    <t>The more the merrier? learning in single vs. Multiplayer games</t>
  </si>
  <si>
    <t>MCCSIS'08 - IADIS Multi Conference on Computer Science and Information Systems; Proceedings of Computer Graphics and Visualization 2008 and Gaming 2008: Design for Engaging Experience Soc. Interaction</t>
  </si>
  <si>
    <t>https://www.scopus.com/inward/record.uri?eid=2-s2.0-58449124490&amp;partnerID=40&amp;md5=4e2a29873ee8d1ff0a2627f1a79ce95b</t>
  </si>
  <si>
    <t>From observations 0f successful entertainment games it is hypothesized that implementing a singleplayer option may require a different approach than a multiplayer option. It is further argued that if for creating a successful game the single or multiplayer option needs to be aligned with a specific approach, this may have far fetching consequences for educational games. These games have to be fun next to instructional and both criteria may be affected by the implemented approach. To investigate whether this could be true and to understand what the specific approaches could entail for educational games, single vs. multiplayer games are examined theoretically from a game and learning perspective. Empirically, the theoretical concepts are illustrated with two case studies, one singleplayer and one multiplayer game. The analyses show that a "singleplayer approach" is data-intensive, uses direct transfer and individual learning, and solely has formal rules. On the other hand, a "multiplayer approach" is process-intensive, uses open-ended and social learning, and has formal as well as social rules. Based on this, it is suggested that a singleplayer approach would be a better fit if a game is used for transferring a specific or standard set of knowledge and skills, while a multiplayer approach would be a better fit if broad and abstract insights need to be derived. © 2008 IADIS.</t>
  </si>
  <si>
    <t>Game design; Learning; Multiplayer; Serious games; Singleplayer</t>
  </si>
  <si>
    <t>Lindley C.A.; Nacke L.; Sennersten C.C.</t>
  </si>
  <si>
    <t>Lindley, Craig A. (7006786958); Nacke, Lennart (25723492300); Sennersten, Charlotte C. (35096784800)</t>
  </si>
  <si>
    <t>7006786958; 25723492300; 35096784800</t>
  </si>
  <si>
    <t>Dissecting play - Investigating the cognitive and emotional motivations and affects of computer gameplay</t>
  </si>
  <si>
    <t>Proceedings of CGAMES 2008 - 13th International Conference on Computer Games: AI, Animation, Mobile, Educational and Serious Games</t>
  </si>
  <si>
    <t>https://www.scopus.com/inward/record.uri?eid=2-s2.0-84906969375&amp;partnerID=40&amp;md5=b2369f8dc4a0740bfc51df85a6621d92</t>
  </si>
  <si>
    <t>All games are cognitive learning environments. A cognitive approach to understanding games and gameplay emphasises the analysis and understanding of these learning functions and how game design features facilitate them. The experience of gameplay is one of interacting with a game design in the performance of cognitive tasks, with a variety of emotions arising from or associated with different elements of motivation, task performance and completion. Psychophysiological techniques provide empirical methods for investigating play that provide a foundation for developing plausible models of what those cognitive decision processes are, how they relate to design features and how emotions integrated with task performance lead to rewards of play, creating an experience of 'fun'. © 2008 The University of Wolverhampton.</t>
  </si>
  <si>
    <t>Marsh T.; Nickole L.Z.; Xuejin C.; Klopfer E.; Osterweil S.; Haas J.M.</t>
  </si>
  <si>
    <t>Marsh, Tim (23009246800); Nickole, Li Zhiqiang (55143951300); Xuejin, Chuang (55143951700); Klopfer, Eric (6603369467); Osterweil, Scot (55143951600); Haas, Jason Matthew (55143759300)</t>
  </si>
  <si>
    <t>23009246800; 55143951300; 55143951700; 6603369467; 55143951600; 55143759300</t>
  </si>
  <si>
    <t>Narrative and puzzle-based games and their relationship to students' engaged learning experience</t>
  </si>
  <si>
    <t>Proceedings of CGAMES 2010 USA - 15th International Conference on Computer Games: AI, Animation, Mobile, Interactive Multimedia, Educational and Serious Games</t>
  </si>
  <si>
    <t>https://www.scopus.com/inward/record.uri?eid=2-s2.0-84906979051&amp;partnerID=40&amp;md5=66b69dee62eee2bfa59b68ba0726c678</t>
  </si>
  <si>
    <t>This paper describes the on-going research, game development and studies to investigate narrative and puzzlebased games and their role in engagement and learning. The games' subject area for learning that we focus on in this paper is the mathematical concepts of displacement and velocity. Formal studies will take place in classrooms in schools in Singapore and the US Cambridge-Boston region. We discuss some of the related design dimensions and considerations (e.g. constructionist and instructionist learning, fun versus learning, and hidden/incidental versus direct/explicit learning), in the development of various versions of a game (incorporating both puzzle and narrative) in preparation for their deployment in classrooms. On-going studies aim to shed light on the effectiveness of puzzle and narrative-based games in engaging students and in students' understanding of the mathematical concepts of displacement and velocity. © 2010 The University of Wolverhampton.</t>
  </si>
  <si>
    <t>Analysis; Design; Engagement; Experience; Games development; Learning; Narrative and puzzle games; Serious games</t>
  </si>
  <si>
    <t>Brandão A.; Brandão L.; Nascimento G.; Moreira B.; Vasconcelos C.N.; Clua E.; Brandão S.; Mourão P.T.</t>
  </si>
  <si>
    <t>Brandão, André (22933912300); Brandão, Lenisa (35097223100); Nascimento, Giancarlo (42862115400); Moreira, Bruno (55399184100); Vasconcelos, Cristina Nader (32467466100); Clua, Esteban (24450364400); Brandão, Silvia (57197561145); Mourão, Pedro Thiago (35748734700)</t>
  </si>
  <si>
    <t>22933912300; 35097223100; 42862115400; 55399184100; 32467466100; 24450364400; 57197561145; 35748734700</t>
  </si>
  <si>
    <t>Jecripe: Stimulating cognitive abilities of children with Down syndrome in pre-scholar age using a game approach</t>
  </si>
  <si>
    <t>10.1145/1971630.1971635</t>
  </si>
  <si>
    <t>https://www.scopus.com/inward/record.uri?eid=2-s2.0-80053184928&amp;doi=10.1145%2f1971630.1971635&amp;partnerID=40&amp;md5=9b7901ade09838e78b96184f65af6233</t>
  </si>
  <si>
    <t>Digital games are usually developed to provide fun for people of all ages. Although games have been mostly used for entertainment purposes, they have great potential as an intervention tool in health care. Digital games can be applied in health care helping users to learn or to experience something in a fun way. However, there are important issues to be considered to achieve this goal, specially in the development of applications for people with special needs. In this work, we are concerned specifically with Down syndrome needs, and we present an unhackneyed game for children with Down syndrome between 3 to 7 years old. Children in pre-scholar age need to be stimulated considering different cognitive areas. The stimulation of such cognitive areas can provide good results in the development over the years. Given the current demand and absence of games that fulfill Down syndrome special needs, we developed JECRIPE. JECRIPE is a digital game that stimulates the specific cognitive abilities: imitation, perception, fine motor skills, hand-eye coordination and receptive and expressive verbal language. This paper describes how these cognitive areas are used to stimulate children with Down syndrome in pre-scholar age and some technical issues in the development of the game. © 2010 ACM.</t>
  </si>
  <si>
    <t>Accessibility; Interaction Design; New Gaming Audiences; Social Impact</t>
  </si>
  <si>
    <t>Smith A.M.; Nelson M.J.; Mateas M.</t>
  </si>
  <si>
    <t>Smith, Adam M. (52964309900); Nelson, Mark J. (55510286200); Mateas, Michael (57206356074)</t>
  </si>
  <si>
    <t>52964309900; 55510286200; 57206356074</t>
  </si>
  <si>
    <t>Computational support for play testing game sketches</t>
  </si>
  <si>
    <t>Proceedings of the 5th Artificial Intelligence and Interactive Digital Entertainment Conference, AIIDE 2009</t>
  </si>
  <si>
    <t>https://www.scopus.com/inward/record.uri?eid=2-s2.0-80051938824&amp;partnerID=40&amp;md5=f13251e321524ec37f923c1a1c3b4804</t>
  </si>
  <si>
    <t>Early-stage game prototypes need to be informative without requiring excessive commitments. Paper prototypes are frequently used as a way of trying out core mechanics while leaving them easy to change. Play testing on even these earlystage prototypes can give an idea of how the rules play out and whether the game is fun and engaging. Recently, researchers have proposed using automated analysis of games to discover additional properties of games, such as exploits and other gameplay issues. We propose a lightweight game-sketching approach to give designers access to insight derived from both human and machine play testing. Using our system, BIPED, a designer specifies a game's mechanics and maps them to a set of boardgame- like primitives. Games created with BIPED can be played interactively on a computer as well as automatically analyzed, giving designers two complementary sources of design backtalk. In this paper, we describe the language designers may use to sketch games, how they might use our tool in the two modes of play testing, and how the prototypes are computationally realized. Additionally, we study using our system to prototype a game and examine it in human and machine play tests.© 2009, Association for the Advancement of Artificial.</t>
  </si>
  <si>
    <t>Kablan Z.</t>
  </si>
  <si>
    <t>Kablan, Zeynel (24280809400)</t>
  </si>
  <si>
    <t>The effect of using exercise-based computer games during the process of learning on academic achievement among education majors</t>
  </si>
  <si>
    <t>Kuram ve Uygulamada Egitim Bilimleri</t>
  </si>
  <si>
    <t>https://www.scopus.com/inward/record.uri?eid=2-s2.0-77950147369&amp;partnerID=40&amp;md5=31cb0214b0592e75540cf33d3200c513</t>
  </si>
  <si>
    <t>The aim of this study is to define whether using exercise-based games increase the performance of learning. For this reason, two basic questions were tried to be answered in the study. First, is there any difference in learning between the group that was given exercisebased games and the group that was not? Second, is there any difference in learning between the group that used exercise-based games at end of the process of learning and the group that was not applied this but taken the questions of exercises in game material? This research has been conducted within the subject of Testing and Evaluation in the program of Kocaeli University Primary Maths Teacher's College. Experimental design with a pre test-post test control group was used in this study. Experimental process based on game material was used in 120 minutes at the end of a 3-week-teaching period. The reliability values (KR-20) of the two tests were found to be.79 and.71 which were used to evaluate learning level. The study has reached a conclusion that game materials used at the end of learning process have increased the learning levels of teacher candidates. However, the similar learning levels have been observed among students who were taken printed exercises instead of using learning game method to reinforce the traditional learning in the research. This means that in method of applying teaching games in addition to the traditional teaching, there isn't any difference of learning efficiency of students answered the questions based on competition and fun and the group who only answered the questions. This study is expected to contribute defining in which situations games are effective. © 2010 Eǧitim Danişmanliǧi ve Araştirmalari İletişim Hizmetleri Tic. Ltd. Şti.</t>
  </si>
  <si>
    <t>Computer based instruction; Teaching material; Teaching process game</t>
  </si>
  <si>
    <t>Ibáñez-Martínez J.; Delgado-Mata C.</t>
  </si>
  <si>
    <t>Ibáñez-Martínez, Jesús (55931714000); Delgado-Mata, Carlos (6508121242)</t>
  </si>
  <si>
    <t>55931714000; 6508121242</t>
  </si>
  <si>
    <t>From competitive to social two-player videogames</t>
  </si>
  <si>
    <t>Proceedings of the 2nd Workshop on Child, Computer and Interaction, WOCCI '09</t>
  </si>
  <si>
    <t>10.1145/1640377.1640395</t>
  </si>
  <si>
    <t>https://www.scopus.com/inward/record.uri?eid=2-s2.0-74049157043&amp;doi=10.1145%2f1640377.1640395&amp;partnerID=40&amp;md5=273f94908b4b3e63c814d6f01e41f1f4</t>
  </si>
  <si>
    <t>In this paper we present a strategy to design social videogames (from classic competitive ones) which allow parents to play with their children and have fun in spite of their different levels. A first tennis videogame (based on the classic Pong) which implements this strategy has already been developed. In the paper we first motivate this work and briefly survey related work. Then we describe the general strategy and its application to the case of the tennis videogame. Copyright 2009 ACM.</t>
  </si>
  <si>
    <t>Automatic adaptation; Two-player videogames</t>
  </si>
  <si>
    <t>Carr J.; Blanchfield P.</t>
  </si>
  <si>
    <t>Carr, John (56300734500); Blanchfield, Peter (55924067200)</t>
  </si>
  <si>
    <t>56300734500; 55924067200</t>
  </si>
  <si>
    <t>A game to aid behavioural education</t>
  </si>
  <si>
    <t>2009-January</t>
  </si>
  <si>
    <t>https://www.scopus.com/inward/record.uri?eid=2-s2.0-84938583074&amp;partnerID=40&amp;md5=2e252ba98fdeed90040a36cc14ffcced</t>
  </si>
  <si>
    <t>Computer games are often seen as at best a mindless distraction and at worst a way in which children and young adults are lured into bad behaviours. A recent government advertising campaign caused great consternation among game manufacturers as they saw it as portraying computer games as a major cause in childhood obesity. At the same time many children who are exhibiting behavioural disorders (violent behaviours, attention deficit etc.) end up excluded from school and have to be helped to deal with these symptoms of their underlying problems. This treatment often involves a teacher in one to one and small group activities seeking to engage the children in discussion about their behaviour; the idea being to get the children to understand the relationship between their own and others behaviour, thoughts and feelings. Such children often find the activities difficult to engage with. However, computer games have already been shown to be useful tools in engaging such students in discussion. One aspect of this is that the children can gain a form of empowerment in their relationship with the teacher through the game. Another is the intrinsically motivating and engaging and nature of games and the range of activities that can be introduced. A number of games are being developed to aid this study. This paper focuses on one game that is now in its test phase. The game is a 3D, super hero themed role-playing adventure based on exploration, collection and interaction with in-game characters. It has been designed for children aged 8 to 12 in the early stages of treatment for behavioural, emotional and social problems and has been built around concepts derived from the cognitive behavioural model. The game aims to allow educators/workers to introduce and discuss important topics with the child in a non-confrontational way; To aid in development of the child/worker relationship by providing a fun activity where the child is afforded control; To provide education aimed at developing coping strategies through learning about the relationship between thoughts, feelings and emotions, and by exploring techniques for recognising and questioning faulty thinking patterns. These concepts are explored though symbolic modelling of problem behaviours and associated cognition by in-game characters. The player has an active role in attempting to understand and find solutions to the problems faced by these characters allowing the child to become a part of the solution rather than the cause of the problem. The first stage of the testing was to present the prototype game to a group of professionals in the field. Their response was largely positive and many of their responses have been incorporated in changes in the design. Currently the game is being tested by a group of children and their responses are being used in the remodelling of the game.</t>
  </si>
  <si>
    <t>Adventure game; Behaviour disorder; Mental illness</t>
  </si>
  <si>
    <t>Yessad A.; Thomas P.; Capdevila B.; Labat J.-M.</t>
  </si>
  <si>
    <t>Yessad, Amel (36603761700); Thomas, Pradeepa (55743402300); Capdevila, Bruno (55942637800); Labat, Jean-Marc (7005509419)</t>
  </si>
  <si>
    <t>36603761700; 55743402300; 55942637800; 7005509419</t>
  </si>
  <si>
    <t>Using the petri nets for the learner assessment in serious games</t>
  </si>
  <si>
    <t>6483 LNCS</t>
  </si>
  <si>
    <t>10.1007/978-3-642-17407-0_35</t>
  </si>
  <si>
    <t>https://www.scopus.com/inward/record.uri?eid=2-s2.0-79956306427&amp;doi=10.1007%2f978-3-642-17407-0_35&amp;partnerID=40&amp;md5=407b82cb247b69c919606b8b90e012b5</t>
  </si>
  <si>
    <t>Game-based learning or serious games is becoming an important trend in the e-learning research area and seems address several typical e-learning problems such as high dropout rates, due to the lack of motivation to continue studying. In serious games, it is very hard to define and mix the learning situations with the game characteristics, and to integrate an assessment and guidance process of the learner without disturbing the game progress and maintain the intrinsic characteristics of the video game: fun, player motivation, immersion and interaction. In this paper, we consider the serious game as an asynchronous and concurrent system, and we propose an approach based on a Petri net to assess learners and detect misconceptions. In the game design stage, a discussion between domain experts, learning experts, and game designers is engaged in order to identify the actions in the game that imply knowledge acquisition and allow achieving the learning objectives of levels. Therefore, in our approach, the Petri net models only game actions allowing the learner to acquire knowledge. We use the reachability graph of the Petri net to track the learner in order to detect, in real time, the learner's misconceptions, improve learner assessment and provide an accurate feed back for both the learner and the instructor. © 2010 Springer-Verlag Berlin Heidelberg.</t>
  </si>
  <si>
    <t>Game-based learning; Learner assessment; Learner misconception; Petri nets; Reachability graph; Serious games</t>
  </si>
  <si>
    <t>Gasser M.; Lu Y.-H.; Koh C.-K.</t>
  </si>
  <si>
    <t>Gasser, Michael (57213167444); Lu, Yung-Hsiang (7405476074); Koh, Cheng-Kok (7201749804)</t>
  </si>
  <si>
    <t>57213167444; 7405476074; 7201749804</t>
  </si>
  <si>
    <t>Outreach project introducing computer engineering to high school students</t>
  </si>
  <si>
    <t>F2E1</t>
  </si>
  <si>
    <t>F2E5</t>
  </si>
  <si>
    <t>10.1109/FIE.2010.5673580</t>
  </si>
  <si>
    <t>https://www.scopus.com/inward/record.uri?eid=2-s2.0-78751472144&amp;doi=10.1109%2fFIE.2010.5673580&amp;partnerID=40&amp;md5=adfce74f4f9f4c0d83c1eb104632b7b0</t>
  </si>
  <si>
    <t>This paper presents an outreach program that targets students in high school. The program is designed to be fun, hands-on, and interactive, while introducing educational building blocks that will prepare students for careers in computer engineering. Key concepts introduced to students include logic design, hardware-software interface, simple circuit design, robust design practices, and teamwork. An adaptation of the popular video game Dance Dance Revolution (DDR) is the platform on which this program is built. Teams of students construct dance pads from arts and crafts materials and aluminum foil. They also design and implement a scoring circuit based on Boolean logic, using logic gates on a solder-less breadboard. The scoring circuit is then interfaced with a preprogrammed micro controller and graphical user interface to complete the DDR design. Using DDR as a platform allows students to conquer several design challenges including building reliable dance pads and designing logic for a scoring circuit. The program was used three times during engineering summer camps hosted by the Minority Engineering Program and Women In Engineering Program at Purdue University in 2009. It received overwhelmingly positive reviews from the students that participated. © 2010 IEEE.</t>
  </si>
  <si>
    <t>Computer engineering; Game development; Logic design; Pre-college outreach</t>
  </si>
  <si>
    <t>Cisic D.; Tijan E.; Misic I.I.</t>
  </si>
  <si>
    <t>Cisic, Dragan (14018885500); Tijan, Edvard (24484201500); Misic, Ivana Ilijasic (24483443500)</t>
  </si>
  <si>
    <t>14018885500; 24484201500; 24483443500</t>
  </si>
  <si>
    <t>MOBILE game based learning - the future of e-learning?</t>
  </si>
  <si>
    <t>MCCSIS'08 - IADIS Multi Conference on Computer Science and Information Systems; Proceedings of e-Learning 2008</t>
  </si>
  <si>
    <t>https://www.scopus.com/inward/record.uri?eid=2-s2.0-58449098194&amp;partnerID=40&amp;md5=5baa0afc21390d24687344a8fb486a53</t>
  </si>
  <si>
    <t>The mobile Game-Based Learning project (mGBL, www.mg-bl.com) is a 3-year European Commision funded project that began in October 2005 under Information Society Technologies (IST) programme Partner organizations forming the project consortium are drawn from Austria, Croatia, Italy, Slovenia and the UK. The project is coordinated by Evolaris Privatstiftung, a research laboratory based in Graz, Austria. Some learners do not like using games or they are not very competent in playing certain types of game (de Freitas, 2006), so the consortium is developing different types of game design that signpost to other learning materials and thereby facilitate integration of mGBL games within a blended learning environment. The project partners are committed to designing real games that are fun to use and user friendly, engaging target audiences: students and young adults aged 16 - 24, a priority age range for the EC. Game focus is on the decision-making in crisis situations - EC priority area of concern. Support for life-long learning is another EC priority; therefore the goal is to design games that are standards-based, to suit a 'blended learning' approach (i.e. a mix of formal and informal learning). A central goal of the project is to research the usability and usefulness for purpose of the mGBL prototype game templates and examples in order to optimize the usage experience, not only of the students themselves, but also of the teachers as developers (using the platform) of the learning games. In-depth analysis of user experience, both in the usability lab as well as in the field, will deliver valuable insights into requirements for the system design. Three game types have been designed and template development and content development is underway. The first game template was developed with E-commerce content (called "Ahead of the game"). The second game was developed with two types of content: E-Health (called "Mogabal" - acronym of MObile GAme BAsed Learning) and E-guidance (career guidance). The third game (called Digital economy) was developed with E-commerce content. mGBL research takes place within a social constructivist (Vygotsky, 1982) theoretical framework that emphasizes intrinsic learning through social interactions such as modeling or imitation and accepts the plurality of meanings. Social constructivism is highly relevant to the mGBL development that will be informed by WP6 research: the target audiences will exhibit different learning intelligences and preferences and will expect mGBL learning models to be intrinsically motivating. Moreover social constructivism holds that socio-affective factors and the role of mediation of action through artifacts are significant in encouraging learning. Again, this is highly relevant to the mGBL project, which recognizes socio-affective factors in decision-making and puts tools in the hands of learners. In order to test the system, content on e-health and e-commerce was developed for the user trials and tested in the transnational environment (end-user evaluation, expert evaluations and laboratory usability tests). It was also essential to open up to new groups of learners up-to-date narrow education schemes. For this reason, specific focus in the evaluation process was given to ensure that mGBL will be capable of supporting these new education concepts and therefore wider target groups in general. The mGBL project focuses on a wide target group which on the one hand is diversified by involving young people from different societal fields, from different regions and countries. The major end user target groups of the project are younger people in general and for the specific test cases younger people who are: preparing decisions on their school or vocational career or students, especially in the field of e-health or e-commerce. For the first target group, mGBL will assist new ways in career advice through personalized professional orientation:It is important to employ target-group oriented media, in particular interactive web and mobile services to support the decision-making processes. The approach to support these processes by collaborative and interactive as well as individual game based learning applications is attractive for this target group. This new web and mobile supported advice should go far beyond the search for and passing on of information; instead it must go into the emotional issues behind a career choice. For the second target group, students, the project aims at building a platform to also support sustainable learning through inspiring edutainment. By not only preparing content in a way that it can cognitively be taken in, but also in an emotional way, the mGBL project strives for new, effective means of learning. Bloom's Taxonomy of Learning Domains remains the most widely used system of its kind in education particularly and also in industry and corporate training. Reason for that is because Taxonomy of learning domains represents such a simple, clear and effective model, both for explanation and application of learning objectives, teaching and training methods, and measurement of learning outcomes. There are 3 cycles of User Trials that relate directly to the iterative process adopted for mGBL design and development. The first User Trials were undertaken in September 2006, at end of year 1 of the project. The resulting findings informed the Construction phase of the mGBL prototypes. The second User trials took place in September 2007, finishing at end of year 2, with findings informing the final cycle of development that begins in September 2007. The final cycle of User Trials takes place in January -February 2008 and will inform the transition phase of the project. Overall results from the first User Trials showed that there is no significant divide in the usage of mobile technologies and learning habits between tested students from different European countries. Although the respondents were somehow sceptic about using mobile phones in the learning process, after trialling the games most of the students were convinced that the potential in using mobile phones for educational purposes really exists. Overall results from the second User Trials showed that all focus groups are favourable to the project, even the biased student group in Slovenia (no one used to play games). Teachers thought that the game with multiple possible scenarios and open-end game would give them an insight on how the students think, how they make decisions, how they could apply that thinking into ≫real life≪ situations. That way the game would tackle the collaborating part and team work in education and real life. Perhaps the most sophisticated research has been done using mGBL games during whole course teaching. Measurements taken after the completion of the experiment show that the attitude towards the pervasive game is clearly better than the attitude towards the case study. This indicates a high degree of acceptance and fun while playing, and substantiates previous experiences from pervasive learning games. It has also been proven that students generally respond more positively to learning games than they do to other learning methods. There is still plethora of challenges that mobile game based learning should address, from ethical and legal to technological and financial issues and maybe most important and most difficult challenge to encourage officials to take up the mobile games for learning support in higher education environment. © 2008 IADIS.</t>
  </si>
  <si>
    <t>E-learning; Mobile game based learning</t>
  </si>
  <si>
    <t>Hoffman B.; Nadelson L.</t>
  </si>
  <si>
    <t>Hoffman, Bobby (25029521400); Nadelson, Louis (33667804500)</t>
  </si>
  <si>
    <t>25029521400; 33667804500</t>
  </si>
  <si>
    <t>Motivational engagement and video gaming: A mixed methods study</t>
  </si>
  <si>
    <t>Educational Technology Research and Development</t>
  </si>
  <si>
    <t>10.1007/s11423-009-9134-9</t>
  </si>
  <si>
    <t>https://www.scopus.com/inward/record.uri?eid=2-s2.0-78449289255&amp;doi=10.1007%2fs11423-009-9134-9&amp;partnerID=40&amp;md5=8af83c23868d78c39180ec5ad8a68f0d</t>
  </si>
  <si>
    <t>A mixed methods design was used to identify factors associated with motivational engagement in video gaming. Self-report instruments were administered to 189 video game players to assess goal orientations, affect, need for cognition, and perceptions of engagement and flow. Simultaneously, a sub-set of 25 participants were interviewed and results analyzed to identify patterns that influenced their propensity for gaming. Regression results revealed motivational engagement for gaming was related to gender, hours of play, task orientation, and socialization. Players indicated that gaming was socially captivating, fun, challenging but relaxing, and precipitated positive affect and cognition even when unsuccessful results were achieved. The negative consequences normally associated with task failure were not reported by participants to take place during gaming. We concluded transfer of motivational engagement in gaming for entertainment to educational contexts was unlikely to occur. © 2009 Association for Educational Communications and Technology.</t>
  </si>
  <si>
    <t>Engagement; Motivation; Video gaming</t>
  </si>
  <si>
    <t>Callele D.; Neufeld E.; Schneider K.</t>
  </si>
  <si>
    <t>Callele, David (6506173559); Neufeld, Eric (7102295907); Schneider, Kevin (7402470734)</t>
  </si>
  <si>
    <t>6506173559; 7102295907; 7402470734</t>
  </si>
  <si>
    <t>Emotional requirements</t>
  </si>
  <si>
    <t>10.1109/MS.2008.5</t>
  </si>
  <si>
    <t>https://www.scopus.com/inward/record.uri?eid=2-s2.0-39449132408&amp;doi=10.1109%2fMS.2008.5&amp;partnerID=40&amp;md5=c6df7aee44e3ae8a23e7a4da4dc04161</t>
  </si>
  <si>
    <t>Imagine that you're a software developer working on a video game. One morning, your boss comes in and says, "Make sure the new game is fun or we're all out of a job! Our last game just got savaged by the reviewers!" Now, what can you as a developer do to help make this happen? Like a movie director instructing the technical crew on implementing nuanced set design, lighting, sound, and acting, a game development team must work together to implement the game designer's vision. We introduced emotional requirements to assist game developers with this task. Just as with functional requirements, emotional requirements have attributes that you must describe and model, and those attributes sometimes require careful balancing. © 2008 IEEE.</t>
  </si>
  <si>
    <t>Emotional requirements; Game design; Requirements; Specification</t>
  </si>
  <si>
    <t>Salge C.; Lipski C.; Mahlmann T.; Mathiak B.</t>
  </si>
  <si>
    <t>Salge, Christoph (31767711200); Lipski, Christian (34877274500); Mahlmann, Tobias (34877240400); Mathiak, Brigitte (9942026800)</t>
  </si>
  <si>
    <t>31767711200; 34877274500; 34877240400; 9942026800</t>
  </si>
  <si>
    <t>Using genetically optimized artificial intelligence to improve gameplaying fun for strategical games</t>
  </si>
  <si>
    <t>Proceedings of Sandbox 2008: An ACM SIGGRAPH Videogame Symposium, Sandbox'08</t>
  </si>
  <si>
    <t>10.1145/1401843.1401845</t>
  </si>
  <si>
    <t>https://www.scopus.com/inward/record.uri?eid=2-s2.0-70249095961&amp;doi=10.1145%2f1401843.1401845&amp;partnerID=40&amp;md5=9535ddddceee2bc6e1620faf8f7fdb09</t>
  </si>
  <si>
    <t>Fun in computer games depends on many factors. While some factors like uniqueness and humor can only be measured by human subjects, in a strategical game, the rule system is an important and measurable factor. Classics like chess and GO have a millennia-old story of success, based on clever rule design. They only have a few rules, are relatively easy to understand, but still they have myriads of possibilities. Testing the deepness of a rule-set is very hard, especially for a rule system as complex as in a classic strategic computer game. It is necessary, though, to ensure prolonged gaming fun. In our approach, we use artificial intelligence (AI) to simulate hours of beta-testing the given rules, tweaking the rules to provide more game-playing fun and deepness. To avoid making the AI a mirror of its programmer's gaming preferences, we not only evolved the AI with a genetic algorithm, but also used three fundamentally different AI paradigms to find boring loopholes, inefficient game mechanisms and, last but not least, complex erroneous behavior. © 2008 ACM.</t>
  </si>
  <si>
    <t>Fun; Genetic algorithm; Strategic games</t>
  </si>
  <si>
    <t>Fitz-Walter Z.</t>
  </si>
  <si>
    <t>Fitz-Walter, Zachary (27867737700)</t>
  </si>
  <si>
    <t>OZCHI 2010 doctorial consortium application</t>
  </si>
  <si>
    <t>10.1145/1952222.1952331</t>
  </si>
  <si>
    <t>https://www.scopus.com/inward/record.uri?eid=2-s2.0-79953114298&amp;doi=10.1145%2f1952222.1952331&amp;partnerID=40&amp;md5=726c735f9ddea2d10e1eedffa9177de7</t>
  </si>
  <si>
    <t>Video games have shown great potential as tools that both engage and motivate players to achieve tasks and build communities in fantasy worlds. We propose that the application of game elements to real world activities can aid in delivering contextual information in interesting ways and help young people to engage in everyday events. Our research will explore how we can unite utility and fun to enhance information delivery, encourage participation, build communities and engage users with utilitarian events situated in the real world. This research aims to identify key game elements that work effectively to engage young digital natives, and provide guidelines to influence the design of interactions and interfaces for event applications in the future. This research will primarily contribute to areas of user experience and pervasive gaming. Copyright the author(s) and CHISIG.</t>
  </si>
  <si>
    <t>Educational games; Pervasive gaming; Smart phones; Ubiquitous Computing; User experience</t>
  </si>
  <si>
    <t>Moore J.; Price C.</t>
  </si>
  <si>
    <t>Moore, June (56763127600); Price, Colin (57203021876)</t>
  </si>
  <si>
    <t>56763127600; 57203021876</t>
  </si>
  <si>
    <t>Development of an educational immersive environment for primary school literacy education</t>
  </si>
  <si>
    <t>https://www.scopus.com/inward/record.uri?eid=2-s2.0-84938582942&amp;partnerID=40&amp;md5=f758b0ec911297da5575aaebfadfa3b9</t>
  </si>
  <si>
    <t>There is currently a growing movement in the research of the application of computer game technology to produce materials suitable for education and training. This research to date has a narrow application-based focus, such as in the military and medical sectors, yet this research is broadening to applications in tertiary, secondary and primary education. This is significant since our current school children are 'Digital Natives', whose lives embrace this technology. It is our belief that they may benefit from learning within Educational Immersive Environments (EIEs), single and multiplayer environments which use computer game technology but which are neither computer games nor are designed according to computer game design principles. However, we acknowledge that computer game design principles can be of help in designing a captivating, motivating and 'fun' learning experience. This paper reports on a year-long research project developing an EIE suitable for Primary School Literacy Education, using the commercial game-engine "Unreal Tournament 2004". The project involved working closely with a local primary school in Worcester, UK. Our design process was based upon Constructivist and Experiential learning theories and included elements of instructional design principles (IDP). A mapping was made from these theories and principles onto the "affordances" of the game engine. We suggest that this mapping may form a significant part of establishing a theoretical basis for EIE design. The EIE content was informed by the teacher/practitioners and from consulting the Primary National Strategy Framework and web based resources. An iterative development methodology was employed involving the teachers at each key stage of the development process. A small-scale evaluation of the EIE was conducted using teacher-questionnaires and pupil observations. This revealed some significant indicators. The potential effectiveness of the EIE was judged by teachers and pupils to be high. Pupils showed a high level of motivation and engagement due to the freedom to roam, autonomy of choice and level of interactivity. However, we have reflected on shortfalls of the EIE indicated by the evaluation. Three concerns emerged: First, a possible conflict exists between giving the learners freedom of movement and choice of tasks, and the need for structured guidance. Second, the need to critically assess mechanisms of information delivery, especially related to structured guidance. Third, the need to review the separation of 'learning' and 'fun' spaces.</t>
  </si>
  <si>
    <t>Computer games; Education theory; Educational immersive environments; Instructional design; Primary school literacy; Unreal tournament 2004; Vcop</t>
  </si>
  <si>
    <t>Jantke K.P.</t>
  </si>
  <si>
    <t>Jantke, Klaus P. (55919054700)</t>
  </si>
  <si>
    <t>THE Gorge approach: Digital game control and play for playfully developing technology competence</t>
  </si>
  <si>
    <t>https://www.scopus.com/inward/record.uri?eid=2-s2.0-77956317669&amp;partnerID=40&amp;md5=2e8a1c12625574f64153ddfc9ae65c29</t>
  </si>
  <si>
    <t>Playful learning is an old dream of mankind since Comenius' early work on didactics (Comenius, 1628). But playful learning should not be oversimplified and thoughtlessly identified with effortless fun. In contrast, playful learning may be some fun, although being demanding requiring concentration, devotion and stamina. Gorge is the name of a digital game designed for the purpose of developing certain technology competence. It is in use with students of an age ranging from about 12 to 24. This poster surveys the concepts and the game.</t>
  </si>
  <si>
    <t>Digital game design; Learning by exploration; Media didactics; Serious games; Technology competence</t>
  </si>
  <si>
    <t>Tran C.D.; George S.; Marfisi-Schottman I.</t>
  </si>
  <si>
    <t>Tran, Chi Dung (57197280514); George, Sébastien (56911617500); Marfisi-Schottman, Iza (55876928200)</t>
  </si>
  <si>
    <t>57197280514; 56911617500; 55876928200</t>
  </si>
  <si>
    <t>EDoS: An authoring environment for serious games design based on three models</t>
  </si>
  <si>
    <t>4th European Conference on Games Based Learning 2010, ECGBL 2010</t>
  </si>
  <si>
    <t>https://www.scopus.com/inward/record.uri?eid=2-s2.0-80053300884&amp;partnerID=40&amp;md5=5e355cab3f1b9d46967c0bd41e085e21</t>
  </si>
  <si>
    <t>Serious games (SGs), the confluence of eLearning and videogames, have been developing very fast these past years. Indeed, SGs combine aspects of tutoring, teaching, training, communication and information, with entertainment elements derived from videogames, in order to capture people's attention for purposes that go beyond pure entertainment. However, the creation of a SG for educational purposes and professional training is a very time-consuming and expensive process. The challenge is to combine learning objectives and fun characteristics with an acceptable budget and time. For these reasons, we propose an interactive authoring environment, called EDoS (Environment for the Design of Serious Games), designed to assist SG authoring team. The EDoS is based on three models: (1) a formal domain-specific model of pedagogical objectives (competencies, knowledge, and behaviours) at which a SG aims; (2) IMS-LD-SG, an extension of the IMS-LD specification made specifically for SGs and (3) a task model formalized with CTT (Concurrent Task Trees) used to formalize Human-Computer Interactions sequences for screens of the game. The first model is the base of any SG design. Once pedagogical objectives are specified, the SG scenario must be elaborated very precisely to achieve them. The second model IMS-LD-SG is used for this purpose. A SG scenario is structured into logical chains and organizations, at different levels (play, modules, acts, activities) with which the users (learners or staff such as teachers, tutors, etc.) must interact in order to achieve their learning or assistance objectives. During the whole scenario elaborating process, these elements must be clearly defined and linked with the pedagogical objectives of the first model and also with gaming activities. These gaming elements and fun characteristics (amusing interactions, actions of characters, attractive competition, adventure, etc.) are specified by the CTT task model. The process of designing a SG is long and complicated and EDoS is developed to help the authoring team accomplish it. Indeed, it allows designing a SG through several steps, from formalizing the pedagogical objectives to elaborating a multi-level scenario and modelling Human Computer Interactions (HCI) sequences, in a structural and formal way. Moreover, EDoS also allows reusing resources (web applications, mini-games or components) of different suppliers. The outcome of EDoS is a structured scenario which will be automatically executed by an engine in the next phase of our production chain model. The EDoS provides SG designers with a method to create SGs faster and more efficiently, in a well organized process.</t>
  </si>
  <si>
    <t>Authoring environment; ELearning; Pedagogical objective; Scenario design; Serious games</t>
  </si>
  <si>
    <t>Suhonen K.; Äätäjä H.; Virtanen T.; Raisamo R.</t>
  </si>
  <si>
    <t>Suhonen, Katja (35184246500); Äätäjä, Heli (26535183500); Virtanen, Tytti (36765013100); Raisamo, Roope (35610443700)</t>
  </si>
  <si>
    <t>35184246500; 26535183500; 36765013100; 35610443700</t>
  </si>
  <si>
    <t>Seriously fun - Exploring how to combine promoting health awareness and engaging gameplay</t>
  </si>
  <si>
    <t>MindTrek - 12th International MindTrek Conference: Entertainment and Media in the Ubiquitous Era</t>
  </si>
  <si>
    <t>10.1145/1457199.1457204</t>
  </si>
  <si>
    <t>https://www.scopus.com/inward/record.uri?eid=2-s2.0-70450267686&amp;doi=10.1145%2f1457199.1457204&amp;partnerID=40&amp;md5=bac11e39228233c25282063632a7dd10</t>
  </si>
  <si>
    <t>Combining engaging gameplay and educational aspects promoting health awareness gives an interesting challenge to game designers. This case study explores adolescents' (aged 13-16) technology usage, gaming habits and gaming motivations, as well as the elements affecting the user experience in serious games. Findings emphasize the importance of social aspects in gaming in form of presence of friends while gaming, or in offline or online multiplayer gaming. According to the findings games should offer challenges matching the player's competence and enable improvement, advancement and developing skills. Modifying characters, exploring the game world and physical activity were also important. The causes and consequences of selections in game and their relation to real-life were wished to be shown clearly in games. Design implications for designing games that promote health awareness are presented. Copyright 2008 ACM.</t>
  </si>
  <si>
    <t>Adolescent; Education; Exercise; Gaming; Health; Learning; Mobile device; Serious games</t>
  </si>
  <si>
    <t>Coulton P.; Lund K.; Wilson A.</t>
  </si>
  <si>
    <t>Coulton, Paul (6701726566); Lund, Kate (35488002100); Wilson, Andrew (35406866600)</t>
  </si>
  <si>
    <t>6701726566; 35488002100; 35406866600</t>
  </si>
  <si>
    <t>Harnessing player creativity to broaden the appeal of location based games</t>
  </si>
  <si>
    <t>Proceedings of the 2010 British Computer Society Conference on Human-Computer Interaction, BCS-HCI 2010</t>
  </si>
  <si>
    <t>10.14236/ewic/hci2010.19</t>
  </si>
  <si>
    <t>https://www.scopus.com/inward/record.uri?eid=2-s2.0-84922708350&amp;doi=10.14236%2fewic%2fhci2010.19&amp;partnerID=40&amp;md5=5b34005db1e7dae8c8b51da3f5d1ac46</t>
  </si>
  <si>
    <t>Despite being the subject of considerable research effort location based games in general have failed to attain the popularity and longevity of similar activities such as geo-caching or orienteering. This leads us to the question are the games designed thus far taking too much inspiration in their design from console and pc games leading to games that are too inflexible and failing to support the types of player behaviour that have emerged in geocaching? Using a design inspired by the player engagement evident in geocaching we present the empirical study of the design and user experience from creating the Mobile Augmented Reality (MAR) game Free All Monsters. The results highlight that enabling user creativity and accommodating the varied motivations for playing such games can successfully be incorporated into the design and operation of location based game design and in particular provide a fun outdoor family activity. © 2010, the Authors.</t>
  </si>
  <si>
    <t>Augmented reality; Location; Mobile games</t>
  </si>
  <si>
    <t>Juhlin O.; Weilenmann A.</t>
  </si>
  <si>
    <t>Juhlin, Oskar (8412486600); Weilenmann, Alexandra (6507324863)</t>
  </si>
  <si>
    <t>8412486600; 6507324863</t>
  </si>
  <si>
    <t>Hunting for fun: Solitude and attentiveness in collaboration</t>
  </si>
  <si>
    <t>10.1145/1460563.1460575</t>
  </si>
  <si>
    <t>https://www.scopus.com/inward/record.uri?eid=2-s2.0-77950849870&amp;doi=10.1145%2f1460563.1460575&amp;partnerID=40&amp;md5=04e528ccf86196907cfa8de2c7725dc6</t>
  </si>
  <si>
    <t>The design of online collaborative computer games and pervasive games can learn from the everyday practice of deer hunting. We present an ethnographic study revealing how hunters fine-tune their experience through temporal and spatial organization. The hunt is organized in a way that allows the hunters to balance between forms of collaboration ranging from solitude to face-to-face interaction, as well as between attentiveness and relaxation. Thus, the hunters deal with the task - hunting down the prey - while managing issues of enjoyment. We argue that understanding these experiential qualities is relevant for collaborative gaming, and adds to our understanding of leisure. Copyright 2008 ACM.</t>
  </si>
  <si>
    <t>Attention; Collaboration; Ethnography; Experience; Hunting; Leisure; Mobile conversation; Mobility; Pervasive gaming; Solitude; Sound</t>
  </si>
  <si>
    <t>Kuts E.</t>
  </si>
  <si>
    <t>Kuts, Ekaterina (55579356000)</t>
  </si>
  <si>
    <t>Playful user interfaces: Literature review and model for analysis</t>
  </si>
  <si>
    <t>Breaking New Ground: Innovation in Games, Play, Practice and Theory - Proceedings of DiGRA 2009</t>
  </si>
  <si>
    <t>https://www.scopus.com/inward/record.uri?eid=2-s2.0-84868154383&amp;partnerID=40&amp;md5=a06d5b746cc8d3076357a59a6412f442</t>
  </si>
  <si>
    <t>Introducing playfulness to applications and services has great potential to improve user experience, as it can be both an effective instrument for the design and a significant addition to current formal user interfaces. Playfulness increases users' motivation to use the product, and learn new features and technologies of the device. Thereby it opens additional capabilities for designers and developers to introduce new functionality. On basis of a literature review, this paper provides an overview of user interface characteristics that can affect playfulness. We present a set of user interface components with playful interaction possibilities and define a general methodology for analyzing playfulness in user interfaces. Game industry has a tremendous long-term experience in creating attractive interfaces with the best balance of fun and functionality. This paper shows possibilities how it can be effectively generalized to non-playful applications through playful attributes. © 2009 Authors &amp; Digital Games Research Association (DiGRA).</t>
  </si>
  <si>
    <t>Playful user experience; Playfulness; User interfaces</t>
  </si>
  <si>
    <t>Harzem L.; Hartge T.; Hubatsch C.; Kerney K.; Weber E.; Ziegenbalg M.; Grüter B.</t>
  </si>
  <si>
    <t>Harzem, Lars (55606495900); Hartge, Tobias (55606542900); Hubatsch, Carolin (55606224300); Kerney, Kevin (55606342300); Weber, Ellen (55606044700); Ziegenbalg, Mario (55605893100); Grüter, Barbara (35183155000)</t>
  </si>
  <si>
    <t>55606495900; 55606542900; 55606224300; 55606342300; 55606044700; 55605893100; 35183155000</t>
  </si>
  <si>
    <t>A serious mobile game for landmark production-a work in progress report</t>
  </si>
  <si>
    <t>INFORMATIK 2009 - Im Focus das Leben, Beitrage der 39. Jahrestagung der Gesellschaft fur Informatik e.V. (GI)</t>
  </si>
  <si>
    <t>https://www.scopus.com/inward/record.uri?eid=2-s2.0-84873328742&amp;partnerID=40&amp;md5=4cc925febb61bf017901e99db3bde187</t>
  </si>
  <si>
    <t>Serious games are defined as games with a purpose. These games serve a purpose beyond play in difference to games, whose purpose is nothing than the play activity itself. Human Computation Games, a particular form of a serious game, engage humans to solve problems, the computer cannot solve, at least today. Humans solve the problems voluntarily and with fun, because the tasks and their solution are part of a game. The Human Computation Paradigm proposed by Luis von Ahn has been implemented until today in a variety of Online Games. A wellknown example is the ESP Game. Within this paper we present a Serious Mobile Game, based on the Human Computation Paradigm. Our game is a vampire roleplaying game designed to support the production of landmarks for mobile navigation of pedestrians. The shift from online to mobile games, based on the players' physical movement in a mixed game world, has consequences for the design of a Human Computation Game.</t>
  </si>
  <si>
    <t>Kron F.W.; Gjerde C.L.; Sen A.; Fetters M.D.</t>
  </si>
  <si>
    <t>Kron, Frederick W (6507996266); Gjerde, Craig L (7004065985); Sen, Ananda (55443624400); Fetters, Michael D (7004019124)</t>
  </si>
  <si>
    <t>6507996266; 7004065985; 55443624400; 7004019124</t>
  </si>
  <si>
    <t>Medical student attitudes toward video games and related new media technologies in medical education</t>
  </si>
  <si>
    <t>BMC Medical Education</t>
  </si>
  <si>
    <t>10.1186/1472-6920-10-50</t>
  </si>
  <si>
    <t>https://www.scopus.com/inward/record.uri?eid=2-s2.0-77954901366&amp;doi=10.1186%2f1472-6920-10-50&amp;partnerID=40&amp;md5=dc749e27b5ebac1e4971f0919849739d</t>
  </si>
  <si>
    <t>Background: Studies in K-12 and college students show that their learning preferences have been strongly shaped by new media technologies like video games, virtual reality environments, the Internet, and social networks. However, there is no known research on medical students' game experiences or attitudes towards new media technologies in medical education. This investigation seeks to elucidate medical student experiences and attitudes, to see whether they warrant the development of new media teaching methods in medicine. Methods: Medical students from two American universities participated. An anonymous, 30-item, cross-sectional survey addressed demographics, game play experience and attitudes on using new media technologies in medical education. Statistical analysis identified: 1) demographic characteristics; 2) differences between the two universities; 3) how video game play differs across gender, age, degree program and familiarity with computers; and 4) characteristics of students who play most frequently. Results: 217 medical students participated. About half were female (53%). Respondents liked the idea of using technology to enhance healthcare education (98%), felt that education should make better use of new media technologies (96%), and believed that video games can have educational value (80%). A majority (77%) would use a multiplayer online healthcare simulation on their own time, provided that it helped them to accomplish an important goal. Men and women agreed that they were most inclined to use multiplayer simulations if they were fun (97%), and if they helped to develop skill in patient interactions (90%). However, there was significant gender dissonance over types of favorite games, the educational value of video games, and the desire to participate in games that realistically replicated the experience of clinical practice. Conclusions: Overall, medical student respondents, including many who do not play video games, held highly favorable views about the use of video games and related new media technology in medical education. Significant gender differences in game play experience and attitudes may represent male video game design bias that stresses male cognitive aptitudes; medical educators hoping to create serious games that will appeal to both men and women must avoid this. © 2010 Kron et al; licensee BioMed Central Ltd.</t>
  </si>
  <si>
    <t>Peng W.</t>
  </si>
  <si>
    <t>Peng, Wei (24074495900)</t>
  </si>
  <si>
    <t>Design and evaluation of a computer game to promote a healthy diet for young adults</t>
  </si>
  <si>
    <t>Health Communication</t>
  </si>
  <si>
    <t>10.1080/10410230802676490</t>
  </si>
  <si>
    <t>https://www.scopus.com/inward/record.uri?eid=2-s2.0-65549170028&amp;doi=10.1080%2f10410230802676490&amp;partnerID=40&amp;md5=62c05af747e49afdc74e25d5cbc91709</t>
  </si>
  <si>
    <t>This article reports the development and evaluation of a computer game (RightWay Café) as a special medium to promote a healthy diet for young adults. Structural features of computer games, such as interactive tailoring, role playing, the element of fun, and narrative, were operationalized in the RightWay Café game to afford behavior rehearsal in a safe and entertaining way. Theories such as the health belief model, social cognitive theory, and theory of reasoned action guided the content design of the game to influence mediators of behavior change, including self-efficacy, perceived benefits, perceived barriers, and behavior change intention. A randomized controlled evaluation study with pretest, posttest, and follow-up design demonstrated that this game was effective in teaching nutrition and weight management knowledge and increasing people's self-efficacy and perceived benefits of healthy eating, as well as their intention to be on a healthy diet. Limited long-term effects were also found: participants in the game-playing group had greater self-efficacy than participants in the control group after 1 month. This study validates the computer game-based approach to health promotion for young adults. Limitations and implications are also discussed. © Taylor &amp; Francis Group, LLC.</t>
  </si>
  <si>
    <t>Jenson J.; De Castell S.; Taylor N.; Droumeva M.; Fisher S.</t>
  </si>
  <si>
    <t>Jenson, Jennifer (7006732865); De Castell, Suzanne (6506834863); Taylor, Nicholas (7201546286); Droumeva, Milena (22034414100); Fisher, Stephanie (36170391900)</t>
  </si>
  <si>
    <t>7006732865; 6506834863; 7201546286; 22034414100; 36170391900</t>
  </si>
  <si>
    <t>The gigue is up: High culture gets game</t>
  </si>
  <si>
    <t>https://www.scopus.com/inward/record.uri?eid=2-s2.0-84873356673&amp;partnerID=40&amp;md5=2caa9bd96fb063f4b42968143ccdcd12</t>
  </si>
  <si>
    <t>This paper documents the design, development, and extensive play-testing of a Flash-based Baroque music game, "Tafelkids: The Quest for Arundo Donax", focusing on the tension between constructing an online resource that an audience aged 8-14 would find fun and engaging, and the directive to include historical information and facts, as well as convey some of the sounds, musical structures and conventions of Baroque music, history and culture through play. We further document 3 large play testing sessions, in which we observed, in total, over 150 students aged 12-14 play the game. We conclude with a discussion of the particular challenges in designing a bridge from propositions to play, in effect digitally re-mediating, Baroque music education and thereby address the broader epistemological question of what and how we may best learn, and learn best, from games and play. © 2009 Authors &amp; Digital Games Research Association (DiGRA).</t>
  </si>
  <si>
    <t>Design-based research; Educational games; Music education; Play learning; Serious games</t>
  </si>
  <si>
    <t>Thomas M.</t>
  </si>
  <si>
    <t>Thomas, Maureen (55472021300)</t>
  </si>
  <si>
    <t>Taking a chance on losing yourself in the game</t>
  </si>
  <si>
    <t>Digital Creativity</t>
  </si>
  <si>
    <t>10.1080/14626260903290265</t>
  </si>
  <si>
    <t>https://www.scopus.com/inward/record.uri?eid=2-s2.0-72149113336&amp;doi=10.1080%2f14626260903290265&amp;partnerID=40&amp;md5=1ce04dde5046fa6df67c6bbb6173df1b</t>
  </si>
  <si>
    <t>Myth is an increasingly popular matrix for game-fiction experience. In her latest console adventure, Underworld (2008), long-running character Lara Croft, 'Tomb Raider', has to acquire Thor's Hammer to enter a neo-Viking mythworld, to find the mother who disappeared when she was a toddler. However, despite the female-centred journey, the environment and form of her quest are arguably conceptually 'masculine'. This article contrasts with it the interactive 'serious' game of chance, Rune-Cast, which brought together four female artists/performers who interpret the Viking mythworld through explorable 3-D art combined with video and authentic stories and songs, originally articulated (in the early middle ages) in a female voice. The material is contextualised within issues of screen language, gendered space, 3-D environment/interaction design and storytelling. Must play in 3-D worlds be based on orienteering, control, dominance and destruction? Or is it fun to chance losing-and finding-yourself in a different game? © Taylor &amp; Francis Group.</t>
  </si>
  <si>
    <t>3-D graphics and modelling; Animation; Annotation; Chance operations; Digital 'éCriture feminine'; Digital video; Game fiction; Gendered space; Interactive art &amp; Technology; Oral composition techniques; Reconfigurable story; Serious gaming; Spatiality and narrativity; Video content; Virtual reality</t>
  </si>
  <si>
    <t>Yoh M.-S.; Kwon J.; Kim S.</t>
  </si>
  <si>
    <t>Yoh, Myeung-Sook (36669761900); Kwon, Joonho (14028548900); Kim, Sunghoon (7601582514)</t>
  </si>
  <si>
    <t>36669761900; 14028548900; 7601582514</t>
  </si>
  <si>
    <t>NeuroWander: A BCI game in the form of interactive fairy tale</t>
  </si>
  <si>
    <t>UbiComp'10 - Proceedings of the 2010 ACM Conference on Ubiquitous Computing</t>
  </si>
  <si>
    <t>10.1145/1864431.1864450</t>
  </si>
  <si>
    <t>https://www.scopus.com/inward/record.uri?eid=2-s2.0-78649985840&amp;doi=10.1145%2f1864431.1864450&amp;partnerID=40&amp;md5=d68269b58a9acd8f604452874bf91dca</t>
  </si>
  <si>
    <t>In this paper, we describe the design and implementation of a Brain-Computer Interface (BCI) game, called "Neuro Wander", which is based on the German fairy tale Hansel and Gretel. NeuroWander can not only process the inputs from a keyboard or a mouse, but also transfer the gamers' brainwaves through a certain BCI device such as NeuroSky Mindset. The objective of NeuroWander is to provide a simple example for how to realize the principle desire of gamers in fantasy world: "think and make it happen without any physical touch". It is concluded that neuroadaptive interfaces need to be well combined with proper form of entertainment contents to satisfy the sophisticated taste of game users at the age of "digital fun playing in anytime and at anyplace". © 2010 Copyright is held by the author/owner(s).</t>
  </si>
  <si>
    <t>brain-computer interface (BCI); brainwaves; concentration power; serious game; ubiquitous games</t>
  </si>
  <si>
    <t>Lieberman D.A.; Fisk M.C.; Biely E.</t>
  </si>
  <si>
    <t>Lieberman, Debra A. (35840112500); Fisk, Maria Chesley (7006710401); Biely, Erica (6506748879)</t>
  </si>
  <si>
    <t>35840112500; 7006710401; 6506748879</t>
  </si>
  <si>
    <t>Digital games for young children ages three to six: From research to design</t>
  </si>
  <si>
    <t>10.1080/07380560903360178</t>
  </si>
  <si>
    <t>https://www.scopus.com/inward/record.uri?eid=2-s2.0-79955434048&amp;doi=10.1080%2f07380560903360178&amp;partnerID=40&amp;md5=5af4e03ba1bef08af3ee7b0f1a164697</t>
  </si>
  <si>
    <t>Young children ages 3 to 6 play a wide range of digital games, which are now available on large screens, handheld screens, electronic learning systems, and electronic toys, and their time spent with games is growing. This article examines effects of digital games and how they could be designed to best serve children's needs. A small body of research has found that games-when well designed-can provide rich, fun, interactive experiences that can foster young children's learning, cognitive development, skill building, social interactions, physical activity, and healthy behaviors. Research on games that are not well designed has found that violent content can lead to fear, hostility, desensitization, and aggressive behavior; stereotyped portrayals of characters can lead to stereotyped beliefs about others and oneself; and game playing can consume valuable time that could have been better spent in exploratory play, direct manipulation of objects in the environment, physical activity, and social interaction. More research is needed to discover the potential strengths and drawbacks of games for this age group to improve game design and guide decision-making about game purchases and implementation. Since young children are especially vulnerable to media messages, it is important that their media match their developmental needs, interests, and abilities. New data collection methods are enabling researchers to investigate children's responses to digital games with greater depth and accuracy and to discover how those responses are associated with outcomes. For example, software can record the time spent playing a game, time spent on specific game challenges, errors made, use of help and remediation, amount of exposure to educational content, and areas of success in the game. Data can also be collected with systems that record eye movements, technologies that recognize emotional responses to games by recording subtle shifts in facial expression, and functional magnetic resonance imaging of brain activity during game play, all of which can contribute to our understanding of processes and effects of young children's game playing. The results of research using these new methods and more traditional methods will help to discover principles of game design that can help make games more developmentally appropriate and beneficial, building on the ways young children naturally play and learn. © Taylor &amp; Francis Group, LLC.</t>
  </si>
  <si>
    <t>Children; Digital game; Health; Kindergarten; Learning; Media; Physical activity; Preschool; Research; Video game</t>
  </si>
  <si>
    <t>Hernandez M.D.</t>
  </si>
  <si>
    <t>Hernandez, Monica D. (34881628200)</t>
  </si>
  <si>
    <t>Determinants of children's attitudes towards “advergames”: The case of Mexico</t>
  </si>
  <si>
    <t>10.1108/17473610810879684</t>
  </si>
  <si>
    <t>https://www.scopus.com/inward/record.uri?eid=2-s2.0-84992998938&amp;doi=10.1108%2f17473610810879684&amp;partnerID=40&amp;md5=a8ddd8e0c196397becfc4a2a145e249c</t>
  </si>
  <si>
    <t>Purpose The purpose of this paper is to examine the factors contributing to positive attitudes toward advergames among later elementary school children in Mexico. Design-methodology-approach Data collection was conducted via experiments in an elementary school computer lab followed by a paper-and-pencil questionnaire. Findings Regression analysis revealed that entertainment and sociability positively related to positive attitudes toward advergames, whereas escapism was found to be negatively related. The most robust finding was the significant effect of entertainment on attitudes. Interestingly, Mexican children perceived entertainment and sociability as closely related. In sum, they claimed that they play online games for fun or as a means to socialize, but not to get away from their responsibilities. Research limitations-implications The games selected for the study promote global brands of an international corporation with considerable time in the market. Future work could develop local or hypothetical brands and test them in the same context. Practical implications Empirical evidence by means of a Mexican sample contributes by providing support about attitudes' formation and computer usage among Latin American children. Originality-value The study contributes by providing valuable insights about children's attitudes toward advergames formation. © 2008, Emerald Group Publishing Limited</t>
  </si>
  <si>
    <t>Advertising; Attitudes; Children (age groups); Mexico; Video games</t>
  </si>
  <si>
    <t>Weightman A.P.H.; Preston N.; Holt R.; Allsop M.; Levesley M.; Bhakta B.</t>
  </si>
  <si>
    <t>Weightman, Andrew Patrick Hayes (7004346861); Preston, Nick (37073234600); Holt, Raymond (24483579500); Allsop, Matthew (35602715400); Levesley, Martin (6701600753); Bhakta, Bipinchandra (7004228273)</t>
  </si>
  <si>
    <t>7004346861; 37073234600; 24483579500; 35602715400; 6701600753; 7004228273</t>
  </si>
  <si>
    <t>Engaging children in healthcare technology design: Developing rehabilitation technology for children with cerebral palsy</t>
  </si>
  <si>
    <t>Journal of Engineering Design</t>
  </si>
  <si>
    <t>10.1080/09544820802441092</t>
  </si>
  <si>
    <t>https://www.scopus.com/inward/record.uri?eid=2-s2.0-77956855039&amp;doi=10.1080%2f09544820802441092&amp;partnerID=40&amp;md5=6520a271984fb818e697eb05c86d6ce2</t>
  </si>
  <si>
    <t>This paper presents a case study of users' involvement in the design and evaluation of two devices for upper limb rehabilitation for children with cerebral palsy to use in their homes. The devices comprise a computer game and a force feedback interface, designed to stimulate children with cerebral palsy to undertake fun arm exercises that are beneficial in terms of improving overall functional use of their impaired arm. This device was developed for children using a combination of informal and formal user-centred design methods. The methods used include standard questionnaires, interviews, a modified peer tutoring process and a comparative method, and have been applied to the iterative design of both the hardware and software components of the rehabilitation systems.Thirty-seven non-disabled children and 15 children with cerebral palsy in the 5-12-year-old age group were involved in the evaluation, held at six local primary schools. Prototypes of the final design were used by 18 patients with cerebral palsy for approximately 4 weeks as a therapeutic intervention. To evaluate the designs, qualitative and questionnaire-based opinion was sought from these children, and their parents, at the end of the intervention. An evaluation of the methodologies employed is presented. © 2010 Taylor &amp; Francis.</t>
  </si>
  <si>
    <t>Cerebral palsy; Rehabilitation technology; User-centred design</t>
  </si>
  <si>
    <t>Walz S.P.; Ballagas R.</t>
  </si>
  <si>
    <t>Walz, Steffen P. (22837240200); Ballagas, Rafael (6507278590)</t>
  </si>
  <si>
    <t>22837240200; 6507278590</t>
  </si>
  <si>
    <t>Pervasive persuasive: A rhetorical design approach to a location-based spell-casting game for tourists</t>
  </si>
  <si>
    <t>3rd Digital Games Research Association International Conference: "Situated Play", DiGRA 2007</t>
  </si>
  <si>
    <t>https://www.scopus.com/inward/record.uri?eid=2-s2.0-84873391897&amp;partnerID=40&amp;md5=072c4e1a4ea48a20d9dffb4dabaa3415</t>
  </si>
  <si>
    <t>REXplorer is a pervasive game service launching in June 2007. The game aims at persuading on site tourists to explore and enjoy the history of the UNESCO world heritage city core of Regensburg, Germany. In the game, historical and mythological spirits are stationed at touristic points of interest throughout the mostly Gothic and Romanesque city core of Regensburg. Players rent a special "paranormal activity detector" - a device composed of a mobile phone and a GPS receiver in a custom designed shell - at Regensburg's tourist information. Players interact with the location-based and site-specific spirits by performing a gesture, i.e. by waving the wandlike detector through the air in a specified fashion, thus "casting a spell". Situated gestures allow players to evoke and communicate with spirits to receive and resolve quests. With their detector, players can also take pictures, which appear on each player's individually generated souvenir, a weblog. The weblog also maps a player's route, describes spirits a player has encountered, and lists books and deepening URLs for each character and site. In this paper, we focus on the rhetorical approach behind REXplorer, and discuss exemplary formal and dramaturgical persuasive design tactics. These tactics, we believe, can not only help to make "serious" activities such as city exploration and history learning fun and sustainable, but also influence player behavior during pervasively computed and situated gameplay. © 2007 Authors &amp; Digital Games Research Association (DiGRA).</t>
  </si>
  <si>
    <t>Game rhetoric; Persuasive technology; Pervasive game design; Serious games; Situated gameplay</t>
  </si>
  <si>
    <t>Cross C.</t>
  </si>
  <si>
    <t>Cross, Carl (34869390400)</t>
  </si>
  <si>
    <t>Making games seriously: Creating a peer designed video game for use in library promotion and instruction</t>
  </si>
  <si>
    <t>Library Review</t>
  </si>
  <si>
    <t>10.1108/00242530910942063</t>
  </si>
  <si>
    <t>https://www.scopus.com/inward/record.uri?eid=2-s2.0-69949154385&amp;doi=10.1108%2f00242530910942063&amp;partnerID=40&amp;md5=bf2bf243bbdef5bf5e349c6ade68996d</t>
  </si>
  <si>
    <t>Purpose: The purpose of this paper is to describe the initial stages of a year to 18 month project to design and produce a peer designed video game for teenagers for use across Derbyshire Libraries. Design/methodology/approach: The context is set with an overview of educational games focusing on the UK experience before examining both commercial off the shelf and bespoke games in schools, universities and libraries in the USA and UK. Findings: The paper posits a specification it is believed will result in a game which is both educational and fun. Originality/value: Describes the initial development of a peer designed game for young people. © Emerald Group Publishing Limited.</t>
  </si>
  <si>
    <t>Children (age groups); Product design; Public libraries; Video games; Youth</t>
  </si>
  <si>
    <t>Ballagas R.; Kuntze A.; Walz S.P.</t>
  </si>
  <si>
    <t>Ballagas, Rafael (6507278590); Kuntze, André (24338447000); Walz, Steffen P. (22837240200)</t>
  </si>
  <si>
    <t>6507278590; 24338447000; 22837240200</t>
  </si>
  <si>
    <t>Gaming tourism: Lessons from evaluating REXplorer, a pervasive game for tourists</t>
  </si>
  <si>
    <t>5013 LNCS</t>
  </si>
  <si>
    <t>10.1007/978-3-540-79576-6_15</t>
  </si>
  <si>
    <t>https://www.scopus.com/inward/record.uri?eid=2-s2.0-44649092153&amp;doi=10.1007%2f978-3-540-79576-6_15&amp;partnerID=40&amp;md5=5e4cc8c7163de425b499f8c85bf3e5f3</t>
  </si>
  <si>
    <t>REXplorer is a mobile, pervasive spell-casting game designed for tourists of Regensburg, Germany. The game creates player encounters with spirits (historical figures) that are associated with significant buildings in an urban setting. A novel mobile interaction mechanism of "casting a spell" (making a gesture by waving a mobile phone through the air) allows the player to awaken and communicate with a spirit to continue playing the game. The game is designed to inform visitors about history in a fun manner. The results of a formative evaluation are explored to inform the design of future serious pervasive games. © 2008 Springer-Verlag Berlin Heidelberg.</t>
  </si>
  <si>
    <t>Bakopoulos M.; Tsekeridou S.</t>
  </si>
  <si>
    <t>Bakopoulos, Menelaos (26421632500); Tsekeridou, Sofia (6603817987)</t>
  </si>
  <si>
    <t>26421632500; 6603817987</t>
  </si>
  <si>
    <t>MobiSpell: Educational mobile game design and development for teaching spelling to young children</t>
  </si>
  <si>
    <t>5709 LNCS</t>
  </si>
  <si>
    <t>10.1007/978-3-642-04052-8_40</t>
  </si>
  <si>
    <t>https://www.scopus.com/inward/record.uri?eid=2-s2.0-70350616678&amp;doi=10.1007%2f978-3-642-04052-8_40&amp;partnerID=40&amp;md5=b57c3efb6fd463e4dd097c94b8f8fc2e</t>
  </si>
  <si>
    <t>A 3D educational mobile game is designed and implemented with the aim to teach hard-to-spell words to young children exploiting their natural affinity towards games entertainment in order to increase the likelihood of useful knowledge acquisition while having fun. The educational game features a fighter plane style environment in which spelling is accomplished by shooting down letters. Incentives and motivation such as points and medals encourage learning and motivate children to develop skills. The J2ME Mobile 3D Graphics library is used with 3D models developed in 3DS MAX, and development taking place in Netbeans. © 2009 Springer.</t>
  </si>
  <si>
    <t>Educational game; Game design; Game development; Mobile game</t>
  </si>
  <si>
    <t>Meyer B.; Sørensen B.H.</t>
  </si>
  <si>
    <t>Meyer, Bente (34870329300); Sørensen, Birgitte Holm (15832948600)</t>
  </si>
  <si>
    <t>34870329300; 15832948600</t>
  </si>
  <si>
    <t>Designing e-learning through games - Reconceptualising the 'fun' and the 'serious' in computer assisted language learning</t>
  </si>
  <si>
    <t>2008-January</t>
  </si>
  <si>
    <t>https://www.scopus.com/inward/record.uri?eid=2-s2.0-84938677252&amp;partnerID=40&amp;md5=46199e4afff9ae5dee202aa5944a2930</t>
  </si>
  <si>
    <t>A recent development in the area of e-learning is the use of game-based material (Serious Games) for learning. The advantage of using games for e-learning is according to Gee (2003) that games may provide visual and embodied models for physical and social human action in the world. In addition to this the use of online games for educational purposes may tap into experiences with interaction and community building that learners have from informal settings. In the paper we shall argue for the potential of serious games for teaching and learning languages online. The paper builds on data from a research project, Serious Games on a Global Market Place (2007-2010), in which an online game-based platform for teaching and learning English (www.Mingoville.com) has been studied in the context of English education in Danish primary schools. The initial research process - which was based on an analysis of the platform as well as interviews with platform developers - suggested that one of the challenges of developing a design for serious games in language education consists of renegotiating the educational games genre to balance drill-based exercises with contextualised simulations that involve fruitful thinking, real language interaction and student engagement. One hypothesis of the project is, following the initial research and drawing on previous research in the field, that the process of designing serious games for CALL may significantly benefit from involving children's own experiences with using languages (primarily English) online for gaming and interacting. This to some extent involves transcending the dichotomy of 'serious' and 'pleasurable' learning found in the discourse on learning with games inside and outside schools.</t>
  </si>
  <si>
    <t>Computer-assisted language learning (CALL); Formal and informal learning; Motivation and games; Serious Games; The educational design of games</t>
  </si>
  <si>
    <t>Cui S.; Wang Y.; Koay S.; Yang Y.</t>
  </si>
  <si>
    <t>Cui, Suxia (7202413917); Wang, Yonghui (55733817800); Koay, Siew (35389029800); Yang, Yonggao (57203826552)</t>
  </si>
  <si>
    <t>7202413917; 55733817800; 35389029800; 57203826552</t>
  </si>
  <si>
    <t>Revamp computer education with multimedia and game technologies</t>
  </si>
  <si>
    <t>https://www.scopus.com/inward/record.uri?eid=2-s2.0-85029126968&amp;partnerID=40&amp;md5=3a77060bbda59c3472eb59c744a9256d</t>
  </si>
  <si>
    <t>The booming computer technology has changed our daily lives dramatically in the past decade. We witnessed the microprocessor changing from 8-bit to 64-bit and the display from monochrome monitor to millions of colors LCD screen. However, the teaching of college level computer classes does not catch up with the pace. This widens the gap between advanced computing technology and the college computer education. Especially facing the fact that today's youngsters are grown up in a computerized multimedia world - they are enthusiasts of internet, video games, ipod, MySpace, face book, and etc. even before they enter college. Having known lots of popular fancy applications using computer techniques, their expectation of their first computer class is not the same as students of twenty years ago. But the struggling for their first computing class in college resulted in low retention rate reported by many institutions. To address this issue, a group of faculty members from computing discipline investigated to teach the traditional topics of computer courses unconventionally. Instead of working in a console environment (with text-based outputs), we explored new teaching approaches that allow students to learn computing by writing programs that produce graphics, manipulate images, working with audio and video, and developing computer games. Focuses are placed on students' first computing class in two categories: Engineering major and non-Engineering major. C++ is the computing fundamental class for engineering majors. In order to avoid overwhelming students with game theory or the intricacies of a graphics library such as DirectX or OpenGL, we used the Microsoft product, Dark GDK (a free library that makes graphics programming simple enough for beginners), as the platform, so that students can focus on the fundamentals while creating interesting graphics and game programs. While covering the fundamental topics (such as data types, variables, input, output, control structures, functions, arrays, files classes, and objects), students learn to draw with primitive graphics, load and manipulate images, create sprites and animations, play music and sound effects. For non-engineering majors, the course is non C++ based computer application course. We choose Vizard-a popular virtual reality programming environment-to design course teaching modules to make the course learning full of fun since there is no need to teach this group of students as software developers, instead, they should be taught as tool modifiers. In this project, faculty members developed new course modules and introduced them into the corresponding computing classes. Preliminary results were obtained and obstacles were discussed, and in the future, we are going to develop more new course modules and also involve more computing courses to be enhanced. © American Society for Engineering Education, 2010.</t>
  </si>
  <si>
    <t>Jenson J.; De Castell S.</t>
  </si>
  <si>
    <t>Jenson, Jennifer (7006732865); De Castell, Suzanne (6506834863)</t>
  </si>
  <si>
    <t>7006732865; 6506834863</t>
  </si>
  <si>
    <t>Girls and gaming: Gender research, "progress" and the death of interpretation</t>
  </si>
  <si>
    <t>https://www.scopus.com/inward/record.uri?eid=2-s2.0-84873364866&amp;partnerID=40&amp;md5=eac28bcd06391ed5b15184a472d98495</t>
  </si>
  <si>
    <t>This paper is about the persistent absence of critical interpretation in work focused on gender and gameplay. Since its beginnings, research (and resulting practice) in this area has moved little if at all from the early work in the path-breaking Cassells and Jenkins volume dedicated to girls and gaming. In the currently very well-regarded and oft-cited volume on "girl- friendly" game design, Sheri Graner-Ray re-instates the gamut of gender stereotypes by now so familiar as to have become "canonical" for the field. In this paper we illustrate some theoretical, research, and practice dilemmas, and, drawing upon sophisticated interpretive work in gender studies and on socio-cultural approaches to research, we propose some tactics for rethinking the very terms and conditions of this by now clearly resilient orthodoxy about "what girls like best," arguing that until we are able to be surprised by its findings, we can be fairly confident that games studies research into gender accomplishes little beyond re-instating and further legitimating inequality of access, condition and opportunity. This is no game: no fun, and no fair. © 2007 Authors &amp; Digital Games Research Association (DiGRA).</t>
  </si>
  <si>
    <t>Game culture; Gameplay; Gender; Research; Sociology</t>
  </si>
  <si>
    <t>Sorenson N.; Pasquier P.</t>
  </si>
  <si>
    <t>Sorenson, Nathan (26424056700); Pasquier, Philippe (8850202000)</t>
  </si>
  <si>
    <t>26424056700; 8850202000</t>
  </si>
  <si>
    <t>The evolution of fun: Automatic level design through challenge modeling</t>
  </si>
  <si>
    <t>Proceedings of the International Conference on Computational Creativity, ICCC-10</t>
  </si>
  <si>
    <t>https://www.scopus.com/inward/record.uri?eid=2-s2.0-80051939031&amp;partnerID=40&amp;md5=17c3d7c9c189a9397611e35088fd7566</t>
  </si>
  <si>
    <t>A generative system that creates levels for 2D platformer games is presented. The creation process is driven by generic models of challenge-based fun which are derived from existing theories of game design. These models are used as fitness functions in a genetic algorithm to produce new levels that maximize the amount of player fun, and the results are compared with existing levels from the classic video game Super Mario Bros. This technique is novel among systems for creating video game content as it does not follow a complex rule-based approach but instead generates output from simple and generic high-level descriptions of player enjoyment.</t>
  </si>
  <si>
    <t>Ta Huynh D.-N.; Raveendran K.; Xu Y.; Spreen K.; MacIntyre B.</t>
  </si>
  <si>
    <t>Ta Huynh, Duy-Nguyen (35184053500); Raveendran, Karthik (57222397781); Xu, Yan (23390737100); Spreen, Kimberly (35184221200); MacIntyre, Blair (6701428247)</t>
  </si>
  <si>
    <t>35184053500; 57222397781; 23390737100; 35184221200; 6701428247</t>
  </si>
  <si>
    <t>Art of defense: A collaborative handheld augmented reality board game</t>
  </si>
  <si>
    <t>Proceedings of the 2009 ACM SIGGRAPH Symposium on Video Games, Sandbox '09</t>
  </si>
  <si>
    <t>https://www.scopus.com/inward/record.uri?eid=2-s2.0-70450284276&amp;partnerID=40&amp;md5=26573de7bdc77d005bfd90c8afefaaa2</t>
  </si>
  <si>
    <t>In this paper, we present Art of Defense (AoD), a cooperative handheld augmented reality (AR) game. AoD is an example of what we call an AR Board Game, a class of tabletop games that combine handheld computers (such as camera phones) with physical game pieces to create a merged physical/virtual game on the table-top. This paper discusses the technical aspects of the game, the design rationale and process we followed, and the resulting player experience. The goal of this research is to explore the affordances and constraints of handheld AR interfaces for collaborative social games, and to create a game that leverages them as fully as possible. The results from the user study show that the game is fun to play, and that by tightly registering the virtual content with the tangible game pieces, tabletop AR games enable a kind of social play experience unlike non-AR computer games. We hope this research will inspire the creation of other handheld augmented reality games in the future, both on and off the tabletop. © 2009 ACM.</t>
  </si>
  <si>
    <t>Augmented reality; Collaborative game; Handheld game</t>
  </si>
  <si>
    <t>Kam M.; Agarwal A.; Kumar A.; Lal S.; Mathur A.; Tewari A.; Canny J.</t>
  </si>
  <si>
    <t>Kam, Matthew (10042275300); Agarwal, Aishvarya (57198124011); Kumar, Anuj (57204045069); Lal, Siddhartha (36855876000); Mathur, Akhil (25923502200); Tewari, Anuj (56963499400); Canny, John (7005125209)</t>
  </si>
  <si>
    <t>10042275300; 57198124011; 57204045069; 36855876000; 25923502200; 56963499400; 7005125209</t>
  </si>
  <si>
    <t>Designing E-Learning games for rural children in India: A format for balancinq learning with fun</t>
  </si>
  <si>
    <t>Proceedings of the Conference on Designing Interactive Systems: Processes, Practices, Methods, and Techniques, DIS</t>
  </si>
  <si>
    <t>10.1145/1394445.1394452</t>
  </si>
  <si>
    <t>https://www.scopus.com/inward/record.uri?eid=2-s2.0-57549109073&amp;doi=10.1145%2f1394445.1394452&amp;partnerID=40&amp;md5=9cfee9355ee217897bbf0274db83d66c</t>
  </si>
  <si>
    <t>Poor literacy remains a barrier to economic empowerment in the developing world. Of particular importance is fluency in a widely spoken "world language" such as English, which is typically a second language for these low-income learners. We make the case that mobile games on cellphones is an appropriate solution in the typical ecologies of developing regions. The challenge is to design e-learning games that are both educational and pleasurable for our target learners, who have limited familiarity with high technology. We propose the receptive-practice-activation cycle that could be used as the conceptual model for the designs. We then report how this format could be refined, based on our experiences in the field with three games that have collectively undergone nine rounds of iterations. In particular, it appears that maintaining a distinction between learning and fun to some extent is necessary for effective designs. Copyright 2008 ACM.</t>
  </si>
  <si>
    <t>Cellphone; Developing world; Digital divide; E-learning; English as a second language; Games; Language learning; Mobile games; Mobile learning; Serious games; Third world</t>
  </si>
  <si>
    <t>Yee H.S.S.; Sing L.C.</t>
  </si>
  <si>
    <t>Yee, Helena Song Sook (55520979200); Sing, Lee Chien (54993730700)</t>
  </si>
  <si>
    <t>55520979200; 54993730700</t>
  </si>
  <si>
    <t>A case study on fun and usability in learning through play: Implications to the design principles of children's computer games</t>
  </si>
  <si>
    <t>Computer Games and Allied Technology 08, CGAT 08 - Animation, Multimedia, IPTV and Edutainment, Proceedings</t>
  </si>
  <si>
    <t>https://www.scopus.com/inward/record.uri?eid=2-s2.0-84857072911&amp;partnerID=40&amp;md5=184ee37f1a6f38972d3a89d7f293cedf</t>
  </si>
  <si>
    <t>This paper presents a case study on children and their teacher's perception of fun and usability towards games developed from a game engine and the implications of findings to design principles in developing educational computer games for children. Activities for the children aged 4-6 were pictureword matching game and number-shapes shooting game. Findings indicate that children liked the games and that the design of the graphical user interface concurred with most of the existing general design principles. However, we observe that some of the children encountered some problems in identifying some pictures as these images were illustrated in the word matching game. The teacher commented that it would be more appropriate if real-life photos of the objects were used. Also, the alphabets used should correlate with their level of cognitive development such as the preference for small caps over capital letters in terms of word recognition. The size of the shapes used for the shooting game was also found to be slightly too small. The shapes were moving too fast and the "kill area" was too small. This study also found that there was no gender difference. Overall, the teacher found the games useful, interesting and helpful to the children. She was also impressed with the ease with which elements of the game could be reused. Significance of the finding lie in the customization of the existing design principles, particularly in the area of graphical user interface, for children ages 4-6.</t>
  </si>
  <si>
    <t>Design principles for children ages 4-6; Fun; Game engine; Learning through play; Usability</t>
  </si>
  <si>
    <t>Moffett J.; Rich C.; Beck J.</t>
  </si>
  <si>
    <t>Moffett, Jeffrey (57196598506); Rich, Charles (7102808206); Beck, Joseph (7403532386)</t>
  </si>
  <si>
    <t>57196598506; 7102808206; 7403532386</t>
  </si>
  <si>
    <t>Toward a causal model for automatic game balancing</t>
  </si>
  <si>
    <t>Proceedings of CGAMES 2009 USA - 14th International Conference on Computer Games: AI, Animation, Mobile, Interactive Multimedia, Educational and Serious Games</t>
  </si>
  <si>
    <t>https://www.scopus.com/inward/record.uri?eid=2-s2.0-84906969205&amp;partnerID=40&amp;md5=b89feda6975d06971832902ceedbb376</t>
  </si>
  <si>
    <t>We have started to develop a mathematical model of how various aspects of a computer game influence how much fun it is to play. This causal model is organized into three layers: A generic layer that applies to any game, a refinement layer for a particular game genre, and an instantiation layer for a specific game. We have conducted an initial user study to validate the model using a simple sports game called Slime Volleyball. In addition to providing insight into game design, our causal model is intended to provide a foundation for the application of machine learning and optimization techniques to improve the player's experience. © 2009 The University of Wolverhampton.</t>
  </si>
  <si>
    <t>AI; Causal model; Fun; Game balancing; Machine learning; Optimization</t>
  </si>
  <si>
    <t>Sward K.A.; Richardson S.; Kendrick J.; Maloney C.</t>
  </si>
  <si>
    <t>Sward, Katherine A. (22954497100); Richardson, Stephanie (7202589004); Kendrick, Jeremy (26023279700); Maloney, Chris (7007182718)</t>
  </si>
  <si>
    <t>22954497100; 7202589004; 26023279700; 7007182718</t>
  </si>
  <si>
    <t>Use of a Web-Based Game to Teach Pediatric Content to Medical Students</t>
  </si>
  <si>
    <t>Ambulatory Pediatrics</t>
  </si>
  <si>
    <t>10.1016/j.ambp.2008.07.007</t>
  </si>
  <si>
    <t>https://www.scopus.com/inward/record.uri?eid=2-s2.0-58849167005&amp;doi=10.1016%2fj.ambp.2008.07.007&amp;partnerID=40&amp;md5=c3d9012a262fef0604b887f8f5a4e69d</t>
  </si>
  <si>
    <t>Objective: The aim of this study was to assess, using a Web-based format, third-year medical students' pediatric knowledge and perceptions of game playing with faculty facilitation compared with self-study computerized flash cards. Methods: This study used a repeated-measures experimental design with random assignment to a game group or self-study group. Pediatric knowledge was tested using multiple choice exams at baseline, week 6 of the clerkship following a 4-week intervention, and 6 weeks later. Perceptions about game playing and self-study were evaluated using a questionnaire at week 6. Results: The groups did not differ on content mastery, perceptions about content, or time involved in game playing or self-study. Perceptions about game playing versus self-study as a pedagogical method appeared to favor game playing in understanding content (P &lt; .001), perceived help with learning (P &lt; .05), and enjoyment of learning (P &lt; .008). An important difference was increased game group willingness to continue participating in the intervention. Conclusions: Games can be an enjoyable and motivating method for learning pediatric content, enhanced by group interactions, competition, and fun. Computerized, Web-based tools can facilitate access to educational resources and are feasible to apply as an adjunct to teaching clinical medicine. © 2008 Academic Pediatric Association.</t>
  </si>
  <si>
    <t>active learning; informatics; medical education; Web-based game</t>
  </si>
  <si>
    <t>Millard N.J.; Buckley P.K.; Skinner F.; Venousiou R.</t>
  </si>
  <si>
    <t>Millard, Nicola J. (22433266300); Buckley, Paul K. (7202909321); Skinner, Faye (22434023000); Venousiou, Rosita (6505894947)</t>
  </si>
  <si>
    <t>22433266300; 7202909321; 22434023000; 6505894947</t>
  </si>
  <si>
    <t>A home page is where the heart is: Using games based design techniques to enhance contact centre interfaces</t>
  </si>
  <si>
    <t>10.1007/978-3-540-28643-1_50</t>
  </si>
  <si>
    <t>https://www.scopus.com/inward/record.uri?eid=2-s2.0-35048866590&amp;doi=10.1007%2f978-3-540-28643-1_50&amp;partnerID=40&amp;md5=7d60b32544860d92bd0b0efd5e8ffc0f</t>
  </si>
  <si>
    <t>The demands for interface design for a time pressured and volatile environment such as a contact centre are not purely around usability and efficiency. Customer Service Representatives require interfaces that provide them with knowledge about the customer, products and services and company procedures in a way that is fast, easy to digest and easy to use. However, usability and efficiency have proved to be insufficient for such tools to be used in an operational environment. This study shows how the redesign of a knowledge system for a contact centre using designs inspired by computer games can be used to address issues of usage and acceptance. Two new designs were produced; one for use whilst online with the customer, emphasising the need for efficiency, speed and usability of knowledge access and another for use whilst offline which was more about having fun, knowledge sharing, personalisation and exploring the knowledge space. © IFIP International Federation for Information Processing 2004.</t>
  </si>
  <si>
    <t>Gillespie T.</t>
  </si>
  <si>
    <t>Gillespie, Thom (57192838067)</t>
  </si>
  <si>
    <t>Digital storytelling and computer game design</t>
  </si>
  <si>
    <t>22-27-March-1997</t>
  </si>
  <si>
    <t>10.1145/1120212.1120316</t>
  </si>
  <si>
    <t>https://www.scopus.com/inward/record.uri?eid=2-s2.0-85008368396&amp;doi=10.1145%2f1120212.1120316&amp;partnerID=40&amp;md5=4a7a9084cab1c5cc873b30e78fdf5a54</t>
  </si>
  <si>
    <t>This workshop uses a combination of short lecture and hands on practice to introduce digital storytelling and computer game design and the multitude of skills needed to successfully design digital stories and computer games. Working examples are taken from two current projects at Indiana University: Lost Highways and Rock- Paper-Scissors in Lizard Land. ©1997 Copyright on this material is held by the author.</t>
  </si>
  <si>
    <t>Computer game design; Digital storytelling; Fun; HMI; Human-media interaction</t>
  </si>
  <si>
    <t>Ab Hamid S.H.; Leong Y.F.</t>
  </si>
  <si>
    <t>Ab Hamid, Siti Hafizah (17433861000); Leong, Yu Fung (18434796900)</t>
  </si>
  <si>
    <t>17433861000; 18434796900</t>
  </si>
  <si>
    <t>Learn programming by using mobile edutainment game approach</t>
  </si>
  <si>
    <t>Proceedings - DIGITEL 2007: First IEEE International Workshop on Digital Game and Intelligent Toy Enhanced Learning</t>
  </si>
  <si>
    <t>10.1109/DIGITEL.2007.31</t>
  </si>
  <si>
    <t>https://www.scopus.com/inward/record.uri?eid=2-s2.0-34547693080&amp;doi=10.1109%2fDIGITEL.2007.31&amp;partnerID=40&amp;md5=55a52137e77649cfcd14e5dadbdebb92</t>
  </si>
  <si>
    <t>The concept of edutainment or "education and entertainment" is not new in a learning environment and its purpose is to make the learning process more enjoyable. This project integrated mobile game technology into a Mobile Learning system to make the learning process more fun and effective for its student end-users. The current generation prefers to spend time in front of the computer playing games instead of studying, so the project merged the technology so they can still play games but study at the same time. Even though mobile technology has many weaknesses (e.g., limited screen size), the project used this technology because it can be played anywhere, anytime, by any mobile device. The main end-users of the project are students or anyone who is learning the subject. For the time being, the project focuses on C++ programming as its domain. Basically, once a student executes the application, he or she can play the game by using C++ programming knowledge. The game starts by displaying a question. The player is represented by a small car that can shoot by using bullets. Within a time limit, the player must shoot the correct answer to a practical programming question. If the player shoots the wrong answer, the wrong answer will try to shoot the player back. The game was developed using J2ME as its development tool and Adobe Photoshop as its graphic design tool.___________________________ © 2007 IEEE.</t>
  </si>
  <si>
    <t>Edutainment game; Mobile technology; Programming subject</t>
  </si>
  <si>
    <t>Claypool K.; Claypool M.</t>
  </si>
  <si>
    <t>Claypool, Kajal (8977043400); Claypool, Mark (6701707948)</t>
  </si>
  <si>
    <t>8977043400; 6701707948</t>
  </si>
  <si>
    <t>Teaching software engineering through game design</t>
  </si>
  <si>
    <t>Proceedings of the 10th Annual SIGCSE Conference on Innovation and Technology in Computer Science Education</t>
  </si>
  <si>
    <t>10.1145/1067445.1067482</t>
  </si>
  <si>
    <t>https://www.scopus.com/inward/record.uri?eid=2-s2.0-29844452282&amp;doi=10.1145%2f1067445.1067482&amp;partnerID=40&amp;md5=f96f4ec0499c2c33de54f70709a416da</t>
  </si>
  <si>
    <t>Many projects currently used in Software Engineering curricula lack both the "fun factor" needed to engage students, as well as the practical realism of engineering projects that include other computer science disciplines such as Software Engineering, Networks, or Human Computer Interaction. This paper reports on our endeavor to enhance interest and retention in an existing Software Engineering curriculum through the use of computer game-based projects. Specifically, a set of game-centric, project-based modules have been developed that enable students to: (1) actively participate in the different phases of the software lifecycle taking a single project from requirement elicitation to testing and maintenance; (2) expose students to real issues in project and team management over the course of a 2-semester project; and at the same time (3) introduce students to the different aspects of computer game design. Preliminary results suggest the merits of our approach, showing improved class participation and performance. Copyright 2005 ACM.</t>
  </si>
  <si>
    <t>Computer Games; Game Design; Game Engineering; Software Engineering</t>
  </si>
  <si>
    <t>Payne J.; Keir P.; Elgoyhen J.; McLundie M.; Naef M.; Horner M.; Anderson P.</t>
  </si>
  <si>
    <t>Payne, John (36885524000); Keir, Paul (59266229800); Elgoyhen, Jocelyn (23977577500); McLundie, Mairghread (55485059900); Naef, Martin (7004639110); Horner, Martyn (15022475500); Anderson, Paul (23033296500)</t>
  </si>
  <si>
    <t>36885524000; 59266229800; 23977577500; 55485059900; 7004639110; 15022475500; 23033296500</t>
  </si>
  <si>
    <t>Gameplay issues in the design of spatial 3D gestures for video games</t>
  </si>
  <si>
    <t>10.1145/1125451.1125679</t>
  </si>
  <si>
    <t>https://www.scopus.com/inward/record.uri?eid=2-s2.0-84869141900&amp;doi=10.1145%2f1125451.1125679&amp;partnerID=40&amp;md5=f5c5516158bf73e15f465bf871e1da41</t>
  </si>
  <si>
    <t>We describe preliminary tests that form the first phase of research into issues involved with the design of spatial 3D gestures for video games. Early research on 3D gesture and spatial interaction was largely the domain of Virtual Reality (VR) [1]. More recent work looks at 3D gestures for mobile devices [2] and pervasive computing [3]. We are investigating issues affecting usability and fun [4] in the context of 3D gestures and spatial movement in video games where emotion, immediacy and immersion are more important than breadth of functionality and user task efficiency. These tests use our 3motion™ system, a wireless inertial motion tracking device and gesture SDK. This enables a range of gesture types from tight, precise movements to whole arm gestures, and from direct mapping of movement to recognition of 3D symbolic gestures. Four game scenarios using different spatial gesture characteristics were used to identify gameplay issues that have an impact on the design of 3D interaction.</t>
  </si>
  <si>
    <t>3D gestures; Fun; Physical gaming; Spatial interaction; Videogames</t>
  </si>
  <si>
    <t>Bailew T.V.; Jones K.S.</t>
  </si>
  <si>
    <t>Bailew, Timothy V. (51563137100); Jones, Keith S. (57211133385)</t>
  </si>
  <si>
    <t>51563137100; 57211133385</t>
  </si>
  <si>
    <t>Designing enjoyable VI deogames: Do heuristics differentiate bad from good?</t>
  </si>
  <si>
    <t>https://www.scopus.com/inward/record.uri?eid=2-s2.0-44349191977&amp;partnerID=40&amp;md5=533b40356dcf1ae3b5379f46bf813a65</t>
  </si>
  <si>
    <t>How does one design a fun video game? One way to guide design Is through the use of heuristics. Federoff (2002) compiled a list of design heuristics based on the gaming literature and interviews with game designers. However, these heuristics were not validated. The present study attempted to validate these heuristics by having participants play either a lowly or highly rated FC game. Participants were asked to provide a rating of overall enjoyment and then rate the applicability of each heuristic. Analysis of 133 participants' ratings of overall enjoyment Indicated that non-gamers felt both games were equally enjoyable while moderate and heavy gamers found the highly rated game most enjoyable. Further analyses indicated that participants considered approximately 75% of the heuristics to be more applicable to the highly rated game than the lowly rated one. The Implications for the design of new video game heuristics are discussed.</t>
  </si>
  <si>
    <t>Ladouceur R.; Sévigny S.; Blaszczynski A.; O'Connor K.; Lavoie M.E.</t>
  </si>
  <si>
    <t>Ladouceur, Robert (7004832176); Sévigny, Serge (6602793339); Blaszczynski, Alexander (7003673989); O'Connor, Kieron (7203002660); Lavoie, Marc E. (26643321700)</t>
  </si>
  <si>
    <t>7004832176; 6602793339; 7003673989; 7203002660; 26643321700</t>
  </si>
  <si>
    <t>Video lottery: Winning expectancies and arousal</t>
  </si>
  <si>
    <t>Addiction</t>
  </si>
  <si>
    <t>10.1046/j.1360-0443.2003.00412.x</t>
  </si>
  <si>
    <t>https://www.scopus.com/inward/record.uri?eid=2-s2.0-0038171377&amp;doi=10.1046%2fj.1360-0443.2003.00412.x&amp;partnerID=40&amp;md5=51d009c414f087f8192ef51c22ae0719</t>
  </si>
  <si>
    <t>Aims: This study investigates the effects of video lottery players' expectancies of winning on physiological and subjective arousal. Design: Participants were assigned randomly to one of two experimental conditions: high and low winning expectancies. Setting: Participants played 100 video lottery games in a laboratory setting while physiological measures were recorded. Level of risk-taking was controlled. Participants: Participants were 34 occasional or regular video lottery players. They were assigned randomly into two groups of 17, with nine men and eight women in each group. Intervention: The low-expectancy group played for fun, therefore expecting to win worthless credits, while the high-expectancy group played for real money. Measurements: Players' experience, demographic variables and subjective arousal were assessed. Severity of problem gambling was measured with the South Oaks Gambling Screen. In order to measure arousal, the average heart rate was recorded across eight periods. Findings: Participants exposed to high as compared to low expectations experienced faster heart rate prior to and during the gambling session. According to self-reports, it is the expectancy of winning money that is exciting, not playing the game. Conclusions: Regardless of the level of risk-taking, expectancy of winning is a cognitive factor influencing levels of arousal. When playing for fun, gambling becomes significantly less stimulating than when playing for money.</t>
  </si>
  <si>
    <t>Arousal; Expectancy; Gambling; Video lottery</t>
  </si>
  <si>
    <t>Sotamaa O.</t>
  </si>
  <si>
    <t>Sotamaa, Olli (56096852500)</t>
  </si>
  <si>
    <t>"Have fun working with our product!": Critical perspectives on computer game mod competitions</t>
  </si>
  <si>
    <t>Proceedings of DiGRA 2005 Conference: Changing Views - Worlds in Play</t>
  </si>
  <si>
    <t>https://www.scopus.com/inward/record.uri?eid=2-s2.0-84873354200&amp;partnerID=40&amp;md5=d0d9e8f3a75f957967858eccfcb22095</t>
  </si>
  <si>
    <t>This paper suggests that the digital games industry products are not limited to games-related hardware and software or the related spin-off industry products. Further, consumers "labour" with games is transformed into a product that is sold to advertisers and sponsors. In case of gamer-made modifications, this commodification of leisure is taken into extreme. It is obvious that the cultivation of unpaid modder labour necessitates different methods than the traditional forms of labour. It is suggested that mod competitions are used as a strategy of control over the hobbyist developers. Through competitions modders become interpellated as important members of the industry and simultaneously end up surprisingly comfortably harnessed. Finally, the paper suggests that the competitions that offer an attractive means to monitor the mod scene, paradoxically also work against industry's advantages by revealing the laborious nature of computer game development to the hobbyists. © 2005 Authors &amp; Digital Games Research Association DiGRA.</t>
  </si>
  <si>
    <t>Free labour; Game industry; Mod competitions; Modders; Mods; Political economy</t>
  </si>
  <si>
    <t>Fitzgerald S.G.; Cooper R.A.; Zipfel E.; Spaeth D.M.; Puhlman J.; Kelleher A.; Cooper R.; Guo S.</t>
  </si>
  <si>
    <t>Fitzgerald, Shirley G. (14630440500); Cooper, Rory A. (7404337543); Zipfel, Emily (16680493200); Spaeth, Donald M. (7004368159); Puhlman, Jeremy (23489775200); Kelleher, Annmarie (12140207700); Cooper, Rosemarie (35185938400); Guo, Songfeng (7403650510)</t>
  </si>
  <si>
    <t>14630440500; 7404337543; 16680493200; 7004368159; 23489775200; 12140207700; 35185938400; 7403650510</t>
  </si>
  <si>
    <t>The development and preliminary evaluation of a training device for wheelchair users: The GAMEWheels system</t>
  </si>
  <si>
    <t>Disability and Rehabilitation: Assistive Technology</t>
  </si>
  <si>
    <t>10.1080/09638280500167639</t>
  </si>
  <si>
    <t>https://www.scopus.com/inward/record.uri?eid=2-s2.0-64549155740&amp;doi=10.1080%2f09638280500167639&amp;partnerID=40&amp;md5=e7c281355789deccc5f59ba7cb088d93</t>
  </si>
  <si>
    <t>Purpose. Training of appropriate wheelchair propulsion methods may be beneficial to the individual who uses a wheelchair by reducing the incidence of pain and improving one's quality of life. This paper discusses the development and initial testing of a training device that was developed to aid in wheelchair propulsion techniques: GAMEWheels System. Methods. Two separate models of GAMEWheels have been developed: a GAMEWheels Clinical and a GAMEWheels Trainer. Details of the development process and the refinement have been included in this manuscript. To verify and compare the practicality and functionality of the two GAMEWheels systems, several focus groups were conducted: first to determine whether the systems could be set-up with informational materials and second to determine if the systems could be taught to novice users. Results. Results from the focus group indicate that the overall impressions of the systems were that they were fun to play. Suggestions were raised to improve the design, which have been incorporated into further refinement of the GAMEWheels systems. Conclusions. This paper provides an overview of the development of a wheelchair-training device. Valuable information was gained to improve the design of the GAMEWheels systems. © 2006 Informa UK Ltd All rights reserved.</t>
  </si>
  <si>
    <t>Exercise; product evaluation; wheelchairs</t>
  </si>
  <si>
    <t>Feijs L.; Peters P.; Eggen B.</t>
  </si>
  <si>
    <t>Feijs, Loe (7004096151); Peters, Peter (7202363186); Eggen, Berry (14035458600)</t>
  </si>
  <si>
    <t>7004096151; 7202363186; 14035458600</t>
  </si>
  <si>
    <t>Size variation and flow experience of physical game support objects</t>
  </si>
  <si>
    <t>10.1007/978-3-540-28643-1_37</t>
  </si>
  <si>
    <t>https://www.scopus.com/inward/record.uri?eid=2-s2.0-35048873413&amp;doi=10.1007%2f978-3-540-28643-1_37&amp;partnerID=40&amp;md5=fd0f087b5d007dd2e5be8cc44bd19a40</t>
  </si>
  <si>
    <t>This paper is about designing and evaluating an innovative type of computer game. Game support objects are used to enrich the gaming experience [7]. The added objects are active but are simpler than real robots. In the study reported here they are four helper ghosts connected to a traditional Pacman game. In earlier projects we already found that children consider such type of additions attractive. We also found that the computer screen tends to draw the user's attention away from the support objects; therefore, the new set-up described here was designed to facilitate simultaneous screen and object-based interactions. The object interaction is essential for playing the game and not just an add-on. In order to develop a better understanding of this type of interaction and thus create future games more systematically, we did a formal user test in which we systematically varied one parameter. Three different versions of the system have been built and tested; they differ in the size of the ghosts (42cm, 15cm, 6cm high). We report on the playability of the new game, the embodiment of the interaction, the degree of flow that could be achieved and the effect of the size of the game support objects on both flow and scores. The lessons learned include a number of insights regarding the design of physical game extensions. The most important finding is that the size of the objects is relevant with respect to fun. No significant effects of size on flow were found. Visibility and distances are critical, however. Observations and interviews indicate that certain ergonomic aspects of the interaction, which are a consequence of the size parameter variation, are really decisive, not the perception of size as such. © IFIP International Federation for Information Processing 2004.</t>
  </si>
  <si>
    <t>Chang T.-H.; Ho C.-J.; Hsu J.Y.-J.</t>
  </si>
  <si>
    <t>Chang, Tsung-Hsiang (35179131400); Ho, Chien-Ju (35174650400); Hsu, Jane Yung-Jen (7402284271)</t>
  </si>
  <si>
    <t>35179131400; 35174650400; 7402284271</t>
  </si>
  <si>
    <t>The PhotoSlap Game: Play to Annotate</t>
  </si>
  <si>
    <t>Proceedings of the 22nd AAAI Conference on Artificial Intelligence, AAAI 2007</t>
  </si>
  <si>
    <t>https://www.scopus.com/inward/record.uri?eid=2-s2.0-85167428842&amp;partnerID=40&amp;md5=a54108f2a450d034df33e01ebd16b023</t>
  </si>
  <si>
    <t>This paper presents PhotoSlap, an intelligent system for semantic annotation of photos. The system contains a semi-automatic face detector, a bulk annotation tool, and a multi-player online game, PhotoSlap. By exploring the design principles of gameplay and applying game theoretic analysis, PhotoSlap is designed as a fun and productive game, which adapts itself to different players to produce the desired output. Experiments involving four focus groups showed the game to be fun and effective in annotating people metadata for personal photo collections. Copyright © 2007, Association for the Advancement of Artificial Intelligence (www.aaai.org). All rights reserved.</t>
  </si>
  <si>
    <t>Denis G.; Jouvelot P.</t>
  </si>
  <si>
    <t>Denis, Guillaume (36117489500); Jouvelot, Pierre (6602775226)</t>
  </si>
  <si>
    <t>36117489500; 6602775226</t>
  </si>
  <si>
    <t>Motivation-driven educational game design: Applying best practices to music education</t>
  </si>
  <si>
    <t>10.1145/1178477.1178581</t>
  </si>
  <si>
    <t>https://www.scopus.com/inward/record.uri?eid=2-s2.0-77953485878&amp;doi=10.1145%2f1178477.1178581&amp;partnerID=40&amp;md5=1fd3d6892f92b8e7dcd1c31d42ff4b31</t>
  </si>
  <si>
    <t>Building upon research on motivation theory, we provide insights on how video games can be framed as expert tools that naturally reconcile learning and fun, a worthy goal since students are forced to where players volunteer, namely learning. Our main contribution is to suggest best practices rooted in psychology and motivation theory that we believe should be used when designing educational games.As a case study, we illustrate this approach by looking at the design of our ongoing Cha-Luva Swing Festival project, a video game dedicated to music education. Its overall pedagogical goal is to spur the players' curiosity and creativity by enabling them to easily play music using gamepads as musical instruments. This example perfectly illustrates our results, since motivational lapses due to instrumental limitations often lead to resignation and surrender.</t>
  </si>
  <si>
    <t>educational games; fun; learning; motivation; music</t>
  </si>
  <si>
    <t>Chao C.-C.</t>
  </si>
  <si>
    <t>Chao, Ching-Chiu (23487653000)</t>
  </si>
  <si>
    <t>An investigation of learning style differences and attitudes toward digital game-based learning among mobile users</t>
  </si>
  <si>
    <t>Proceedings - Fourth IEEE International Workshop on Wireless, Mobile and Ubiquitous Technology in Education, WMUTE 2006</t>
  </si>
  <si>
    <t>10.1109/WMTE.2006.261340</t>
  </si>
  <si>
    <t>https://www.scopus.com/inward/record.uri?eid=2-s2.0-38949132141&amp;doi=10.1109%2fWMTE.2006.261340&amp;partnerID=40&amp;md5=d524bb93922ad5f220ef184ae0529eb7</t>
  </si>
  <si>
    <t>Game-based learning in mobile and ubiquitous learning environments has gained great interests in recent years throughout the world and there is every indication that the trend will continue. This paper is a brief report on the findings of a study conducted on student mobile users' learning style, attitudes toward game-based learning in mobile and ubiquitous learning environments and the relationship between learning styles and attitudes towards digital game-based learning in this environment. Characteristics and principles of digital game-based learning, learning style based on experiential learning theory, constructivist learning approach to problem solving, interactions of collaborative learning, engagement of fun-flow experiences and characteristics of mobileubiquitous learning environments are synthesized as a framework to investigate research inquiries. This study provided insights for better understanding the design, theory and practice of game-based learning in mobileubiquitous environments. © 2006 IEEE.</t>
  </si>
  <si>
    <t>Yim J.; Graham T.C.N.</t>
  </si>
  <si>
    <t>Yim, Jeffrey (34978078200); Graham, T. C. Nicholas (25960022100)</t>
  </si>
  <si>
    <t>34978078200; 25960022100</t>
  </si>
  <si>
    <t>Using games to increase exercise motivation</t>
  </si>
  <si>
    <t>Proceedings of the 2007 Conference on Future Play, Future Play '07</t>
  </si>
  <si>
    <t>10.1145/1328202.1328232</t>
  </si>
  <si>
    <t>https://www.scopus.com/inward/record.uri?eid=2-s2.0-70449761699&amp;doi=10.1145%2f1328202.1328232&amp;partnerID=40&amp;md5=63581eb96a7373f6cbacfd18fdb3ac48</t>
  </si>
  <si>
    <t>In recent years, there has been significant work in integrating physical activity into video games. One goal of this work has been to help motivate sedentary people to be more physically active. Konami's Dance Dance Revolution and Nintendo's Wii Sports have shown that exercise games can be both fun and commercially successful. To date, however, there has been little attempt to investigate what properties of exercise games will help motivate sedentary people to start and continue exercise programs. This paper reviews the literature on exercise motivation and derives from it requirements for computer-aided exercise games. The paper then introduces the new Life is a Village exercise game, and uses it to illustrate how these requirements can be met. Copyright 2007 ACM.</t>
  </si>
  <si>
    <t>computer-aided exercise; computer-supported cooperative work; exertion interfaces; video game design</t>
  </si>
  <si>
    <t>Gestwicki P.; Sun F.-S.</t>
  </si>
  <si>
    <t>Gestwicki, Paul (24070643700); Sun, Fu-Shing (7401804209)</t>
  </si>
  <si>
    <t>24070643700; 7401804209</t>
  </si>
  <si>
    <t>Game software and the design process</t>
  </si>
  <si>
    <t>DESRIST 2007 Conference Proceedings - 2nd International Conference on Design Science Research in Information Systems and Technology</t>
  </si>
  <si>
    <t>https://www.scopus.com/inward/record.uri?eid=2-s2.0-42149084856&amp;partnerID=40&amp;md5=36644d7bab81d1eccea3a515f1642129</t>
  </si>
  <si>
    <t>We study the science of design through the processes of game design and software design. Both game design and software design require disciplined approaches to be successful, and a comparison of these processes reveals procedural symmetry despite differences of implementation. Game design is a creative process that aims to produce innovative and fun games, while software design reifies the game design. Without a good game design, the game will not be fun, and without a good software design, the game will not be functional. We present several case studies from courses on computer game software design. These studies justify and clarify the need for a balanced presentation of game and software design, where the goal of design education is a measurable increase in both. We propose a two-dimensional design space for studying game design and software design. Based on our case studies and experiences, we identify factors that tend to improve game or software design. We provide pedagogic suggestions that promote design education. This work motivates continued research on assessment of design education programs, especially in large-scale design projects where failure is a significant but costly learning experience. © CGU 2007.</t>
  </si>
  <si>
    <t>[No abstract available]</t>
  </si>
  <si>
    <t>Klante P.; Krösche J.; Ratt D.; Boll S.</t>
  </si>
  <si>
    <t>Klante, Palle (56635823900); Krösche, Jens (6507807937); Ratt, Daniela (16639246700); Boll, Susanne (14522025600)</t>
  </si>
  <si>
    <t>56635823900; 6507807937; 16639246700; 14522025600</t>
  </si>
  <si>
    <t>First-year students' paper chase - A mobile location-aware multimedia game</t>
  </si>
  <si>
    <t>ACM Multimedia 2004 - proceedings of the 12th ACM International Conference on Multimedia</t>
  </si>
  <si>
    <t>https://www.scopus.com/inward/record.uri?eid=2-s2.0-13444301386&amp;partnerID=40&amp;md5=88c778c781938a8feac5dc1aeff8a80d</t>
  </si>
  <si>
    <t>The latest achievements in the field of mobile networks and ubiquitous computing enable the integration and combination of technologies like Internet, Java, and multimedia in a new kind of application that employs distribution, wireless networking, localisation, and movement - mobile location-aware multimedia games. The approach presented is an innovative re-invention of a paper chase/scavenger hunt as a mobile location-aware game. The video demonstration illustrates the technical foundation and the system design of the mobile game. We also show the fun and the action of the game following some students when they play the game on our university campus.</t>
  </si>
  <si>
    <t>And graphical user interface; Auditory; Geo-referenced multimedia; Location-aware mobile games; Physical navigation</t>
  </si>
  <si>
    <t>Ziemek T.R.</t>
  </si>
  <si>
    <t>Ziemek, Tina R. (16551385200)</t>
  </si>
  <si>
    <t>Two-D or not two-D: Gender implications of visual cognition in electronic games</t>
  </si>
  <si>
    <t>Proceedings of the Symposium on Interactive 3D Graphics</t>
  </si>
  <si>
    <t>https://www.scopus.com/inward/record.uri?eid=2-s2.0-33748688597&amp;partnerID=40&amp;md5=d55361eeb325c6798ce02be6c1ece013</t>
  </si>
  <si>
    <t>Are there repercussions from 3D graphics being used in the majority of current video games? This research investigates whether the use of 2D and 3D graphics in video games affect the extent of how attracted a male is to playing an electronic game versus how attracted a female is. Published research indicates males outperform women in 3D virtual environments; this research illustrates that gender has an influence on how attracted an individual is to an electronic game. Over the course of two weeks participants took part in a study to assess whether 2D and 3D video games attract females and males differently. A multimethod (quantitative and qualitative) research design was used analogous to that of Sedig et al. [2001]. Data collection included various measures and approaches for cross-validation. Results indicate that if an electronic game is to appeal to the majority of female players, the game should be 2D, easy, and fun; if the game is to appeal to the majority of male players, the game should be 3D, challenging, and fun. © 2006 ACM.</t>
  </si>
  <si>
    <t>3D navigation; Computer games; Games studies; Gender effects; Spatial abilities; Video games</t>
  </si>
  <si>
    <t>Schwabe G.; Göth C.</t>
  </si>
  <si>
    <t>Schwabe, Gerhard (8564379000); Göth, Christoph (8564378900)</t>
  </si>
  <si>
    <t>8564379000; 8564378900</t>
  </si>
  <si>
    <t>Mobile learning with a mobile game: Design and motivational effects</t>
  </si>
  <si>
    <t>10.1111/j.1365-2729.2005.00128.x</t>
  </si>
  <si>
    <t>https://www.scopus.com/inward/record.uri?eid=2-s2.0-20744441195&amp;doi=10.1111%2fj.1365-2729.2005.00128.x&amp;partnerID=40&amp;md5=f8e2b245a3b76b6be8effefbfd6bd654</t>
  </si>
  <si>
    <t>Mobile technologies offer the opportunity to embed learning in a natural environment. This paper describes the design of the MobileGame prototype, exploring the opportunities to support learning through an orientation game in a university setting. The paper first introduces the scenario and then describes the general architecture of the prototype. The main part of the paper focuses on the evaluation of design issues and the effects observed in two trials. Design issues include: Supporting work on the move poses difficult interface questions, the accuracy of current outdoor, and indoor positioning systems is still problematic and the game requires near real-time response time. The evaluation of the effects shows that features such as 'map-navigation' and 'hunting and hiding' lead to excitement and fun. The participants immerse into a mixed reality that augments both physical and social space. The game success is based on the motivating design of the game itself. The paper concludes with open issues for future research, especially with the need to thoroughly evaluate the learning benefits. © Blackwell Publishing Ltd 2005.</t>
  </si>
  <si>
    <t>Computer supported cooperative learning; Computer supported cooperative play; E-learning; Mobile &amp; wireless games; Mobile learning; Positioning systems</t>
  </si>
  <si>
    <t>Johnson M.J.; Ramachandran B.; Paranjape R.P.; Kosasih J.B.</t>
  </si>
  <si>
    <t>Johnson, Michelle J. (57203731750); Ramachandran, Brinda (16176035900); Paranjape, Ruta P. (16176140300); Kosasih, Judith B. (6603306732)</t>
  </si>
  <si>
    <t>57203731750; 16176035900; 16176140300; 6603306732</t>
  </si>
  <si>
    <t>Feasibility study of TheraDrive: A low-cost game-based environment for the delivery of upper arm stroke therapy</t>
  </si>
  <si>
    <t>Annual International Conference of the IEEE Engineering in Medicine and Biology - Proceedings</t>
  </si>
  <si>
    <t>10.1109/IEMBS.2006.259971</t>
  </si>
  <si>
    <t>https://www.scopus.com/inward/record.uri?eid=2-s2.0-34047191463&amp;doi=10.1109%2fIEMBS.2006.259971&amp;partnerID=40&amp;md5=93268e86e17639c120053dd311313ed8</t>
  </si>
  <si>
    <t>Rising Healthcare costs combined with an increase in the number of people living with disabilities due to stroke have created a need for affordable stroke therapy that can be administered in both home and clinical environments. Studies show that robot and computer-assisted devices are promising tools for rehabilitating persons witdh impairment and disabilities due to stroke. Studies also have shown that highly motivating therapy produces neuromotor relearning that aids the rehabilitative process. Combining these concepts, this paper discusses TheraDrive, a simple, but novel robotic system for more motivating stroke therapy. We conducted two feasibility studies. The paper discusses these studies. Findings demonstrate the ability of the system to grade therapy and the sensitivity of its metrics to the level of motor function in the impaired arm. In addition, findings confirm the ability of the system to administer fun therapy leading to improved motor performance on steering tasks. However, further work is needed to improve the system's ability to increase motor function in the impaired arm. © 2006 IEEE.</t>
  </si>
  <si>
    <t>Cheng H.N.H.; Deng Y.-C.; Chang S.-B.; Chan T.-W.</t>
  </si>
  <si>
    <t>Cheng, Hercy N. H. (18433394500); Deng, Yi-Chan (7401531056); Chang, Sung-Bin (7405609099); Chan, Tak-Wai (56071786800)</t>
  </si>
  <si>
    <t>18433394500; 7401531056; 7405609099; 56071786800</t>
  </si>
  <si>
    <t>EduBingo: Design of multi-level challenges of a digital classroom game</t>
  </si>
  <si>
    <t>10.1109/DIGITEL.2007.23</t>
  </si>
  <si>
    <t>https://www.scopus.com/inward/record.uri?eid=2-s2.0-34547693085&amp;doi=10.1109%2fDIGITEL.2007.23&amp;partnerID=40&amp;md5=8acfddd42771ff215952b7004a6c4c23</t>
  </si>
  <si>
    <t>Some researches suggest that Well-designed computer games can facilitate children's learning and motivation on mathematics [11, 17]. To sustain the fun in playing a learning game, according to the concept of flow", students need a series of challenges to match their developing skills. This paper addresses two design questions: 1) How to transform a popular game into an educational game? 2) How to design multi-level challenges to sustain fun for practicing arithmetic in that game? In this paper, the game rules of Bingo are modified to design a competitive computer game, called EduBingo, for practicing arithmetic in a classroom. Based on our previous works and surveys of several digital games, four dimensions of challenges are identified for devising such educational games. A trail test was conducted to preliminarily evaluate the game's effects on learning, and, in particular, the influences of different dimensions of challenges on practice. © 2007 IEEE.</t>
  </si>
  <si>
    <t>Choi D.; Kim H.; Kim J.</t>
  </si>
  <si>
    <t>Choi, Dongseong (57657770800); Kim, Hoyoung (57843339900); Kim, Jinwoo (33067745400)</t>
  </si>
  <si>
    <t>57657770800; 57843339900; 33067745400</t>
  </si>
  <si>
    <t>Toward the construction of fun computer games: Differences in the views of developers and players</t>
  </si>
  <si>
    <t>10.1007/BF01305334</t>
  </si>
  <si>
    <t>https://www.scopus.com/inward/record.uri?eid=2-s2.0-34347392355&amp;doi=10.1007%2fBF01305334&amp;partnerID=40&amp;md5=942fcefba66d9c8c96a45c12b2b06428</t>
  </si>
  <si>
    <t>Even though most games have been developed so that users have fun, there has been little research to address the elements of games that create the perception of being fun. The objectives of this research are to focus on which features people think provide fun, and then analyse these aspects both qualitatively and quantitatively. This study first identified important design factors that may contribute to making a computer game fun, which is then organised as an analytic hierarchy. Based on the hierarchy, we surveyed both game developers and game players about how important they thought some factors are in making a game fun. The comparison between game players and developers {ndicates that the relative preferences about the game design factors are not the same between the two groups. This study concludes with limitations and implications of study results in the development of fun computer games. © Springer-Verlag London Ltd.</t>
  </si>
  <si>
    <t>Challenge; Fun; Game; Imaginativeness; Satisfaction; Vividness</t>
  </si>
  <si>
    <t>Danielsson K.; Wiberg C.</t>
  </si>
  <si>
    <t>Danielsson, Karin (36837809400); Wiberg, Charlotte (36960753900)</t>
  </si>
  <si>
    <t>36837809400; 36960753900</t>
  </si>
  <si>
    <t>Participatory design of learning media: Designing educational computer games with and for teenagers</t>
  </si>
  <si>
    <t>10.1108/17415650680000068</t>
  </si>
  <si>
    <t>https://www.scopus.com/inward/record.uri?eid=2-s2.0-84992986655&amp;doi=10.1108%2f17415650680000068&amp;partnerID=40&amp;md5=587c1a2deba8f1132b471ecbd0a44cdc</t>
  </si>
  <si>
    <t>This paper reports on how prospective users may be involved in the design of entertaining educational computer games. The paper illustrates an approach, which combines traditional Participatory Design methods in an applicable way for this type of design. Results illuminate the users’ important contribution during game development, especially when intended for a specific target group. Unless prospective members of the target group are consulted it is difficult to foresee opinions of game content, aesthetics and the overall game experience of the users ‐ aspects very much included or at least related to the theoretical concept of intrinsic motivation. Whereas pedagogical experts can contribute with learning content, the users are the ones who can state what is actually fun or not. Users’ participation during the design process enables development of games that are directed to the learners and their expectations. The researchers collaborated with a multimedia design team in development of an educational web-based computer game, developed for the Swedish Broadcasting Corporation. © 2006, Emerald Group Publishing Limited</t>
  </si>
  <si>
    <t>Educational computer game; Intrinsic motivation; Multimedia design team; Participatory design; Teenagers</t>
  </si>
  <si>
    <t>Appelman R.L.</t>
  </si>
  <si>
    <t>Appelman, Robert L. (12039702800)</t>
  </si>
  <si>
    <t>Experiential modes: A common ground for serious game designers</t>
  </si>
  <si>
    <t>International Journal of Continuing Engineering Education and Life-Long Learning</t>
  </si>
  <si>
    <t>10.1504/ijceell.2005.007713</t>
  </si>
  <si>
    <t>https://www.scopus.com/inward/record.uri?eid=2-s2.0-27944461475&amp;doi=10.1504%2fijceell.2005.007713&amp;partnerID=40&amp;md5=034f425ccc10f52e2e5af2b69aed81fe</t>
  </si>
  <si>
    <t>Game designers are skilled in creating environments that are run-filled and instructional designers are skilled in creating environments that foster learning. Today's demand requires that they work together to make games that are immersive learning environments, and experiential modes (EM) are what both designers create to achieve their goals. This paper posits that any learning environment is a sequence of EMs as defined from the viewpoint of the learner, and that the starting point for designers to begin working together is at the common ground of Experiential Modes. By understanding the characteristics of games and simulations, specific EM's can be defined that will allow these learning environments to be both fun and learning. Copyright © 2005 Inderscience Enterprises Ltd. game and simulation development; instructional.</t>
  </si>
  <si>
    <t>Characteristics of games and simulations; Design; Experiential modes; Learning environments</t>
  </si>
  <si>
    <t>Swain C.</t>
  </si>
  <si>
    <t>Swain, Chris (17436076800)</t>
  </si>
  <si>
    <t>Designing games to effect social change</t>
  </si>
  <si>
    <t>https://www.scopus.com/inward/record.uri?eid=2-s2.0-77956275087&amp;partnerID=40&amp;md5=02081f4594e0a660662df3dc5653826d</t>
  </si>
  <si>
    <t>Serious games, persuasive games, news games - these are all terms used for games which let players gain an experiential understanding of real world issues through play. Many in this growing class of games deal with social causes; recent examples include Peacemaker, about solving Middle East peace, The Redistricting Game, about congressional redistricting and redistricting reform, and the online game series published by the New York Times that includes Food Import Folly (which is about the FDA limited inspection policy on U.S. food imports). The field has a number of good examples that let users learn about social issues, however, to date, the field is short on examples of games that achieve measurable results in the real world. This paper addresses issues of design, theory, and activism pertaining to games about social causes. The author is an experienced designer and scholar who deals with all three of these issues in his work. Here is an outline of best practices for designing games to affect social change. Each is discussed in detail below: 1. Define intended outcomes 2. Integrate subject matter experts 3. Partner with like-minded organizations 4. Build sustainable community 5. Embrace "wicked problems" 6. Maintain journalistic integrity 7. Measure transference of knowledge 8. Make it fun © 2007 Authors &amp; Digital Games Research Association (DiGRA).</t>
  </si>
  <si>
    <t>Design practice; Design theory; Game design; Games for change; Persuasive games</t>
  </si>
  <si>
    <t>Kerr A.; Kücklich J.; Brereton P.</t>
  </si>
  <si>
    <t>Kerr, Aphra (13607648700); Kücklich, Julian (13607248300); Brereton, Pat (13607051100)</t>
  </si>
  <si>
    <t>13607648700; 13607248300; 13607051100</t>
  </si>
  <si>
    <t>New media - New pleasures?</t>
  </si>
  <si>
    <t>International Journal of Cultural Studies</t>
  </si>
  <si>
    <t>10.1177/1367877906061165</t>
  </si>
  <si>
    <t>https://www.scopus.com/inward/record.uri?eid=2-s2.0-33646736190&amp;doi=10.1177%2f1367877906061165&amp;partnerID=40&amp;md5=7c61f1fd06a216a41de1aef0d0614775</t>
  </si>
  <si>
    <t>The promotional and academic discourse surrounding new media suggests that they offer more fun and more pleasure than existing or traditional media. However, academic work within media and cultural studies has failed to interrogate these claims empirically. This article critically assesses the conceptualization of pleasure as it is deployed in media audience research and attempts to update these conceptualizations by drawing upon game design theory and key concepts from new media theory. The article goes on to evaluate these concepts through an empirical examination of the varied experience of digital games, DVDs and digital television in a variety of households in Dublin, Ireland. Central to the findings is that while pleasure and displeasure are largely undertheorized, these terms, when deployed empirically, afford a useful entry point into evaluating media experiences. The article identifies key differences between the experience of online and offline new media and calls for more research into the pleasures of play and control in relation to both new and more established media use. Copyright © 2006 SAGE Publications.</t>
  </si>
  <si>
    <t>Control; Digital games; Play; Users</t>
  </si>
  <si>
    <t>Clarke D.; Duimering P.R.</t>
  </si>
  <si>
    <t>Clarke, Delwin (7403502525); Duimering, P. Robert (6505710694)</t>
  </si>
  <si>
    <t>7403502525; 6505710694</t>
  </si>
  <si>
    <t>How computer gamers experience the game situation: A behavioral study</t>
  </si>
  <si>
    <t>https://www.scopus.com/inward/record.uri?eid=2-s2.0-33746848484&amp;partnerID=40&amp;md5=98d07019763937e6e8aff31844fc1df1</t>
  </si>
  <si>
    <t>Very little is known about computer gamers' playing experience. Most social scientific research has treated gaming as an undifferentiated activity associated with various factors outside the gaming context. This article considers computer games as behavior settings worthy of social scientific investigation in their own right and contributes to a better understanding of computer gaming as a complex, context-dependent, goal-directed activity. The results of an exploratory interview-based study of computer gaming within the "first-person shooter" (FPS) game genre are reported. FPS gaming is a fast-paced form of goal-directed activity that takes place in complex, dynamic behavioral environments where players must quickly make sense of changes in their immediate situation and respond with appropriate actions. Gamers' perceptions and evaluations of various aspects of the FPS gaming situation are documented, including positive and negative aspects of game interfaces, map environments, weapons, computer-generated game characters (bots), multiplayer gaming on local area networks (LANs) or the internet, and single player gaming. The results provide insights into the structure of gamers' mental models of the FPS genre by identifying salient categories of their FPS gaming experience. It is proposed that aspects of FPS games most salient to gamers were those perceived to be most behaviorally relevant to goal attainment, and that the evaluation of various situational stimuli depended on the extent to which they were perceived either to support or to hinder goal attainment. Implications for the design of FPS games that players experience as challenging, interesting, and fun are discussed. © 2006 ACM.</t>
  </si>
  <si>
    <t>Empirical study; Game play experience; Games</t>
  </si>
  <si>
    <t>Hintze J.; Masuch M.</t>
  </si>
  <si>
    <t>Hintze, Jana (13406922800); Masuch, Maic (6603274877)</t>
  </si>
  <si>
    <t>13406922800; 6603274877</t>
  </si>
  <si>
    <t>Designing a 3D authoring tool for children</t>
  </si>
  <si>
    <t>Proceedings - Second International Conference on Creating, Connecting and Collaborating Through Computing</t>
  </si>
  <si>
    <t>10.1109/C5.2004.1314373</t>
  </si>
  <si>
    <t>https://www.scopus.com/inward/record.uri?eid=2-s2.0-11244258987&amp;doi=10.1109%2fC5.2004.1314373&amp;partnerID=40&amp;md5=c0b6a66f8ce1193db63f5b7ed5cb38a8</t>
  </si>
  <si>
    <t>When designing their own interactive 3D worlds and computer games, children can not only engage in a fun and playful activity that has meaning to them, but will be able to strengthen their creative power as well as their analytical and problem solving skills. However, this requires tools that are designed carefully to foster these processes and to be fun to use at the same time. We present work in progress on designing a 3D authoring tool for children to create interactive 3D worlds. In the design process, emphasis was placed on fostering the user's creative process as well as on conveying mathematical and structural principles and ways of thinking through the tool's structure. In the design process of a 3D authoring tool, these two goals often stand in contradiction to each other. In this paper, we discuss selected problems that are characteristic to the design of this authoring tool and present our solutions to these problems as well as the resulting preliminary prototype system JiVE.</t>
  </si>
  <si>
    <t>Adam Overholtzer C.; Levy S.D.</t>
  </si>
  <si>
    <t>Adam Overholtzer, C. (55838238100); Levy, Simon D. (7402774486)</t>
  </si>
  <si>
    <t>55838238100; 7402774486</t>
  </si>
  <si>
    <t>Adding smart opponents to a first-person shooter video game through evolutionary design</t>
  </si>
  <si>
    <t>Proceedings of the 1st Artificial Intelligence and Interactive Digital Entertainment Conference, AIIDE 2005</t>
  </si>
  <si>
    <t>https://www.scopus.com/inward/record.uri?eid=2-s2.0-84883117473&amp;partnerID=40&amp;md5=488cba13b4592097200da00d9f1da366</t>
  </si>
  <si>
    <t>We demonstrate how a first-person shooter (FPS) video game can be made more fun and challenging by replacing the hard-wired behavior of opponents with behaviors evolved via an evolutionary algorithm. Using the opensource FPS game Cube as a platform, we replaced the agents' (opponents) hard-wired behavior with binary "DNA" supporting a much richer variety of agent responses. Survival-of-the-fittest ensured that only those agents whose DNA allowed them to avoid being killed by the human player would continue on to the next "generation" (game). Mutating the DNA of the survivors provided enough variability in behavior to make the agent's actions unpredictable. Our demo will show how this approach produces an increasingly challenging level of play, more fine-tuned to the skills of an individual human player than the traditional approach using pre-programmed levels of difficulty or simply adding more opponents. Copyright © 2005, American Association for Artificial Intelligence (www.aaai.org). All rights reserved.</t>
  </si>
  <si>
    <t>Lin H.; Sun C.</t>
  </si>
  <si>
    <t>Lin, Holin (11440739300); Sun, Chuen-Tsai (24345399100)</t>
  </si>
  <si>
    <t>11440739300; 24345399100</t>
  </si>
  <si>
    <t>Problems in simulating social reality: Observations on a MUD construction</t>
  </si>
  <si>
    <t>10.1177/1046878102250607</t>
  </si>
  <si>
    <t>https://www.scopus.com/inward/record.uri?eid=2-s2.0-84949117832&amp;doi=10.1177%2f1046878102250607&amp;partnerID=40&amp;md5=8fb259d4112d49fb00e51e4c7b1cdbee</t>
  </si>
  <si>
    <t>The authors look at computer-mediated simulation as an approach to studying social science issues and discuss its limitations, with the design process for a Multiple-User Dungeon (MUD) game serving as a context. Using data gleaned from interviews with the MUD designers, the authors present three findings: (a) fun is a key difference between simulations and reality, because a MUD user can always walk away from a game that is not fun but cannot walk away from difficult real-life situations; (b) simulated social systems require time and commitment from a fairly large population, which conflicts with the typical level of patience observed in most computer game players; and (c) the roles of technicians and designers as mediators in simulated social environments is an area requiring detailed study, because their attitudes toward technical constraints, social values, and stereotypes exert a strong influence on the appearance of their final products. © 2003 Sage Publications.</t>
  </si>
  <si>
    <t>computer-mediated simulation; cyberspace; online game; simulated reality</t>
  </si>
  <si>
    <t>Soft approach to the hard sell: Challenge posed by marketing-literate consumers</t>
  </si>
  <si>
    <t>Strategic Direction</t>
  </si>
  <si>
    <t>10.1108/02580540510571683</t>
  </si>
  <si>
    <t>https://www.scopus.com/inward/record.uri?eid=2-s2.0-19944421762&amp;doi=10.1108%2f02580540510571683&amp;partnerID=40&amp;md5=7e87555ed9b431b4fce7f61afa5d6ef8</t>
  </si>
  <si>
    <t>Purpose - To provide a concise briefing on the most topical issues and relevant implications from the top 400 management publications in the world. Design/methodology/approach - This briefing is prepared by an independent writer who adds their own impartial comments and places the argument in context. Findings - Stephen Brown reports on how marketers are constantly thinking of new ways to keep one step ahead of customers who have become wise to, and increasingly wary and cynical of, the advertiser's message. His entertaining article pokes fun at the marketing business to underline a serious and well-constructed message that new approaches have to be adopted to attract marketing-literate consumers. Typical quote: "The ultimate aim is to get marketing-savvy consumers talking about the savvy marketing campaign and the marketing-savvy talking about being talked about by marketing-savvy media". Andy Cohen describes how the senior vice-president of strategic marketing and new media for Samsung Electronics America oversees more than 150 product launches every year and more than 40 new online marketing campaigns each month - and how he uses the internet to "superaccelerate" the company's marketing plans. A perceptive insight into a workaholic boss's vision for delivering a constant stream of information about what the company has on offer. Andrew and Jack Kaikati take a similar theme to Stephen Brown, chronicling the sometimes-bizarre methods marketers are using to replace more traditional forms of advertising that are losing their effectiveness among consumers. Methods such as paying actors to go into trendy bars, music stores or tourist hot-spots and convince total strangers that their cell phone CD or video game is a "must have" product. This enjoyable essay considers the pros and cons of such "advertising by stealth" and touches on the ethical, and possibly legal, pitfalls such an increasingly popular phenomenon might hold in store for the future. Originality/value - Provides implementable strategies and practical thinking that has influenced some of the world's leading organizations. © Emerald Group Publishing Limited.</t>
  </si>
  <si>
    <t>Advertising effectiveness; Consumer behaviour; Internet; Marketing strategy</t>
  </si>
  <si>
    <t>Cullen K.W.; Baranowski T.; Baranowski J.</t>
  </si>
  <si>
    <t>Cullen, Karen Weber (35519130900); Baranowski, Tom (7004458126); Baranowski, Janice (7004997271)</t>
  </si>
  <si>
    <t>35519130900; 7004458126; 7004997271</t>
  </si>
  <si>
    <t>Computer software design for children's recording of food intake</t>
  </si>
  <si>
    <t>Journal of Nutrition Education and Behavior</t>
  </si>
  <si>
    <t>https://www.scopus.com/inward/record.uri?eid=2-s2.0-0040635153&amp;partnerID=40&amp;md5=66d7f4127a9d10c02080bfcacf25af89</t>
  </si>
  <si>
    <t>Computers provide exciting possibilities for enhancing children's dietary recording. Class discussions were conducted with 20 third-through fifth-grade classes (n = 337 students) to identify preferred computer game formats, assess student ability to quantify and record portion sizes, and collect information on recall of eating habits. Receiving immediate gratification (e.g., challenging, fun) was the most frequent reason for playing computer games. Quantifying food amounts was difficult. Most students preferred selecting "mounds" (not measuring cups) to record amount eaten. Although most students could identify type of milk consumed, they were less sure of margarine/butter or mayonnaise type.</t>
  </si>
  <si>
    <t>Frank A.</t>
  </si>
  <si>
    <t>Frank, Anders (55065208200)</t>
  </si>
  <si>
    <t>Balancing three different foci in the design of serious games: Engagement, training objective and context</t>
  </si>
  <si>
    <t>https://www.scopus.com/inward/record.uri?eid=2-s2.0-44349102203&amp;partnerID=40&amp;md5=5f75e079202b753c72880d2b060d4eff</t>
  </si>
  <si>
    <t>Serious games aim to be both fun and playable games but at the same time be useful for a non-entertainment purpose. This poses an interesting challenge to the design process; how can we ensure that the design allows both for fun and engagement while at the same time fulfilling the non-entertainment purpose? The game design for educational games (a branch of serious games) is dependent on the topic (training objective) and under what circumstances the game will be used. We propose a pragmatic design approach where three design goals are maintained simultaneously: (1) to create an engaging game, (2) to properly cater for the training objective, and (3) to allow the training context surrounding the game to influence design decisions. We will go through a range of design issues and show how the three design goals are interdependent and how a balanced design can fulfill all three. For instance, the training objective may impede a straightforward design of rules and goals. The training context will have an affect how the challenges are constructed and the way learning through games can be carried out. To illustrate this approach the design process of Foreign Ground, a serious game for training, is presented and discussed. © 2007 Authors &amp; Digital Games Research Association (DiGRA).</t>
  </si>
  <si>
    <t>Design; Educational games; Engagement; Serious games</t>
  </si>
  <si>
    <t>Sellar T.</t>
  </si>
  <si>
    <t>Sellar, Tracey (22434123000)</t>
  </si>
  <si>
    <t>User experience in interactive computer game development</t>
  </si>
  <si>
    <t>10.1007/978-3-540-27795-8_77</t>
  </si>
  <si>
    <t>https://www.scopus.com/inward/record.uri?eid=2-s2.0-35048835876&amp;doi=10.1007%2f978-3-540-27795-8_77&amp;partnerID=40&amp;md5=709ecb36bdd79d4d707234866b3fdd29</t>
  </si>
  <si>
    <t>This paper outlines PhD research into user experience in interactive computer game development The study will investigate how usability methods and approaches can be adapted and extended to evaluate and improve the user experience of gaming systems. The research will focus on exploring ways to evaluate fun and engaging user experiences, and on identifying how to provide useful, valid, timely, cost-efficient feedback on user experience to game development teams. A range of research methods is proposed including case studies with industry stakeholders, contextual and lab-based user experience evaluations with gamers, and action research within a games company. Research findings will inform the development of a practical evaluation model and tools to support game experience design practices and product development. © Springer-Verlag Berlin Heidelberg 2004.</t>
  </si>
  <si>
    <t>Interactive computer game development; Usability methods; User experience</t>
  </si>
  <si>
    <t>Healy A.; Connolly T.</t>
  </si>
  <si>
    <t>Healy, Ashley (36632144500); Connolly, Thomas (16238326000)</t>
  </si>
  <si>
    <t>36632144500; 16238326000</t>
  </si>
  <si>
    <t>Does games-based learning, based on a constructivist pedagogy, enhance the learning experience and outcomes for the student compared to a traditional didactic pedagogy?</t>
  </si>
  <si>
    <t>European Conference on Games Based Learning, ECGBL 2007</t>
  </si>
  <si>
    <t>https://www.scopus.com/inward/record.uri?eid=2-s2.0-84877879605&amp;partnerID=40&amp;md5=6acbefea439255486a2152f4e69948c3</t>
  </si>
  <si>
    <t>While computer games have been phenomenally successful within the leisure industry with their inherent ability to motivate, engage and inspire, their application for educational purposes has had limited success and there remains a number of key challenges that need to be addressed to fully understand and demonstrate the applicability and limitations of this approach. As research and media coverage increases, the potential benefits of games-based learning (GBL) are becoming more apparent. A prime potential benefit of GBL is that game play can sustain skill development such as: Personal and Social Development, Language and Literacy, Mathematical Development and Creative Development. Additional benefits include; youth appeal, flexibility, motivation, engagement, real-time feedback, asynchronous learning, immersive and fun, and adaptable to individual learning needs. This paper reports on an experiment that compares GBL with a more traditional form of teaching at primary school level. The experiment involves a post-testing approach to a traditional lesson and a GBL lesson with school children aged between 9-10 years of age. Each test group comprised of 15 children. The selected game for the experiment was 'Moving Toy Mechanisms', which facilitates the learning of Design and Technology for QCA Key Stage 2 Unit 5c - Moving Toys. The results support the stance that GBL can benefit the learning experience and aid academic achievements. It has also validated the view that formal teaching and learning styles are beneficial in some areas of the curriculum, thus reinforcing the importance of a hybrid set of methods to improve the learning experience and academic achievements of learners.</t>
  </si>
  <si>
    <t>Computer games; Games-based learning; Learning; Primary school</t>
  </si>
  <si>
    <t>Bakker S.; Vorstenbosch D.; Van Den Hoven E.; Hollemans G.; Bergman T.</t>
  </si>
  <si>
    <t>Bakker, Saskia (18933354000); Vorstenbosch, Debby (18937609900); Van Den Hoven, Elise (18937654900); Hollemans, Gerard (15127540300); Bergman, Tom (7201460456)</t>
  </si>
  <si>
    <t>18933354000; 18937609900; 18937654900; 15127540300; 7201460456</t>
  </si>
  <si>
    <t>Tangible interaction in tabletop games: Studying iconic and symbolic play pieces</t>
  </si>
  <si>
    <t>10.1145/1255047.1255081</t>
  </si>
  <si>
    <t>https://www.scopus.com/inward/record.uri?eid=2-s2.0-34547997557&amp;doi=10.1145%2f1255047.1255081&amp;partnerID=40&amp;md5=6a2314c02f96e1d1e07e11f0b20ec6e4</t>
  </si>
  <si>
    <t>In this paper, a study is described which investigates differences in game experience between the use of iconic and symbolic tangibles in digital tabletop interaction. To enable this study, a new game together with two sets of play pieces (iconic and symbolic) was developed and used in an experiment with 30 participants. In this experiment, the understanding of the game, the understanding of the play pieces and the fun experience were tested. Both the group who played with iconic play pieces and the group who played with symbolic play pieces were proven to have a comparable fun experience and understanding of the game. However, the understanding of the play pieces was higher in the iconic group and a large majority of both groups preferred to play with iconic play pieces rather then symbolic play pieces. Copyright 2007 ACM.</t>
  </si>
  <si>
    <t>Interaction design; Pervasive games; Tabletop gaming; Tangible user interfaces</t>
  </si>
  <si>
    <t>Kahn K.</t>
  </si>
  <si>
    <t>Kahn, Ken (55399222500)</t>
  </si>
  <si>
    <t>ToonTalk™-An animated programming environment for children</t>
  </si>
  <si>
    <t>Journal of Visual Languages and Computing</t>
  </si>
  <si>
    <t>10.1006/jvlc.1996.0011</t>
  </si>
  <si>
    <t>https://www.scopus.com/inward/record.uri?eid=2-s2.0-0030167198&amp;doi=10.1006%2fjvlc.1996.0011&amp;partnerID=40&amp;md5=72106c938433b184abde4c7c7e3244ac</t>
  </si>
  <si>
    <t>Seymour Papert once described the design of the Logo programming language as taking the best ideas in computer science about programming language design and 'child engineering' them. Twenty-five years after Logo's birth, there has been tremendous progress in programming language research and in computer-human interfaces. Programming languages exist now that are very expressive and mathematically very elegant and yet are difficult to learn and master. We believe the time is now ripe to attempt to repeat the success of the designers of Logo by child engineering one of these modern languages. When Logo was first built, a critical aspect was taking the computational constructs of the Lisp programming language and designing a child friendly syntax for them. Lisp's 'CAR' was replaced by 'FIRST', 'DEFUN' by 'TO', parentheses were eliminated, and so on. Today there are totally visual languages in which programs exist as pictures and not as text. We believe this is a step in the right direction, but even better than visual programs are animated programs. Animation is much better suited for dealing with the dynamics of computer programs than static icons or diagrams. While there has been substantial progress in graphical user interfaces in the last twenty-five years, we chose to look not primarily at the desktop metaphor for ideas but instead at video games. Video games are typically more direct, more concrete, and easier to learn than other software. And more fun too. We have constructed a general-purpose concurrent programming system, ToonTalk, in which the source code is animated and the programming environment is a video game. Every abstract computational aspect is mapped into a concrete metaphor. For example, a computation is a city, an active object or agent is a house, birds carry messages between houses, a method or clause is a robot trained by the user and so on. The programmer controls a 'programmer persona' in this video world to construct, run, debug and modify programs. We believe that ToonTalk is especially well suited for giving children the opportunity to build real programs in a manner that is easy to learn and fun to do. © 1996 Academic Press Limited.</t>
  </si>
  <si>
    <t>Choi B.; Lee I.; Choi D.; Kim J.</t>
  </si>
  <si>
    <t>Choi, Boreum (57189986419); Lee, Inseong (8641882100); Choi, Dongseong (57197697900); Kim, Jinwoo (33067745400)</t>
  </si>
  <si>
    <t>57189986419; 8641882100; 57197697900; 33067745400</t>
  </si>
  <si>
    <t>Collaborate and share: An experimental study of the effects of task and reward interdependencies in online games</t>
  </si>
  <si>
    <t>Cyberpsychology and Behavior</t>
  </si>
  <si>
    <t>10.1089/cpb.2007.9985</t>
  </si>
  <si>
    <t>https://www.scopus.com/inward/record.uri?eid=2-s2.0-34548273598&amp;doi=10.1089%2fcpb.2007.9985&amp;partnerID=40&amp;md5=c66c46d9b7818b3e922a5e2b0a8eeccb</t>
  </si>
  <si>
    <t>Today millions of players interact with one another in online games, especially massively multiplayer online role-playing games (MMORPGs). These games promote interaction among players by offering interdependency features, but to date few studies have asked what interdependency design factors of MMORPGs make them fun for players, produce experiences of flow, or enhance player performance. In this study, we focused on two game design features: task and reward interdependency. We conducted a controlled experiment that compared the interaction effects of low and high task-interdependency conditions and low and high reward-interdependency conditions on three dependent variables: fun, flow, and performance. We found that in a low task-interdependency condition, players had more fun, experienced higher levels of flow, and perceived better performance when a low reward-interdependency condition also obtained. In contrast, in a high task-interdependency condition, all of these measures were higher when a high reward-interdependency condition also obtained. © Mary Ann Liebert, Inc.</t>
  </si>
  <si>
    <t>Hsu S.H.; Lee F.-L.; Wu M.-C.</t>
  </si>
  <si>
    <t>Hsu, Shang Hwa (7403183887); Lee, Feng-Liang (10440798200); Wu, Muh-Cherng (8400315200)</t>
  </si>
  <si>
    <t>7403183887; 10440798200; 8400315200</t>
  </si>
  <si>
    <t>Designing action games for appealing to buyers</t>
  </si>
  <si>
    <t>10.1089/cpb.2005.8.585</t>
  </si>
  <si>
    <t>https://www.scopus.com/inward/record.uri?eid=2-s2.0-29544446961&amp;doi=10.1089%2fcpb.2005.8.585&amp;partnerID=40&amp;md5=ea85f5bb42d7d336740ded91d63ac4c7</t>
  </si>
  <si>
    <t>This study aims to identify design features for action games that would appeal to game-buyers, rather than game-players. Sixteen frequent-buyers of computer games identified 39 design features that appeal to buyers by contrasting different versions of Pacman games. Twenty-eight versions of Pacman were then evaluated in terms of the identified design features by 45 participants (27 male and 18 female college students). Qnet2000 neural network software was used to determine the relative importance of these design features. The results indicated that the top 10 most important design features could account for more than 50% of "perceived fun" among these 39 design features. The feature of avatar is important to game-buyers, yet not revealed in previous player-oriented studies. Moreover, six design factors underlying the 39 features were identified through factor analysis. These factors included "novelty and powerfulness," "appealing presentation," "interactivity," "challenging," "sense of control," and "rewarding," and could account for 54% of total variance. Among these six factors, appealing presentation has not been emphasized by player-oriented research. Implications of the findings were discussed. © Mary Ann Liebert, Inc.</t>
  </si>
  <si>
    <t>Wixon D.</t>
  </si>
  <si>
    <t>Wixon, Dennis (6602673265)</t>
  </si>
  <si>
    <t>Are we having fun yet? Computers as entertainment objects</t>
  </si>
  <si>
    <t>Interactions</t>
  </si>
  <si>
    <t>46+60</t>
  </si>
  <si>
    <t>10.1145/1109069.1109099</t>
  </si>
  <si>
    <t>https://www.scopus.com/inward/record.uri?eid=2-s2.0-33847307067&amp;doi=10.1145%2f1109069.1109099&amp;partnerID=40&amp;md5=78f5625aeb9f6c08ea5bc7b51a922363</t>
  </si>
  <si>
    <t>Björk S.; Holopainen J.; Ljungstrand P.; Åkesson K.-P.</t>
  </si>
  <si>
    <t>Björk, Staffan (7004044377); Holopainen, Jussi (24553631500); Ljungstrand, Peter (6507633496); Åkesson, Karl-Petter (7003857294)</t>
  </si>
  <si>
    <t>7004044377; 24553631500; 6507633496; 7003857294</t>
  </si>
  <si>
    <t>Designing ubiquitous computing games - A report from a workshop exploring ubiquitous computing entertainment</t>
  </si>
  <si>
    <t>10.1007/s007790200048</t>
  </si>
  <si>
    <t>https://www.scopus.com/inward/record.uri?eid=2-s2.0-84900534867&amp;doi=10.1007%2fs007790200048&amp;partnerID=40&amp;md5=549191a1e5cdbf14383a7bfd2ba52a2b</t>
  </si>
  <si>
    <t>We report from a Research Atelier that explored how ubiquitous computing could be applied to fun and entertainment. The Atelier lasted for five days, starting with two days of scenario development and brainstorming activities. This led to three fairly concrete - though very different - game ideas. The background and motivation for the Atelier is described, as well as the method used and the games developed. © Springer-Verlag London Ltd 2002.</t>
  </si>
  <si>
    <t>Computer games; Computer-based entertainment; Game design; Ubiquitous computing</t>
  </si>
  <si>
    <t>Waxberg S.L.; Schwaitzberg S.D.; Cao C.G.L.</t>
  </si>
  <si>
    <t>Waxberg, Sara L. (24333773700); Schwaitzberg, Steven D. (7007036892); Cao, Caroline G. L. (25957557800)</t>
  </si>
  <si>
    <t>24333773700; 7007036892; 25957557800</t>
  </si>
  <si>
    <t>Effects of videogame experience on laparoscopic skill acquisition</t>
  </si>
  <si>
    <t>https://www.scopus.com/inward/record.uri?eid=2-s2.0-44349161718&amp;partnerID=40&amp;md5=9e2fa2fbd8174df644d684fa44b0feb4</t>
  </si>
  <si>
    <t>The apprenticeship model used to teach surgical residents is no longer adequate, especially in laparoscopic surgery training. The other alternatives available, such as simulators or animal models, can be expensive and difficult to implement. This study was conducted to explore the effect of videogame experience on surgical skill acquisition. We hypothesized that a week of videogame playing would improve performance on a surgical skills trainer and that performance on the videogame would reflect performance on the trainer. Thirty participants were tested in a between-subjects mixed design. Results were inconclusive. However, the use of videogames for training may be justified given the minimal cost. The idea of training surgeons using an inexpensive technology that is familiar, and that is fun and engaging at the same time, has considerable potential for the field of training in surgery.</t>
  </si>
  <si>
    <t>Johnson C.</t>
  </si>
  <si>
    <t>Johnson, Chris (7405664056)</t>
  </si>
  <si>
    <t>Taking fun seriously: Using cognitive models to reason about interaction with computer games</t>
  </si>
  <si>
    <t>10.1007/BF01305335</t>
  </si>
  <si>
    <t>https://www.scopus.com/inward/record.uri?eid=2-s2.0-84873349002&amp;doi=10.1007%2fBF01305335&amp;partnerID=40&amp;md5=bcfd6090c5f273ddfe620eaf97975a4b</t>
  </si>
  <si>
    <t>This paper seeks to extend the application of techniques from affective psychology to show how cognitive models can be used to represent and reason about interaction with computer games. It is argued that this modelling activity provides insights into the motivational appeal that often distinguishes computer games from other forms of human computer interaction. The long-term aim behind this research is to use our improved understanding of interaction with computer games to inform the subsequent development of more general classes of interactive systems. Barnard's Interacting Cognitive Subsystems (ICS) is used throughout this paper. This decision is justified by the fact that ICS has already been applied to analyse the negative emotions surrounding clinical depression. This previous work provides a useful starting point for our investigation of the more positive emotions evoked during interaction with computer games. A further justification is that ICS has also been successfully used to represent and reason about the design of human computer interfaces. © Springer-Verlag London Ltd.</t>
  </si>
  <si>
    <t>Computer games; Fun; Human-computer interaction; User modelling</t>
  </si>
  <si>
    <t>Kam M.; Rudraraju V.; Tewari A.; Canny J.</t>
  </si>
  <si>
    <t>Kam, Matthew (10042275300); Rudraraju, Vijay (55579707700); Tewari, Anuj (56963499400); Canny, John (7005125209)</t>
  </si>
  <si>
    <t>10042275300; 55579707700; 56963499400; 7005125209</t>
  </si>
  <si>
    <t>Mobile gaming with children in rural India: Contextual factors in the use of game design patterns</t>
  </si>
  <si>
    <t>https://www.scopus.com/inward/record.uri?eid=2-s2.0-84869740126&amp;partnerID=40&amp;md5=f40cc3ebe8c0f0116a0882a198bff270</t>
  </si>
  <si>
    <t>Poor literacy remains a barrier to economic empowerment in the developing world. We make the case that "serious games" can make an impact for these learners and highlight that much remains to be learned about designing engaging gameplay experiences for children living in rural areas. Our approach revolves around game design patterns, which are building blocks that can inform game designs. We argue that patterns are beneficial because they facilitate the reuse of existing knowledge about successful games, and can capture contextual information such as domain applicability that has evolve through iterative testing. We describe the design of three mobile games based on patterns and report on a field experiment with rural children in India that evaluated these games against games that were not designed with patterns. We found that patterns are decontextualized design tools that can both help and hinder good designs. We distill lessons on the contextual factors that designers must consider when using patterns to design for this user group. These factors include designing for fun by focusing on the gameplay process and not only the winning conditions, and taking the power structure in local communities into consideration in the game designs. © 2007 Authors &amp; Digital Games Research Association (DiGRA).</t>
  </si>
  <si>
    <t>Design pattern; Developing world; India; Mobile game</t>
  </si>
  <si>
    <t>Grundy C.; Blake A.</t>
  </si>
  <si>
    <t>Grundy, Catherine (14019283400); Blake, Andrew (36784982200)</t>
  </si>
  <si>
    <t>14019283400; 36784982200</t>
  </si>
  <si>
    <t>Go with the flow or seize control? Interaction principles that make games enjoyable</t>
  </si>
  <si>
    <t>Proceedings of the International Conference on Information Technology Interfaces, ITI</t>
  </si>
  <si>
    <t>10.1109/ITI.2005.1491138</t>
  </si>
  <si>
    <t>https://www.scopus.com/inward/record.uri?eid=2-s2.0-33745287140&amp;doi=10.1109%2fITI.2005.1491138&amp;partnerID=40&amp;md5=48e4898d52d8af948da037d5543c41ce</t>
  </si>
  <si>
    <t>A series of design principles relevant to creating graphics for games interfaces were interpreted from the work of leading interaction experts. Students studying for an MSc in Computer Games Graphics were asked to explore how the principles might improve enjoyment of a game. The graduates of the course consider visual themes and their layout; they were asked to develop graphical designs to test ideas and evaluate them within the group. The purpose of the activity was to consider how emotional responses might be improved, during game play, beyond levels of satisfaction usually asociated with usability.</t>
  </si>
  <si>
    <t>Cognitive Model; Computer Games; Engagement; Experience based design; Flow; Fun; Graphics; Interaction Principles</t>
  </si>
  <si>
    <t>Burns K.</t>
  </si>
  <si>
    <t>Burns, Kevin (7102857186)</t>
  </si>
  <si>
    <t>EVE's entropy: A formal gauge of fun in games</t>
  </si>
  <si>
    <t>10.1007/978-3-540-72705-7_7</t>
  </si>
  <si>
    <t>https://www.scopus.com/inward/record.uri?eid=2-s2.0-34347380354&amp;doi=10.1007%2f978-3-540-72705-7_7&amp;partnerID=40&amp;md5=11e15430125734df4143b8f35d315eb2</t>
  </si>
  <si>
    <t>Fun is the force that drives play in games. Therefore a science of fun is needed to engineer games that are engaging for players, including the design of software agents that play against and along with human beings in computer games. EVE′ is a computational theory, based on a psychological progression of Expectations (E), Violations (V) and Explanations (E′) that in turn evoke emotional responses known as fun or flow. Here EVE′ is developed for the case of gambling games, specifically slot machines, deriving a Bayesian-information measure of aesthetic utility that is not modeled by the economic utility of previous proposals like Prospect Theory. The derivation shows how aesthetic utility can be measured by entropy and how fun can be seen as a form of learning. EVE's contribution lies in going beyond classical economics and computational intelligence to analyze the aesthetics of enjoyment and engagement - towards a science of fun. © 2007 Springer-Verlag Berlin Heidelberg.</t>
  </si>
  <si>
    <t>Walz S.P.; Schoch O.; Ochsendorf M.; Spindler T.</t>
  </si>
  <si>
    <t>Walz, Steffen P. (22837240200); Schoch, Odilo (55628475600); Ochsendorf, Mathias (57608025300); Spindler, Torsten (23470660200)</t>
  </si>
  <si>
    <t>22837240200; 55628475600; 57608025300; 23470660200</t>
  </si>
  <si>
    <t>Serious Fun Pervasive game design as a CAAD teaching and research method</t>
  </si>
  <si>
    <t>Proceedings of the International Conference on Education and Research in Computer Aided Architectural Design in Europe</t>
  </si>
  <si>
    <t>https://www.scopus.com/inward/record.uri?eid=2-s2.0-85128682367&amp;partnerID=40&amp;md5=62c5ab3a5c17e0772960391dba1b2a00</t>
  </si>
  <si>
    <t>Today and in the future, architectural students must be prepared for designing both physical and adaptive, computer-integrated spaces. The question is: How do we easily and effectively convey architecturally relevant theories and practices of pervasive computing in teaching? In this paper, we present a didactic model that has proved to be a possible answer. During a semester long design class, we supervised an interdisciplinary group of architecture and computer science students who teamworked on an early so called serious pervasive game prototype, entitled “ETHGame”. The class culminated in a two week compact phase and a presentation before ETH representatives involved in e-learning projects. The resulting interactive prototype takes advantage of our campus’s extensive wireless local area network infrastructure, allowing for user positioning and location based learning, servicing, and peer-to-peer communication. The game mutates the whole of the ETH Zurich campus into a knowledge space, issuing position dependent and position relevant questions to players. The ETHGame forces participants to engage with a given space in the form of a quiz and rewards them for collaborating both face-to-face and facelessly. The game helps them build a collective academic and space aware identity whilst being immersed in a sentient environment. Thus, in this paper we are introducing serious pervasive game design as a novel design research and teaching paradigm for CAAD, as well as a e-learning design strategy. © 2005, Education and research in Computer Aided Architectural Design in Europe. All rights reserved.</t>
  </si>
  <si>
    <t>knowledge space; location based learning; Pervasive computing; pervasive game design; serious games</t>
  </si>
  <si>
    <t>Draper S.W.</t>
  </si>
  <si>
    <t>Draper, Stephen W. (7004553204)</t>
  </si>
  <si>
    <t>Anatgsing fun as a candidate software requirement</t>
  </si>
  <si>
    <t>10.1007/BF01305336</t>
  </si>
  <si>
    <t>https://www.scopus.com/inward/record.uri?eid=2-s2.0-84900554418&amp;doi=10.1007%2fBF01305336&amp;partnerID=40&amp;md5=db5c002afbbd93511c779474bb307dff</t>
  </si>
  <si>
    <t>Analysis of concepts related to "fun" is used to suggest the main areas where fun may be important to software design. The issue is important as many analyses and design methods fail to allow for designs aimed at user enjoyment, even though computer games are now a major industry. The main cases seem to be either where enjoyment is the chief aim (requirement) of the design, or where learning is important. The phenomena of "flow" experiences are also important here, and raise the issue of designing for desirable cognitive modes of interaction, as well as for desired end results. However the relationship of learning and fun, while clearly important, is complicated. © Springer-Verlag London Ltd.</t>
  </si>
  <si>
    <t>Computers; Design methods; Flow; Fun; Motivation</t>
  </si>
  <si>
    <t>Long J.</t>
  </si>
  <si>
    <t>Long, Ju (35368766900)</t>
  </si>
  <si>
    <t>Why not have fun while learning: Using programming games in software programming education</t>
  </si>
  <si>
    <t>Proceedings of the Information Systems Education Conference, ISECON</t>
  </si>
  <si>
    <t>https://www.scopus.com/inward/record.uri?eid=2-s2.0-84870446231&amp;partnerID=40&amp;md5=0ef61fbde8d00a34b641a2809e8fb672</t>
  </si>
  <si>
    <t>In this research, we examine how computer-based programming games and contests could be used in the information technology education to increase the learning effectiveness for learners. We conduct a field study in a unique community of software developers who participated in IBM Robocode game. In our field study, we address the following research questions: (1) how do computer-based games influence the learner's learning outcomes? Did the learner's programming skills and knowledge improve after participating in the programming game? (2) Is the programming game appealing to learner groups with different ages, education backgrounds and skill levels? (3) What do the learners like most about the programming game? (4) What are the factors that influence the learner's motivation to engage in the programming game? (5) What programming stages are of more intrinsic fun value and how to design the programming game accordingly? Through our case study, we found that (1) computer-based programming games and contests could significantly increase the intrinsic motivation ofthe learners across all learning levels, ages and education backgrounds. (2) These programming games could improve the learning effectiveness very efficiently. (3) Different stages of programming have various intrinsic fun values. Researchers and practitioners could design programming games and contests accordingly to improve the intrinsic fun factors. © 2006 EDSIG.</t>
  </si>
  <si>
    <t>Computer games; Information technology education; Intrinsic motivation; Programming games; Software programming education and training</t>
  </si>
  <si>
    <t>Adams Edie; Des M.E.; Sanders Elizabeth B.-N.</t>
  </si>
  <si>
    <t>Adams, Edie (7401781622); Des, M.E. (6506651241); Sanders, Elizabeth B.-N. (7102550066)</t>
  </si>
  <si>
    <t>7401781622; 6506651241; 7102550066</t>
  </si>
  <si>
    <t>Evaluation of the fun factor for the Microsoft Easyball mouse</t>
  </si>
  <si>
    <t>https://www.scopus.com/inward/record.uri?eid=2-s2.0-0029191437&amp;partnerID=40&amp;md5=41d3f737638ed4d689661a3fa1961e47</t>
  </si>
  <si>
    <t>Microsoft was interested in measuring the 'fun' value of a new input device, the Microsoft EasyBall mouse (designed specifically for two to six year olds), relative to three other input devices available in the marketplace. An evaluation was conducted as a means of ensuring that the ergonomic considerations incorporated into the design of a new child's pointing device addressed the emotional needs, as well as the physical and cognitive needs, of the intended users. A research and test methodology was established to look at this issue from multiple simultaneous perspectives, using both behavioral and verbal measures. Forty four children (half boys and half girls, mixed across the age levels) and their parents were included in the study. The children varied in their level of expertise with computer and/or video games. The same basic procedure was used for all the children, with adaptations made to accommodate the attention spans and skill levels of the youngest. The children indicated through a variety of converging measures that the Microsoft EasyBall mouse was their input device of choice. The patterns of behavior varied across the age groups, but the choices of the children were clearly in favor of the Microsoft EasyBall mouse. The parents were quite accurate at predicting which input device their child would pick. A detailed examination of the videotaped sessions provided cues that caused a rethinking of the initial question 'How fun is the Microsoft EasyBall mouse relative to the other input devices?'. The fun factor may have been more accurately described as a 'feel good' factor. Results are discussed in terms of implications for expanding the typical physical and cognitive-based ergonomics analyses for consumer products to include emotional considerations as well.</t>
  </si>
  <si>
    <t>Lee J.; Luchini K.; Michael B.; Norris C.; Soloway E.</t>
  </si>
  <si>
    <t>Lee, Jeremy (55662822100); Luchini, Kathleen (6602396177); Michael, Benjamin (55391231600); Norris, Cathie (7202617633); Soloway, Elliot (7005901938)</t>
  </si>
  <si>
    <t>55662822100; 6602396177; 55391231600; 7202617633; 7005901938</t>
  </si>
  <si>
    <t>More than just fun and games: Assessing the value of educational video games in the classroom</t>
  </si>
  <si>
    <t>10.1145/985921.986068</t>
  </si>
  <si>
    <t>https://www.scopus.com/inward/record.uri?eid=2-s2.0-84876771011&amp;doi=10.1145%2f985921.986068&amp;partnerID=40&amp;md5=d6627c1da962e61614702619dc81d5da</t>
  </si>
  <si>
    <t>The objective of this preliminary study is to investigate whether educational video games can be integrated into a classroom with positive effects for the teacher and students. The challenges faced when introducing a video game into a classroom are twofold: overcoming the notion that a "toy" does not belong in the school and developing software that has real educational value while stimulating the learner. We conducted an initial pilot study with 39 second grade students using our mathematic drill software Skills Arena. Early data from the pilot suggests that not only do teachers and students enjoy using Skills Arena, students have exceeded our expectations by doing three times more math problems in 19 days than they would have using traditional worksheets. Based on this encouraging qualitative study, future work that focuses on quantitative benefits should likely uncover additional positive results. © 2004 ACM.</t>
  </si>
  <si>
    <t>Education; Gameboy; Handhelds; Learner-Centered Design</t>
  </si>
  <si>
    <t>References</t>
  </si>
  <si>
    <t>Adedigba O., Enhancing numeracy instruction through games in pre-primary classrooms, Journal Of Teaching And Learning In Elementary Education, 6, 1, (2023); Alaoui Y., Belahbib A., El Achaak L., Bouhorma M., Unified Process to Design and Develop Serious Games for Schoolchildren, Proceedings of the 3rd International Conference on Networking, Information Systems &amp; Security, pp. 1-8, (2020); Beilock S. L., Gunderson E. A., Ramirez G., Levine S. C., Female teachers’ math anxiety affects girls’ math achievement, Proceedings of the National Academy of Sciences, 107, 5, pp. 1860-1863, (2010); Bell A., Davis K., Learning through Participatory Design: Designing Digital Badges for and with Teens, Proceedings of the The 15th International Conference on Interaction Design and Children, pp. 218-229, (2016); Byrne E., Sahay S., Participatory design for social development: A South African case study on community-based health information systems, Information Technology for Development, 13, 1, pp. 71-94, (2007); Druin A., The role of children in the design of new technology, Behaviour &amp; Information Technology, 21, 1, pp. 1-25, (2002); Duh H. B.-L., Yew Yee S. L. C., Gu Y. X., Chen V. H.-H., A narrative-driven design approach for casual games with children, Proceedings of the 5th ACM SIGGRAPH Symposium on Video Games, pp. 19-24, (2010); Frauenberger C., Good J., Keay-Bright W., Designing technology for children with special needs: Bridging perspectives through participatory design, CoDesign, 7, 1, pp. 1-28, (2011); Granic I., Lobel A., Engels R. C. M. E., The benefits of playing video games, American Psychologist, 69, 1, pp. 66-78, (2014); Hermita N., Alim J. A., Putra Z. H., Gusti P. M., Wijaya T. T., Pereira J., Designing interactive games for improving elementary school students’ number sense, Al-Jabar: Jurnal Pendidikan Matematika, 12, 2, pp. 413-426, (2021); Hussain S., Empowering marginalised children in developing countries through participatory design processes, CoDesign, 6, 2, pp. 99-117, (2010); Iversen O. S., Brodersen C., Building a BRIDGE between children and users: A socio-cultural approach to child– computer interaction, Cognition, Technology &amp; Work, 10, 2, pp. 83-93, (2008); Kam M., Mathur A., Kumar A., Canny J., Designing digital games for rural children: A study of traditional village games in India, Proceedings of the SIGCHI Conference on Human Factors in Computing Systems, pp. 31-40, (2009); Kam M., Ramachandran D., Raghavan A., Chiu J., Sahni U., Canny J., Practical considerations for participatory design with rural school children in underdeveloped regions: Early reflections from the field, Proceedings of the 2006 Conference on Interaction Design and Children, pp. 25-32, (2006); Lamichhane D. R., Read J. C., Play It My Way: Participatory Mobile Game Design with Children in Rural Nepal, Cross-Cultural Design. User Experience of Products, Services, and Intelligent Environments, 12192, pp. 325-336, (2020); Malamsha M. P., Sauli E., Luhanga E. T., Development and Validation of a Mobile Game for Culturally Sensitive Child Sexual Abuse Prevention Education in Tanzania: Mixed Methods Study, JMIR Serious Games, 9, 4, (2021); Melonio A., Participatory Game design and Children, (2016); Moser C., Child-centered game development (CCGD): Developing games with children at school, Personal and Ubiquitous Computing, 17, 8, pp. 1647-1661, (2013); Nolan J., McBride M., Beyond gamification: Reconceptualizing game-based learning in early childhood environments, Information, Communication &amp; Society, 17, 5, pp. 594-608, (2014); Ojanen E., Ronimus M., Ahonen T., Chansa-Kabali T., February P., Jere-Folotiya J., Kauppinen K.-P., Ketonen R., Ngorosho D., PitkA¤nen M., Puhakka S., Sampa F., Walubita G., Yalukanda C., Pugh K., Richardson U., Serpell R., Lyytinen H., GraphoGame â€“ a catalyst for multi-level promotion of literacy in diverse contexts, Frontiers in Psychology, 6, (2015); Ongoro C. A., Mwangoka J., Using Game-Based approach to enhance language learning for preschoolers in Tanzania, Proceedings of the 2nd Pan African International Conference on Science, Computing and Telecommunications (PACT 2014), pp. 121-126, (2014); Oyugi C., Nocera J. A., Dunckley L., Dray S. M., The challenges for participatory design in the developing world, Tenth Conference on Participatory Design, pp. 295-296, (2008); Papastergiou M., Exploring the potential of computer and video games for health and physical education: A literature review, Computers &amp; Education, 53, 3, pp. 603-622, (2009); Plass J. L., Homer B. D., Kinzer C. K., Foundations of Game-Based Learning, Educational Psychologist, 50, 4, pp. 258-283, (2015); Porcino T., Trevisan D., Clua E., Rodrigues M., Barbosa D., A Participatory Approach for Game Design to Support the Learning and Communication of Autistic Children, Entertainment Computing—ICEC 2015, 9353, pp. 17-31, (2015); Sims T., Participatory design of healthcare technology with children, International Journal of Health Care Quality Assurance, 31, 1, pp. 20-27, (2018); Spinuzzi C., The Methodology of Participatory Design, Technical Communication, 52, 2, pp. 163-174, (2005); Voulgari I., Vouvousira S., Fakou A., A Game about our Neighbourhood: A Case Study of Participatory Game Design with Pre-school Children, International Conference on the Foundations of Digital Games, pp. 1-5, (2020); Wakil N., Dalsgaard P., A Scandinavian Approach to Designing with Children in a Developing Country—Exploring the Applicability of Participatory Methods, Human-Computer Interaction – INTERACT 2013, 8117, pp. 754-761, (2013); Wouters P., Van Nimwegen C., Van Oostendorp H., Van Der Spek E. D., A meta-analysis of the cognitive and motivational effects of serious games, Journal of Educational Psychology, 105, 2, pp. 249-265, (2013); Yanaze L. K. H., Malheiro C. A. L., GAMES EDUCACIONAIS ACESSÍVEIS: Estruturação e práticas investigativas, TICs &amp; EaD Em Foco, 8, 2, pp. 170-184, (2022)</t>
  </si>
  <si>
    <t>Ainsworth M., Patterns of attachment: A psychological study of the strange situation, (1978); Allison F., Carter M., Gibbs M., Word play: A history of voice interaction in digital games, Games and Culture, 15, 2, pp. 91-113, (2020); Beckmeyer J. J., Weybright E. H., Exploring the associations between middle adolescent romantic activity and positive youth development, Journal of Adolescence, 80, 1, pp. 214-219, (2020); Benski T., Fisher E., Internet and emotions, Feeling through presence: Toward a theory of interactions rituals and parasociality of online social worlds, pp. 33-47, (2013); Biocca F., The cyborg’s dilemma: Progressive embodiment in virtual environments, Journal of Computer-Mediated Communication, 3, 2, pp. 1-15, (1997); Bowlby J., Attachment and loss, 1, (1969); Brunick K., Putnam M., McGarry L., Richards M., Calvert S., Children’s future parasocial relationships with media characters: The age of intelligent characters, Journal of Children and Media, 10, 2, pp. 181-190, (2016); Cairns P., Cox A. L., Day M., Martin H., Perryman T., Who but not where: The effect of social play on immersion in digital games, International Journal of Human–Computer Studies, 71, 11, pp. 1069-1077, (2013); Chess S., Strange bedfellows: Subjectivity, romance, and hidden object video games, Games and Culture, 9, 6, pp. 417-428, (2014); Chiou E. K., Schroeder N. L., Craig S. D., How we trust, perceive, and learn from virtual humans: The influence of voice quality, Computers and Education, 146, 1, (2020); Choi B., Huang J., Jeffrey A., Baek Y., Development of a scale for fantasy state in digital games, Computers in Human Behavior, 29, 5, pp. 1980-1986, (2013); Collibee C., Furman W., Quality counts: Developmental shifts in associations between romantic relationship qualities and psychosocial adjustment, Child Development, 86, 5, pp. 1639-1652, (2015); Droumeva M., Audible efforts: Gender and battle cries in classic arcade fighting games, Media and Communication, 7, 4, pp. 186-197, (2019); Eden A., Ewoldsen D. R., Lee J., Beyea D., Behavioral demands as behavioral affordances in video games, Video games: A medium that demands our attention, pp. 92-107, (2018); Elvery G., Undertale’s loveable monsters: Investigating parasocial relationships with non-player characters, Games and Culture, 18, 4, pp. 475-497, (2023); Epley N., Waytz A., Cacioppo J. T., On seeing human: A threefactor theory of anthropomorphism, Psychological Review, 114, 4, pp. 864-886, (2007); Erickson S. E., Dal Cin S., Romantic parasocial attachments and the development of romantic scripts, schemas and beliefs among adolescents, Media Psychology, 21, 1, pp. 111-136, (2018); Erickson S. E., Harrison K., Dal Cin S., Toward a multi-dimensional model of adolescent romantic parasocial attachment, Communication Theory, 28, 3, pp. 376-399, (2018); Fisher H. E., Broken hearts: The nature and risks of romantic rejection, The Penn State University family issues symposia series. Romance and sex in adolescence and emerging adulthood: Risks and opportunities, pp. 3-28, (2006); Giles D. C., Parasocial interaction: A review of the literature and a model for future research, Media Psychology, 4, 3, pp. 279-305, (2002); Gong A., Huang Y., Finding love in online games: Social interaction, parasocial phenomenon, and in-game purchase intention of female game players, Computers in Human Behavior, 143, 1, (2023); Hazan C., Shaver P. R., Attachment as an organizational framework for research on close relationships, Psychological Inquiry, 5, 1, pp. 1-22, (1994); Heeter C., Being there: The subjective experience of presence, Presence: Teleoperators and Virtual Environment, 1, 2, pp. 262-271, (1992); Ho J. C. F., Ng R., Perspective-taking of non-player characters in prosocial virtual reality games: Effects on closeness, empathy, and game immersion, Behaviour &amp; Information Technology, 41, 6, pp. 1185-1198, (2022); Horton D., Wohl R. R., Mass-communication and para-social interaction: Observations on intimacy at a distance, Psychiatry, 19, 3, pp. 215-229, (1956); Hou J., Nam Y., Peng W., Lee K. M., Effects of screen size, viewing angle, and players’ immersion tendencies on game experience, Computers in Human Behavior, 28, 2, pp. 617-623, (2012); Hua S., Xiao C., What shapes a parasocial relationship in RVGs? The effects of avatar images, avatar identification, and romantic jealousy among potential, casual, and core players, Computers in Human Behavior, 139, 1, (2023); Jennett C., Cox A. L., Cairns P., Dhoparee S., Epps A., Tijs T., Walton A., Measuring and defining the experience of immersion in games, International Journal of Human-Computer Studies, 66, 9, pp. 641-661, (2008); Jeong E., Biocca F., Bohil C., Sensory realism and mediated aggression in video games, Computers in Human Behavior, 28, 5, pp. 1840-1848, (2012); Jin S. A., Park N., Parasocial interaction with my avatar: Effects of interdependent self-construal and the mediating role of self-presence in an avatar-based console game, Wii, Cyberpsychology &amp; Behavior, 12, 6, pp. 723-727, (2009); Judge T. A., Erez A., Bono J. E., Thoresen C. J., The core selfevaluations scale: Development of a measure, Personnel Psychology, 56, 2, pp. 303-331, (2003); Karniol R., Adolescent females’ idolization of male media stars as transition into sexuality, Sex Roles, 44, pp. 61-77, (2001); Kavli K., The player’s parasocial interaction with digital entities, Proceeding of the 16th international academic MindTrek conference (MindTrek’12), pp. 83-89, (2012); Kenney L., Companies can’t ignore shifting gender norms, Harvard Business Review, (2020); Kim H., Women’s games in Japan: Gendered identity and narrative construction, Theory, Culture &amp; Society, 26, 2–3, pp. 165-188, (2009); Kim J., Kim H., Tay B. K., Muniyandi M., Srinivasan M. A., Jordan J., Mortensen J., Oliveira M., Slater M., Transatlantic touch: A study of haptic collaboration over long distance, Presence: Teleoperators and Virtual Environment, 13, 3, pp. 328-337, (2004); Kim J., Song H., Celebrity’s self-disclosure on Twitter and parasocial relationships: A mediating role of social presence, Computers in Human Behavior, 62, 1, pp. 570-577, (2016); Kline S., Nick D.-W., Greig D. P., Digital play, (2003); Koike M., Loughnan S., Stanton S. C. E., Virtually in love: The role of anthropomorphism in virtual romantic relationships, British Journal of Social Psychology, 62, 1, pp. 600-616, (2023); Koike M., Loughnan S., Stanton S. C. E., Ban M., What factors attract people to play romantic video games?, PLoS ONE, 15, 4, (2020); Kosa M., Uysal A., Need frustration in online video games, Behaviour &amp; Information Technology, 41, 11, pp. 2415-2426, (2022); Kuchta E. C., Imagining love: Teen romance novels and American teen relational capacity, International handbook of love: Transcultural and transdisciplinary perspectives, pp. 827-842, (2021); Kwok C., Grisham J. R., Norberg M. M., Object attachment: Humanness increases sentimental and instrumental values, Journal of Behavioral Addictions, 7, 4, pp. 1132-1142, (2018); Lee K., Presence, explicated, Communication Theory, 14, 1, pp. 27-50, (2004); Lewis M. L., Weber R., Bowman N. D., They may be pixels, but they’re MY pixels: Developing a metric of character attachment in roleplaying video games, CyberPsychology and Behavior, 11, 4, pp. 515-518, (2008); Li H., Hsueh Y., Wang F., Bai X., Liu T., Zhou L., Do young Chinese children gain anthropomorphism after exposure to personified touch-screen and board games?, Frontiers in Psychology, 8, 1, (2017); Li Z. H., Connolly J., Jiang D., Pepler D., Craig W., Adolescent romantic relationships in China and Canada: A cross-national comparison, International Journal of Behavioral Development, 34, 2, pp. 113-120, (2010); Lim S., Reeves B., Being in the game: Effects of avatar choice and point of view on psychophysiological responses during play, Media Psychology, 12, 4, pp. 348-370, (2009); Liu T., Lai Z., From non-player characters to othered participants: Chinese women’s gaming experience in the ‘free’ digital market, Information, Communication &amp; Society, 25, 3, pp. 376-394, (2022); Luciano E., Orth U., Transitions in romantic relationships and development of self-esteem, Journal of Personality and Social Psychology, 112, 2, pp. 307-328, (2017); Monteiro D., Liang H., Xu W., Brucker M., Nanjappan V., Yue Y., Evaluating enjoyment, presence, and emulator sickness in VR games based on first- and third-person viewing perspectives, Computer Animation and Virtual Worlds, 29, 3–4, (2018); Newman J., Video games, (2004); Nguyen M. H., Gruber J., Marler W., Hunsaker A., Fuchs J., Hargittai E., Staying connected while physically apart: Digital communication when face-to-face interactions are limited, New Media &amp; Society, 24, 9, pp. 2046-2067, (2022); Park N., Min Lee K., Annie Jin S., Kang S., Effects of pre-game stories on feelings of presence and evaluation of computer games, International Journal of Human-Computer Studies, 68, 11, pp. 822-833, (2010); Paterson M., Feel the presence: Technologies of touch and distance, Environment and Planning D: Society &amp; Space, 24, 5, pp. 691-708, (2006); Pena J., Perez J. F. H., Game perspective-taking effects on willingness to help immigrants: A replication study with a Spanish sample, New Media &amp; Society, 22, 6, pp. 944-958, (2020); Qin H., Patrick Rau P., Salvendy G., Measuring player immersion in the computer game narrative, International Journal of Human–Computer Interaction, 25, 2, pp. 107-133, (2009); Schneider E. F., Lang A., Shin M., Bradley S. D., Death with a story: How story impacts emotional, motivational, and physiological responses to first-person shooter video games, Human Communication Research, 30, 3, pp. 361-375, (2004); Schramm H., Hartmann T., The PSI-process scales: A new measure to assess the intensity and breadth of parasocial processes, Communication, 33, 4, pp. 385-401, (2008); Simon W., Gagnon J. H., Sexual scripts: Permanence and change, Archives of Sexual Behavior, 15, 2, pp. 97-120, (1986); Song W., Fox J., Playing for love in a romantic video game: Avatar identification, parasocial relationships, and Chinese women’s romantic beliefs, Mass Communication &amp; Society, 19, 2, pp. 197-215, (2016); Stever G. S., Mediated vs. parasocial relationships: An attachment perspective, Journal of Media Psychology, 17, 3, pp. 1-31, (2013); Sundar S. S., Kang J., Oprean D., Being there in the midst of the story: How immersive journalism affects our perceptions and cognitions, Cyberpsychology, Behavior and Social Networking, 20, 11, pp. 672-682, (2017); Theran S. A., Newberg E. M., Gleason T. R., Adolescent girls’ parasocial interactions with media figures, The Journal of Genetic Psychology, 171, 3, pp. 270-277, (2010); Tomlinson C., Priority pixels: The social and cultural implications of romance in video games, Information, Communication &amp; Society, 24, 5, pp. 717-732, (2021); Tukachinsky R., Para-romantic love and para-friendships: Development and assessment of a multiple parasocial relationships scale, American Journal of Media Psychology, 3, 1–2, pp. 73-94, (2010); Tukachinsky R., Dorros S. M., Parasocial romantic relationships, romantic beliefs, and relationship outcomes in U.S. adolescents: rehearsing love or setting oneself up to fail?, Journal of Children and Media, 12, 3, pp. 329-345, (2018); Yi J., Female-oriented dating sims in China: Players’ parasocial relationships, gender attitudes, and romantic beliefs, Psychology of Popular Media, 12, 1, pp. 58-68, (2023)</t>
  </si>
  <si>
    <t>Ananiadou K., Claro M., 21st century skills and competences for new millennium learners in OECD Countries, OECD Publishing, (2009); Arya A., Chastine J., Preston J., Fowler A., An international study on learning and process choices in the Global Game Jam, International Journal of Game-Based Learning, 3, 4, pp. 27-46, (2013); Arya A., Gold S., Farber M., GGJ-next: The global game jam for youth, ICGJ 2019: Proceedings of the International Conference on Game Jams, Hackathons and Game Creation Events 201, (2019); Appianing J., Van Eck R., Gender differences in college students’ perceptions of technology-related jobs in computer science, International Journal of Gender, Science and Technology, 7, 1, pp. 28-56, (2015); Aurava R., Kankainen V., Murray J., Why won’t they jam? The reasons for general upper secondary school students for not attending a game jam, Proceedings of the 9Th Irish Conference on Game-Based Learning, (2020); Aurava R., Merilainen M., Stenros J., Teacher views on Game Jamming in General Formal Education, Proceedings of the 14Th International Conference on Game Based Learning (ECGBL 2020), (2020); Game jams in general formal education, International Journal of Child-Computer Interaction, (2021); Bailey E.N., Miyata K., Yoshida T., Gender composition of teams and studios in video game development, Games and Culture, 16, 1, pp. 42-64, (2021); Bequette J.W., Bullitt Bequette M., A place for art and design education in the STEM conversation, Art Education, 65, 2, pp. 40-47, (2012); Binkley M., Erstad O., Herman J., Raizen S., Ripley M., Miller-Ricci M., Rumble M., Defining twenty-first century skills, Assessment and teaching of 21st century skills, pp. 17-66, (2012); Blikstein P., Digital fabrication and ‘making’ in education: The democratization of invention, FabLab: Of machines, makers and inventors, pp. 203-222, (2013); Borg M., Garousi V., Mahmoud A., Olsson T., Stalberg O., Video game development in a rush: A survey of the global game jam participants, IEEE Transactions on Games, 2, 3, pp. 246-259, (2020); Braun V., Clarke V., Using thematic analysis in psychology, Qualitative Research in Psychology, 3, 2, pp. 77-101, (2006); Braun V., Clarke V., Boulton E., Davey L., McEvoy C., The online survey as a qualitative research tool, International Journal of Social Research Methodology, (2020); Chen Y., de la Mora A., Kemis M., Recruiting and retaining women in information technology programs: Practices and challenges in Iowa Community Colleges, New Directions for Community Colleges, 178, pp. 79-90, (2017); Cheng G., Using game making pedagogy to facilitate student learning of interactive multimedia, Australasian Journal of Educational Technology, 25, 2, pp. 204-220, (2009); Consalvo M., Crunched by passion: Women game developers and workplace challenges, Beyond Barbie and Mortal Kombat, pp. 117-190, (2008); Corneliussen H.G., Proitz L., Kids Code in a rural village in Norway: Could code clubs be a new arena for increasing girls’ digital interest and competence?, Information, Communication &amp; Society, 19, 1, pp. 95-110, (2016); Costa P.T., McCrae R.R., A five-factor theory of personality, The Five-Factor Model of Personality: Theoretical Perspectives, 2, pp. 51-87, (1999); Cote A.C., Harris B.C., ‘Weekends became something other people did’: Understanding and intervening in the habitus of video game crunch, Convergence, (2020); Devedzic V., Tomic B., Jovanovic J., Kelly M., Milikic N., Dimitrijevic S., Djuric D., Sevarac Z., Metrics for students’ soft skills, Applied Measurement in Education, 31, 4, pp. 283-296, (2018); Dufva T., Dufva M., Metaphors of code – Structuring and broadening the discussion on teaching children to code, Thinking Skills and Creativity, 22, pp. 97-110, (2016); Eberhardt R., No one way to jam: Game ams for creativity, learning, entertainment, and research. Proceedings of the International Conference on Game Jams, Hackathons, and Game Creation Events (GJH&amp;GC’16), pp. 34-37, (2016); Eccles J.S., Adler T.F., Futterman R., Goff S.B., Kaczala C.M., Meece J., Et al., Expectancies, values and academic behaviors, Achievement and achievement motives: Psychological and sociological approaches, pp. 75-146, (1983); Eccles J.S., Wigfield A., Schiefele U., Motivation to succeed, Handbook of child psychology, 5(3), pp. 1017-1095, (1998); Ellis J., Fosdick B.K., Rasmussen C., Women 1.5 times more likely to leave STEM pipeline after calculus compared to men: Lack of mathematical confidence a potential culprit, PLoS One, 11, 7, (2016); Recommendation of the European Parliament and of the Council of 18 December 2006 on key competences for lifelong learning. 2006/962/EC, Official Journal of the European Union, (2006); Faas T., Liu I., Dombrowski L., Miller A.D., Proceedings of the ACM on Human-Computer Interaction., (2019); Ferraz C., Gama K., A case study about gender issues in a game jam, Proceedings of the International Conference on Game Jams, Hackathons and Game Creation Events 2019, (2019); General upper secondary education, Ministry of Education and Culture, (2020); Publications and statistics, (2021); OECD Comparison: Socio-Economic Background Still a Strong Influence on Educational Choices - Regional Variations in Finland are Small, (2021); Ford A., Kelly S., Using game jams as a school transition event, Proceedings of the 10Th European Conference on Game-Based Learning 2016, (2016); Fowler A., Schreiber I., Engaging under-represented minorities in STEM through game jams, ICGJ '17, (2017); Fowler A., Khosmood F., The Potential of Young Learners Making Games: An Exploratory Study. 2018 IEEE Games, pp. 1-9, (2018); Fowler A., Khosmood F., Arya A., Lai G., (2013). The Global Game Jam for teaching and learning, Proceedings of the 4Th Annual Conference of Computing and Information Technology Research and Education New Zealand, pp. 28-34, (2013); Fowler A., Pirker J., Pollock I., Paula B.C., Echeveste M.E., Gomez M.J., Understanding the benefits of game jams. Exploring the potential for engaging young learners in STEM. Proceedings of the 2016 ITiCSE Working Group Reports (pp, ACM, pp. 119-135, (2016); Gaspard H., Hafner I., Parrisius C., Trautwein U., Nagengast B., Assessing task values in five subjects during secondary school: Measurement structure and mean level differences across grade level, gender, and academic subject, Contemporary Educational Psychology, 48, (2017); Gibb S., Soft skills assessment: Theory development and the research agenda, International Journal of Lifelong Education, 33, 4, pp. 455-471, (2014); Goddard W., Byrne R., Mueller F., Playful game jams: Guidelines for designed outcomes, Proceedings of the 2014 Conference on Interactive Entertainment., (2014); Growing Mind (2021). Educational Transformations for Facilitating Sustainable Personal, Social, and Institutional Renewal in the Digital Age.; Hrehovcsik M., Warmelink H., Valente M., The game jam as a format for formal applied game design and development education, Games and Learning Alliance, pp. 257-267, (2016); Jacobs J.E., Lanza S., Osgood D.W., Eccles J.S., Wigfield A., Changes in children’s self-competence and values: Gender and domain differences across grades one through twelve, Child Development, 73, 2, pp. 509-527, (2002); Kafai Y.B., Constructionism, The Cambridge handbook of the learning sciences, pp. 35-46, (2006); Kafai Y.B., Burke Q., Constructionist gaming: Understanding the benefits of making games for learning, Educational Psychologist, 50, 4, (2015); Kahila J., Tedre M., Kahila S., Vartiainen H., Valtonen T., Makitalo K., Children’s gaming involves much more than the gaming itself: A study of the metagame among 12- to 15-year-old children, Convergence, (2020); Kankainen V., Kultima A., Merilainen M., Motivations of game jam organizers: Case of Finnish game jam community, Proceedings of the 14Th International Conference on the Foundations of Digital Game, (2019); Kennedy H.W., Game jam as feminist methodology: The affective labors of intervention in the Ludic Economy, Games and Culture, 13, 7, pp. 708-727, (2018); Kerr A., Decoding and recoding game jams and independent game-making spaces for diversity and inclusion, Independent videogames: Cultures, networks, techniques and politics. Routledge advances in game studies, pp. 29-42, (2020); Kerr A., Savage J., Twomey-Lee V., Decoding and recoding game-making events for diversity, inclusion &amp; innovation. Maynooth University, (2020); Kerr A., Savage J.D., Spatial Reasoning: Re-Coding Spaces for Inclusive Informal Game Making. Abstract Proceedings of The, (2019); Kerr A., Savage J.D., Hacking at the techno-feminist frontier – Gendered exclusion and inclusion in technology cultures, Producing knowledge, reproducing gender: Power, Production and Practice in Contemporary Ireland, (2020); Kinnunen J., Taskinen K., Mayra F., Pelaajabarometri 2020: Pelaamista koronan aikaan, Tampere University, (2020); Komarraju M., Karau S.J., Schmeck R.R., Avdic A., The Big Five personality traits, learning styles, and academic achievement, Personality and Individual Differences, 51, 4, pp. 472-477, (2011); Krajcik J.S., Shin N., Project-based learning, Cambridge Handbook of the Learning Sciences, pp. 275-297, (2014); Kultima A., Defining game jam, Proceedings of the 10Th International Conference on the Foundations of Digital Games, (2015); Kultima A., Superjammers: Motivations and Experiences of Exceptional Game Jammers in Finland, (2019); Kultima A., Sandovar A., Game Design Values. Proceedings of Academic Mindtrek Conference, (2016); Kultima A., Laiti O., Sami Game Jam: Learning, Exploring, Reflecting and Sharing Indigenous Culture through Game Jamming, (2019); Kultima A., Alha K., Nummenmaa T., Building Finnish game jam community through positive social facilitation, Proceedings of the 20Th International Academic Mindtrek Conference, (2016); Land M.H., Full STEAM ahead: The benefits of integrating the arts into STEM, Procedia Computer Science, 20, pp. 547-552, (2013); Lavonen J., Korhonen T., Towards twenty-first century education: Success factors, challenges, and the renewal of Finnish education. In Choo S., Sawch D., Villanueva A., Vinz R. (Eds.), Educating for the 21st Century, Springer, (2017); Lazarides R., Lauermann F., Gendered paths into STEM-related and language-related careers: Girls’ and boys’ motivational beliefs and career plans in math and language arts, Frontiers in Psychology, 10, (2019); Legault M.-J., Weststar J., Videogame Developers among ‘Extreme Workers’. Are Death Marches Over?, E-journal of International and Comparative Labour Studies, 6, 3, pp. 1-23, (2017); Locke R., Parker L., Galloway D., Sloan R.J.S., The game jam movement: Disruption, performance and artwork, Proceedings of the 10Th International Conference on the Foundations of Digital Games, (2015); Lonka K., Makkonen J., Berg M., Talvio M., Maksniemi E., Kruskopf M., Lammassaari H., Hietajarvi L., Westling S.K., Phenomenal Learning from Finland, Helsinki, (2018); Makarova E., Aeschlimann B., Herzog W., The gender gap in STEM fields: The impact of the gender stereotype of math and science on secondary students’ career aspirations, Frontiers in Education, (2019); Merilainen M., First-timer learning experiences in Global Game Jam, International Journal of Game-Based Learning, 9, 1, pp. 30-41, (2019); Merilainen M., Kohti pelisivistystä: Nuorten digitaalinen pelaaminen ja pelihaitat kotien kasvatuskysymyksenä. Kasvatustieteellisiä tutkimuksia. University of Helsinki, Faculty of Educational Sciences, (2020); Merilainen M., Aurava R., Internal barriers to entry for first-time participants in the Global Game Jam. Proceedings of the 12th European Conference on Games Based Learning (pp. 414–421), ACPI, (2018); Merilainen M., Aurava R., Kultima A., Stenros J., Game Jams for Learning and Teaching: A Review, International Journal of Game Based Learning, 10, 2, pp. 54-71, (2020); Miller M., Deluca J., Khosmood F., Can Game Jams Boost Confidence and Sense of Preparedness? ICGJ’19, (2019); Nagy G., Watt H.M.G., Eccles J.S., Trautwein U., Ludtke O., Baumert J., The development of students’ mathematics self-concept in relation to gender: Different countries, different trajectories?, Journal of Research on Adolescence, 20, 2, pp. 482-506, (2010); The game industry of Finland report, Retrieved on 9Th April 2021 From, (2019); PISA 2012. Results in Focus. What 15-Year-Olds Know and What they Can Do with What they Know. Organization for Economic Co-Operation and Development, (2012); Skilled for Life? Key Findings from the Survey of Adult Skills. Organization for Economic Co-Operation and Development, (2013); Education at a Glance 2021, (2021); Upper secondary general school education, Official Statistics of Finland, (2020); Official Statistics of Finland, Immigrants and Integration, (2021); Paavola S., Lipponen L., Hakkarainen K., Modeling innovative knowledge communities: A knowledge-creation approach to learning, Review of Educational Research, 74, pp. 557-576, (2004); Papert S., Harel I., Constructionism, (1991); Peppler K., Kafai Y., Creative coding: Programming for personal expression, (2005); Peticca-Harris A., Weststar J., McKenna S., The perils of project-based work: Attempting resistance to extreme work practices in video game development, Organization, 22, 4, pp. 570-587, (2015); Piro J., Going from STEM to STEAM, Education Week, 29, 24, pp. 28-29, (2010); Pollock I., Murray J., Yeager B., Brain jam: STEAM learning through neuroscience-themed game development. Proceedings of the Second International Conference on Game Jams, Hackathons, and Game Creation Events, ACM, (2017); Prescott J., Bogg J., Segregation in a male-dominated industry: Women working in the computer games industry, International Journal of Gender, Science and Technology, 3, 1, (2011); Preston J.A., Chastine J., O'Donnell C., Tseng T., MacIntyre B., Game jams: Community, motivations, and learning among jammers, International Journal of Game-Based Learning, 2, 3, pp. 51-70, (2012); Richard G.T., Kafai Y.B., Adleberg B., Telhan O., Stitchfest: Diversifying a College Hackathon to Broaden Participation and Perceptions in Computing, pp. 114-119, (2015); Riikonen S., Seitamaa-Hakkarainen P., Hakkarainen K., Bringing maker practices to school: Tracing discursive and materially mediated aspects of student teams’ collaborative making processes, International Journal of Computer-Supported Collaborative Learning, 15, pp. 319-349, (2020); Romero M., Lepage A., Lille B., Computational thinking development through creative programming in higher education, International Journal of Educational Technology in Higher Education, 14, 1, pp. 1-15, (2017); Savvani S., Emotions and challenges during game creation: Evidence from the global game jam, Proceedings of the 14Th European Conference on Games Based Learning, (2020); Saw G., Chang C.-N., Chan H.-Y., Cross-Sectional and Longitudinal Disparities in STEM Career Aspirations at the Intersection of Gender, Race/Ethnicity, and Socioeconomic Status, Educational Researcher, 47, 8, pp. 525-531, (2018); Scardamalia M., Bereiter C., Knowledge building and knowledge creation: Theory, pedagogy, and technology, The Cambridge handbook of the learning sciences, pp. 397-417, (2014); Seo E., Shen Y., Alfaro E.C., Adolescents’ Beliefs about Math Ability and Their Relations to STEM Career Attainment: Joint Consideration of Race/ethnicity and Gender, Journal of Youth and Adolescence, 48, pp. 306-325, (2019); Sigurdardottir H.D.I., Empowering women to seek careers in game development and creative IT Studies. In Pappas I., Mikalef P., Dwivedi Y., Jaccheri L., Krogstie J., &amp; Mäntymäki M. (Eds.) Digital transformation for a sustainable society in the 21st century. IFIP Advances in Information and Communication Technology, vol 573, Springer, (2020); Smith P.A., Bowers C., Improving social skills through game jam participation, Proceedings of the International Conference on Game Jams, Hackathons, and Game Creation Events., (2016); Steinke T., Linsenbard M., Fiske E., Khosmood F., Understanding a Community: Observations from the Global Game Jam Survey Data. Proceedings of the International Conference on Game Jams, Hackathons, and Game Creation Events, ACM, (2016); Trilling B., Fadel C., 21St Century Skills, Enhanced Edition: Learning for Life in Our Times, (2009); Walan S., The dream performance – a case study of young girls’ development of interest in STEM and 21st century skills, when activities in a makerspace were combined with drama, Research in Science &amp; Technological Education, 39, 1, pp. 23-43, (2021); Wearn N., McDonald B., Ethos of location and its implication to the motivators of Global Games Jam participants, Proceedings of the International Conference on Game Jams, Hackathons, and Game Creation Events, (2016); Yamane S.R., Adaptability of the Global Game Jam: A case study in Japan, Proceedings of the 8Th International Conference on the Foundations of Digital Games, (2013)</t>
  </si>
  <si>
    <t>Chen F.-H.; Ho S.-J.</t>
  </si>
  <si>
    <t>Chen, Fong-Han (57418070100); Ho, Shin-Jia (57218658151)</t>
  </si>
  <si>
    <t>57418070100; 57218658151</t>
  </si>
  <si>
    <t>Designing a Board Game about the United Nations’ Sustainable Development Goals</t>
  </si>
  <si>
    <t>10.3390/su141811197</t>
  </si>
  <si>
    <t>https://www.scopus.com/inward/record.uri?eid=2-s2.0-85138730981&amp;doi=10.3390%2fsu141811197&amp;partnerID=40&amp;md5=5c879ce8961c1ef2bd9ec89b9d17aee6</t>
  </si>
  <si>
    <t>Game-based learning has been regarded as one of the best ways to raise public awareness of important issues. It is also a feasible strategy. The promotion of sustainable development education is not limited to schools as the issue of sustainability is related to everyone. The learning of sustainable development goals through games can extend to public sectors, companies, and private units so that more people understand the sustainable development concepts and the content of sustainable development goals. This study aimed to develop and design a board game aiming to acquaint learners with the Sustainable Development Goals (SDGs) of the United Nations and to add fun to the serious issue and make it closer to life while maintaining knowledge. The result indicates that the “SDGs Board Game” designed by this study has an inspiring effect on learning the meaning and goals of sustainable development. When used in class, it can enhance learners’ knowledge and reflection on sustainable development goals. When used out of class, according to the feedback, learners can establish the basic concepts of the Sustainable Development Goals after playing the game. The experts suggest that in the future, slight improvements of the SDGs game mechanism should be carried out. By working with art editors and manufacturers, it can be commodified and promoted to be used in different units as an important tool to promote sustainable development education in Taiwan. © 2022 by the authors.</t>
  </si>
  <si>
    <t>board game; education for sustainable development; games-based learning; serious games; Sustainable Development Goals</t>
  </si>
  <si>
    <t>United Nations Decade of Education for Sustainable Development (2005–2014): International Implementation Scheme, ED/PEQ/ESD, Division for the Promotion of Quality Education, UNESCO, France, (2005); UNESCO Roadmap: For Implementing the Global Action Programme on Education for Sustainable Development, (2014); Education2030 Incheon Declaration and Framework, (2015); Transforming Our World: The 2030 Agenda for Sustainable Development, (2015); Education for Sustainable Development Goals: Learning Objectives, (2017); Yeh S.-C., Exploring the developmental discourse of environmental education and education for sustainable development, J. Environ. Edu. Res, 13, pp. 67-109, (2017); Fu B., Wang S., Zhang J., Hou Z., Li J., Unravelling the complexity in achieving the 17 sustainable-development goals, Natl. Sci. Rev, 6, pp. 386-388, (2019); Hainey T., Connolly T.M., Boyle E.A., Wilson A., Razak A., A systematic literature review of games-based learning empirical evidence in primary education, Comput. Educ, 102, pp. 202-223, (2016); Lu C.-C., Shi H.-C., Playing “Insects Playing Board Games” to cultivate the scientific process skills of primary school students, Chin. J. Sci. Educ, 24, pp. 1-30, (2016); Mayer B., Harris C., Libraries Got Game: Aligned Learning through Modern Board Games, (2010); Sutton-Smith B., Roberts J.M., Kozelka R.M., Crandall V.J., Broverman D.M., Blum A., Klaiber E.L., Studies of an elementary game of strategy, Genet. Psychol. Monogr, 75, pp. 3-42, (1967); Bruner J.S., Nature and uses of immaturity, Am. Psychol, 27, pp. 687-708, (1972); Liang M.-H., A discussion on the application of computer-assisted teaching in solving mathematics problems for students with learning disabilities, Spec. Educ. Elem. Sch, 48, pp. 41-51, (2009); Kobzeva N., Scrabble as a Tool for Engineering Students’ Critical Thinking Skills Development, Procedia Soc. Behav. Sci, 182, pp. 369-374, (2015); Paris T.N.S.T., Yussof R.L., Enhancing Grammar Using Board Game, Procedia Soc. Behav. Sci, 68, pp. 213-221, (2012); Mungai D., Jones D., Wong L., Games to teach, Proceedings of the 18th Annual Conference on Distance Teaching and Learning; Chen C.-Y., Exploring the feasibility of using modern board games in children’s learning activities, Elem. Educ. J, 57, pp. 40-45, (2010); Clark K., Brandt J., Hopkins R., Wilhelm J., Making games after-school: Participatory game design in non-formal learning environment, Educ. Technol, 10, pp. 40-44, (2009); Coil D.A., Ettinger C.L., Eisen J.A., Gut Check: The evolution of an educational board game, PLoS Biol, 15, (2017); Plass J.L., Homer B.D., Kinzer C.K., Foundations of Game-Based Learning, Educ. Psychol, 50, pp. 258-283, (2015); Tsai J.-C., Liu S.-Y., Chang C.-Y., Chen S.-Y., Using a board game to teach about sustainable development, Sustainability, 13, (2021); Bevilacqua M., Ciarapica F.E., Mazzuto G., Paciarotti C., Cook &amp; Teach”: Learning by playing, J. Clean. Prod, 106, pp. 259-271, (2015); De Vries P.W., Knol E., Serious gaming as a means to change adolescents’ attitudes towards saving energy; preliminary results from the EnerCities case, Proceedings of the EDEN Annual Conference; Hallinger P., Wang R., Chatpinyakoop C., Nguyen V.-T., Nguyen U.-P., A bibliometric review of research on simulations and serious games used in educating for sustainability, 1997–2019, J. Clean. Prod, 256, (2020); Gugerell K., Zuidema C., Gaming for the energy transition. Experimenting and learning in co-designing a serious game prototype, J. Clean. Prod, 169, pp. 105-116, (2017); Rossano V., Roselli T., Calvano G., A Serious Game to Promote Environmental Attitude, Smart Education and e-Learning 2017, 75, pp. 48-55, (2018); Botella C., Breton-Lopez J., Quero S., Banos R., Garcia-Palacios A., Zaragoza I., Alcaniz M., Treating cockroach phobia using a serious game on a mobile phone and augmented reality exposure: A single case study, Comput. Hum. Behav, 27, pp. 217-227, (2011); Katsaliaki K., Mustafee N., Edutainment for sustainable development: A survey of games in the field, Simul. Gaming, 46, pp. 647-672, (2015); Madani K., Pierce T.W., Mirchi A., Serious games on environmental management, Sustain. Cities Soc, 29, pp. 1-11, (2017); Evensen E.A., Chan P.K., Sanders E.B.-N., Nini P.J., Crafting a Design Concept Prototype for an Educational Game Design; Lin C.-L., Lai W.-W., The Loop Mode of Educational Board Game Design, Second. Educ, 68, pp. 29-42, (2017); Our Common Future, 17, pp. 1-91, (1987); Cheng L., Liu G., Huang H., Wang X., Chen Y., Zhang J., Meng A., Yang R., Yu T., Equilibrium analysis of general N-population multi-strategy games for generation-side long-term bidding: An evolutionary game perspective, J. Clean. Prod, 276, (2020); Garris R., Ahlers R., Driskell J.E., Games, motivation, and learning: A research and practice model, Simul. Gaming, 33, pp. 441-467, (2002)</t>
  </si>
  <si>
    <t>McGee M.G., Human spatial abilities: psychometric studies and environmental, genetic, hormonal, and neurological influences, Psychol Bull, 86, pp. 889-918, (1979); Mix K.S., Cheng Y.-L., The relation between space and math: developmental and educational implications, Adv Child Dev Behav, 42, pp. 197-243, (2012); Levine S.C., Vasilyeva M., Lourenco S.F., Newcombe N.S., Huttenlocher J., Socioeconomic status modifies the sex difference in spatial skill, Psychol Sci, 16, pp. 841-845, (2005); Piaget J., Genetic epistemology, (1968); Zeng J., Hu R., Shang J., Design and development of an educational game for facilitating spatial ability and mathematics learning. In: 2021 international symposium on educational technology (ISET). IEEE, 2021, pp. 275–280; Martin-Dorta N., Sanchez-Berriel I., Bravo M., Hernandez J., Saorin J.L., Contero M., Virtual blocks: a serious game for spatial ability improvement on mobile devices, Multimed Tools Appl, 73, pp. 1575-1595, (2014); Sorby S.A., Developing 3D spatial skills for engineering students, Australas J Eng Educ, 13, pp. 1-11, (2007); Do T.V., Lee J.-W., A multiple-level 3D-LEGO game in augmented reality for improving spatial ability, Human-computer interaction. Interacting in various application domains: 13th international conference, HCI international 2009, San Diego, CA, USA, July 19–24, 2009, proceedings, part IV 13, pp. 296-303, (2009); Halpern D.F., Sex differences in cognitive abilities, (2013); Newcombe N.S., Seeing relationships: using spatial thinking to teach science, mathematics, and social studies, Am Educ, 37, (2013); Linn M.C., Petersen A.C., Emergence and characterization of sex differences in spatial ability: a meta-analysis, Child Dev, 56, pp. 1479-1498, (1985); Clements D.H., Battista M.T., Geometry and spatial reasoning, Handbook Res Math Teach Learn, 420, (1992); French J.W., The description of aptitude and achievement tests in terms of rotated factors, (1951); Wauck H.C., Mekler E.D., Fu W.-T., A player-centric approach to designing spatial skill training games. In: proceedings of the 2019 CHI conference on human factors in computing systems. 2019, pp. 1–13; Han J., ChemCraft: a ludic approach to educational game design. In: extended abstracts of the 2021 CHI conference on human factors in computing systems. 2021, pp. 1–5; Capecchi I., Borghini T., Barbierato E., Guazzini A., Serritella E., Raimondi T., Et al., The combination of serious gaming and immersive virtual reality through the constructivist approach: an application to teaching architecture, Educ Sci (Basel), 12, (2022); Huang S.-Y., Tarng W., Ou K.-L., Effectiveness of AR board game on computational thinking and programming skills for elementary school students, System, 11, (2023); Andrade A., Dionisio M., Nisi V., SeaStory: An interactive narrative using collaborative features. In Interaction Design and Children (IDC '22), June 27-30, (2022); Smith S., Ericson E., Using immersive game-based virtual reality to teach fire-safety skills to children, Virtual Real, 13, pp. 87-99, (2009); Ibrahim R., Jaafar A., Educational games (EG) design framework: combination of game design, pedagogy and content modeling, 2009 international conference on electrical engineering and informatics, 2009, pp. 293-298; Laine T.H., Lindberg R.S., Designing engaging games for education: a systematic literature review on game motivators and design principles, IEEE Trans Learn Technol, 13, pp. 804-821, (2020); Merriman N.A., Roudaia E., Romagnoli M., Orvieto I., Newell F.N., Acceptability of a custom-designed game, CityQuest, aimed at improving balance confidence and spatial cognition in fall-prone and healthy older adults, Behav Inf Technol, 37, pp. 538-557, (2018); Karasavvidis I., A holistic model for serious game design, INTED 2015 proceedings, pp. 7803-7811, (2015); van Delden R., Spil T., Bruinsma G., Et al., How serious is serious game design?-exploring entertainment-oriented and goal-oriented gaming, European conference on games based learning, pp. 767-XXIII, (2019); Leclet-Groux D., Caron G., Toward the adaptive and context-aware serious game design, In: 2014 IEEE 14th international conference on advanced learning technologies, pp. 242-243, (2014); Peters M., Laeng B., Latham K., Jackson M., Zaiyouna R., Richardson C., A redrawn Vandenberg and Kuse mental rotations test-different versions and factors that affect performance, Brain Cogn, 28, pp. 39-58, (1995); Feng J., Spence I., Pratt J., Playing an action video game reduces gender differences in spatial cognition, Psychol Sci, 18, pp. 850-855, (2007); Hookham G., Nesbitt K., A systematic review of the definition and measurement of engagement in serious games. In: proceedings of the australasian computer science week multiconference. 2019, pp. 1–10; Wilson D.W., Jenkins J., Twyman N., Et al., Serious games: an evaluation framework and case study, In: 2016 49th Hawaii international conference on system sciences (HICSS), pp. 638-647, (2016); Dillenbourg P., Mendelsohn P., Schneider D., The distribution of pedagogical roles in a multi-agent learning environment. In: lessons from learning 1993, pp. 199–216; Liang X., Zhang J., Ma J., Et al., Menstrual monster: a tangible interactive co-educational game designed for teenagers. In: CHI conference on human factors in computing systems extended abstracts. 2022, pp. 1–7; Camingue J., Melcer E.F., Carstensdottir E., A (visual) novel route to learning: a taxonomy of teaching strategies in visual novels. In: proceedings of the 15th international conference on the foundations of digital games. 2020, pp. 1–13</t>
  </si>
  <si>
    <t>Burnwal S., Speech emotion recognition (kaggle); Cao H., Cooper D.G., Keutmann M.K., Gur R.C., Nenkova A., Verma R., Crema-d: Crowd-sourced emotional multimodal actors dataset, IEEE Transactions on Affective Computing, 5, pp. 377-390, (2014); Chang X., Skarbek W., Multi-modal residual perceptron network for audio-video emotion recognition, Sensors, 21, (2021); Dore R.A., Logan J., Lin T.J., Purtell K.M., Justice L.M., Associations between children's media use and language and literacy skills, Frontiers in Psychology, 11, (2020); How parents perceive their children's video game habits; Goodfellow I.J., Erhan D., Carrier P.L., Courville A., Mirza M., Hamner B., Cukierski W., Tang Y., Thaler D., Lee D.H., Zhou Y., Ramaiah C., Feng F., Li R., Wang X., Athanasakis D., Shawe-Taylor J., Milakov M., Park J., Ionescu R., Popescu M., Grozea C., Bergstra J., Xie J., Romaszko L., Xu B., Chuang Z., Bengio Y., Challenges in representation learning: A report on three machine learning contests, (2013); Gray S.I., Robertson J., Manches A., Rajendran G., Brainquest: The use of motivational design theories to create a cognitive training game supporting hot executive function, Int-l Journal of Human-Computer Studies, 127, pp. 124-149, (2019); Guo X., Polania L.F., Barner K.E., Audio-video emotion recognition in the wild using deep hybrid networks, (2020); Hajarolasvadi N., Demirel H., Deep facial emotion recognition in video using eigenframes, Image Processing, IET, (2020); Haq S., Jackson P., Speaker-dependent audio-visual emotion recognition, Proc. Int. Conf. on Auditory-Visual Speech Processing (AVSP'08), (2009); Lee J., Kim S., Kim S., Sohn K., Audio-visual attention networks for emotion recognition, Proceedings of the 2018 Workshop on Audio-Visual Scene Understanding for Immersive Multimedia, pp. 27-32, (2018); Lieberoth A., Fiskaali A., Can worried parents predict effects of video games on their children? a case-control study of cognitive abilities, addiction indicators and wellbeing, Front. in Psychology, 11, (2021); Livingstone S.R., Russo F.A., Ravdess emotional speech audio, (2019); Metcalfe J., Mischel W., A hot/cool-system analysis of delay of gratification: Dynamics of willpower, Psychological Review, 106, pp. 3-19, (1999); Park H., Shin Y., Song K., Yun C., Jang D., Facial emotion recognition analysis based on age-biased data, Applied Sciences, 12, (2022); Pichora-Fuller M.K., Dupuis K., Toronto emotional speech set (TESS), (2020); Jack R.E., Oliver G.B., Garrod P.G.S., Dynamic facial expressions of emotion transmit an evolving hierarchy of signals over time, (2014); Rathod M., Dalvi C., Kaur K., Patil S., Gite S., Kamat P., Kotecha K., Abraham A., Gabralla L., Kids' emotion recognition using various deep-learning models with explainable ai, Sensors, 22, (2022); Sambare M., Fer13; Shamoi E., Turdybay A., Shamoi P., Akhmetov I., Jaxylykova A., Pak A., Sentiment analysis of vegan related tweets using mutual information for feature selection, PeerJ Computer Science, 8, (2022); Shamoi P., Inoue A., Kawanaka H., Fhsi: Toward more human-consistent color representation, Journal of Advanced Computational Intelligence and Intelligent Informatics, 20, (2016); Shamoi P., Inoue A., Computing with words for direct marketing support system, Midwest Artificial Intelligence and Cognitive Science Conference, (2012); Shenk J., Cg A., Arriaga O., Owlwasrowk, (2021); Thayer R.E., Mood regulation and general arousal systems, Psychological Inquiry, 11, pp. 202-204, (2000); Ualibekova A., Shamoi P., Music emotion recognition using k-nearest neighbors algorithm, 2022 International Conference on Smart Information Systems and Technologies (SIST), pp. 1-6, (2022); Wu X., Tian M., Zhai L., Icanet: A method of short video emotion recognition driven by multimodal data, (2022); Su Y.F., Lin Y.C., Chen H., Music emotion recognition: The role of individuality, Proceedings of the ACM International Multimedia Conference and Exhibition, (2007); Zadeh L.A., Fuzzy sets, Information and Control, 8, pp. 338-353, (1965); Zhou H., Meng D., Zhang Y., Peng X., Du J., Wang K., Qiao Y., Exploring emotion features and fusion strategies for audio-video emotion recognition, 2019 Int-l Conf. on Multimodal Interaction, (2019)</t>
  </si>
  <si>
    <t>Perez-Marin D., Paredes-Velasco M., Pizarro C., Multi-mode Digital Teaching and Learning of Human-Computer Interaction (HCI) using the VARK Model during COVID-19, Educ. Technol. Soc., 25, 1, pp. 78-91, (2022); Seinfeld S., Feuchtner T., Maselli A., User representations in human-computer interaction, Human-Comput. Interact., 36, 5-6, pp. 400-438, (2021); Kokoc M., Ilgaz H., Akcay A., How deeply does media and technology usage affect the sustained attention?, Int. J. Hum.-Comput. Interact., 38, 15, pp. 1410-1421, (2022); Gaina R.D., Devlin S., Lucas S.M., Lucas., Rolling horizon evolutionary algorithms for general video game playing, IEEE Trans. Games, 14, 2, pp. 232-242, (2021); Dale G., Joessel A., Bavelier D., Shawn Green C., A new look at the cognitive neuroscience of video game play, Ann. N. Y. Acad. Sci., 1464, 1, pp. 192-203, (2020); Dharna A., Togelius J., Soros L.B., Co-generation of game levels and game-playing agents, pp. 203-209, (2020); Zhu Q., Kumar P.M., Alazab M., Computer application in game map path-finding based on fuzzy logic dynamic hierarchical ant colony algorithm, Int. J. Fuzzy Syst., 24, 5, pp. 2513-2524, (2022); Li L., Xiahou J., Game Image Quality Enhancement Algorithm based on Generative Adversarial Network and Knowledge Distillation[C]//2022 IEEE 10th Joint International Information Technology and Artificial Intelligence Conference (ITAIC), IEEE, 10, pp. 2570-2575, (2022); Li B., Xu X., Application of artificial intelligence in basketball sport, J. Educ., Health Sport, 11, 7, pp. 54-67, (2021); Santos I., Castro L., Rodriguez-Fernandez N., Torrente-Patino A., Carballal A., Artificial neural networks and deep learning in the visual arts: A review, Neural Comput. Appl., 33, 1, pp. 121-157, (2021); Yang Y., Research on basketball sports neural network model based on nonlinear classification, J. Intell. Fuzzy Syst., 40, 4, pp. 7567-7576, (2021); Jin G., Player target tracking and detection in football game video using edge computing and deep learning, J. Supercomput., 78, 7, pp. 9475-9491, (2022); Ahmad S., El-Nasr M.S., Elhamifar E., pp. 116-123, (2021); Reymore L., Characterizing prototypical musical instrument timbres with Timbre Trait Profiles, Music. Sci., 26, 3, pp. 648-674, (2022); Zemgulys J., Raudonis V., Maskeliunas R., Robertas, Recognition of basketball referee signals from real-time videos. Journal of Ambient Intelligence and Humanized, Computing, 11, 3, pp. 979-991, (2020); Guo Z., Zhao Z., Jin W., Wei Z., Yang M., Wang N., Multi-turn video question generation via reinforced multi-choice attention network, IEEE Trans. Circ. Syst. Video Technol., 31, 5, pp. 1697-1710, (2020); Koster R., Chadwick M.J., What can classic Atari video games tell us about the human brain?, Neuron, 109, 4, pp. 568-570, (2021); Abulwafa A.E., Saleh A.I., Ali H.A., Saraya M.S., A fog based ball tracking (FB2T) system using intelligent ball bees. Journal of Ambient Intelligence and Humanized, Computing, 11, 11, pp. 5735-5754, (2020); Sun G., Liang L., Li T., Bo Y.U., Meng Wu, Bolun Zhang. Video question answering: a survey of models and datasets, Mobile Netw. Appl., 26, 5, pp. 1904-1937, (2021); Yuan J., Abdul-Rashid H., Li B., A survey of recent 3D scene analysis and processing methods, Multimed. Tools Appl., 80, 13, pp. 19491-19511, (2021); Yang Y., Juntao L., Lingling P., Multi-robot path planning based on a deep reinforcement learning DQN algorithm, CAAI Trans. Intell. Technol., 5, 3, pp. 177-183, (2020); Sahu P.C., Baliarsingh R., Prusty R.C., Novel DQN optimised tilt fuzzy cascade controller for frequency stability of a tidal energy-based AC microgrid, Int. J. Ambient Energy, 43, 1, pp. 3587-3599, (2022); Chen Q., Zhao W., Li L., Wang C., Chen F., ES-DQN: A Learning Method for Vehicle Intelligent Speed Control Strategy Under Uncertain Cut-In Scenario, IEEE Trans. Veh. Technol., 71, 3, pp. 2472-2484, (2022); Lee C., Jung J., Chung J.M., Intelligent dual active protocol stack handover based on double DQN deep reinforcement learning for 5G mmWave networks, IEEE Trans. Veh. Technol., 71, 7, pp. 7572-7584, (2022)</t>
  </si>
  <si>
    <t>Blalock S.M., Lindo N., Ray D.C., Individual and group child-centered play therapy: Impact on social-emotional competencies, Journal of Counseling &amp; Development, 97, 3, pp. 238-249, (2019); Colliver Y., Et al., Free play predicts self-regulation years later: Longitudinal evidence from a large Australian sample of toddlers and preschoolers, Early Childhood Research Quarterly, 59, pp. 148-161, (2022); Danby S., Fleer M., Davidson C., Et al., Digital Childhoods. Technologies and Children's Everyday Lives, (2018); Dahlan R. P., Susanty M., Finding Dark Patterns in Casual Mobile Games Using Heuristic Evaluation, PETIR: Jurnal Pengkajian dan Penerapan Teknik Informatika, 15, 2, pp. 185-195, (2022); Erstad O., Flewitt R., Kummerling-Meibauer B., Et al., The Routlegde Handbook of Digital Literacies in Early Childhood, (2020); Flewitt R., Messer D., Kucirkova N., New directions for early literacy in a digital age: The iPad, Journal of Early Childhood Literacy, 15, 3, pp. 289-310, (2015); Heimo O. I., Harviainen J. T., Kimppa K. K., Makila T., Virtual to Virtuous Money: A Virtue Ethics Perspective on Video Game Business Logic, Journal of Business Ethics, 153, pp. 95-103, (2018); Herdzina J., Lauricella A. R., Media Literacy in Early Childhood Report, (2020); Kahila J., Viljaranta J., Kahila S., Piispa-Hakala S., Vartiainen H., Gamer rage-Children's perspective on issues impacting losing one's temper while playing digital games, International Journal of Child-Computer Interaction, 33, (2022); Kumpulainen K., Gillen G., Young children's digital literacy practices in the home: past, present and future research directions, The Routledge Handbook of Digital Literacies in Early Childhood, pp. 95-108, (2020); Kumpulainen K., Sairanen H., Nordstrom A., Young children's digital literacy practices in the sociocultural contexts of their homes, Journal of Early Childhood Literacy, 20, 3, pp. 472-499, (2020); Kumpulainen K., Sintonen S., Vartiainen J., Et al., Playful Parts: The Joy of Learning Multiliteracies, (2018); Lindeman S., Svensson M., Enochsson A. B., Digitalisation in early childhood education: a domestication theoretical perspective on teachers' experiences, Education and Information Technologies, 26, pp. 4879-4903, (2021); Livingstone S., Pothong K., Playful by Design: A Vision of Free Play in a Digital World, (2021); Macklin C., Sharp J., Games, Design and Play: A Detailed Approach to Iterative Game Design, (2016); Morgade M., Aliagas C., Poveda D., Reconceptualizing the home of digital childhood, The Routledge Handbook of Digital Literacies in Early Childhood, pp. 109-122, (2020); Pesce C., Et al., Deliberate play and preparation jointly benefit motor and cognitive development: Mediated and moderated effects, Frontiers in Psychology, 7, (2016); Piaget J., Play, dreams, and imitation in childhood, (1962); Rao Z., Gibson J., The Role of Pretend Play in Supporting Young Children's Emotional Development, The SAGE Handbook of Developmental Psychology and Early Childhood Education, pp. 63-79, (2019); Rodriguez A. M., Psychosocial Approaches to Child and Adolescent Health and Wellbeing, (2022); Zagal J. P., Bjork S., Lewis C., Dark Patterns in the Design of Games, Proceedings of Foundations of Digital Games 2013, (2013); Zagalo N., Creative game literacy: a study of interactive media based on film literacy experience, Comunicar, 35, pp. 61-67, (2010)</t>
  </si>
  <si>
    <t>Tiles and tilemaps overview; Tiled map editor tutorial series, (2015); Lindeijer T., Tiled, (2022); Fantasy town generator, (2021); Carpenter D., Bacher J.T., Crain H., Martens C., Casual creation of tile maps via authorable constraint-based generators, 1st Workshop on Programming Languages and Interactive Entertainment, (2021); Yannakakis G.N., Liapis A., Alexopoulos C., Mixed-initiative co-creativity, Proc. 9th International Conference on the Foundations of Digital Games (FDG'14), (2014); Alvarez A., Dahlskog S., Font J., Holmberg J., Nolasco C., Osterman A., Fostering creativity in the mixed-initiative Evolutionary Dungeon Designer, Proc. 13th International Conference on the Foundations of Digital Games (FDG'18), pp. 1-8, (2018); Liapis A., Yannakakis G.N., Togelius J., Sentient Sketchbook: Computer-aided game level authoring, Proc. 8th International Conference on the Foundations of Digital Games (FDG'13), pp. 213-220, (2013); Davis N., Hsiao C.-P., Singh K.Y., Magerko B., Co-creative drawing agent with object recognition, Proc. 12th AAAI Conference on Artificial Intelligence and Interactive Digital Entertainment (AAAI'16), pp. 9-15, (2016); Smith A.M., Mateas M., Answer set programming for procedural content generation: A design space approach, IEEE Trans. Comput. Intell. and AI in Games, 3, 3, pp. 187-200, (2011); Kreminski M., Dickinson M., Osborn J.C., Summerville A., Mateas M., Wardrip-Fruin N., Germinate: A mixed-initiative casual creator for rhetorical games, Proc. 16th AAAI Conference on Artificial Intelligence and Interactive Digital Entertainment (AAAI'20), pp. 102-108; Neufeld X., Mostaghim S., Perez-Liebana D., Procedural level generation with answer set programming for general video game playing, Proc. 7th Computer Science and Electronic Engineering Conference (CEEC'15), pp. 207-212, (2015); Information technology - Programming languages - Prolog - Part 1: General core, 1995, pp. 211-221, (2008); Compton K., Mateas M., Casual creators, Proc. 6th International Conference on Computational Creativity (ICCC'15), pp. 228-235, (2015); Isayama H., Attack on Titan, (2009)</t>
  </si>
  <si>
    <t>Dekhane S., Xu X., Napier N., Barakat R., Gunay C., Nagel K., Technology focused service-learning course to increase confidence and persistence in computing, Journal of Computing Sciences in Colleges, 34, 2, pp. 147-153, (2018); Jin W., Xu X., Near-peer led workshops on game development for broadening participation and diversity in computing, Proceedings of the 2019 Acm Southeast Conference, pp. 39-45, (2019)</t>
  </si>
  <si>
    <t>Allsop Y., Jessel J., Teachers’ Experience and Reflections on Game-Based Learning in the Primary Classroom: Views from England and Italy, International Journal of Game-Based Learning, 5, 1, pp. 1-17, (2015); Allsop Y., Yildirim E.Y., Screpanti M., (2013); Appiah D.B., (2015); Bayeck R.Y., A Review of Five African Board Games: Is There any Educational Potential?, Cambridge Journal of Education, 48, 5, pp. 533-552, (2018); Becker K., (2005); Boyle S., (2011); Braun V., Clarke V., Using Thematic Analysis in Psychology, Qualitative Research in Psychology, 3, pp. 77-101, (2006); Dreyer A.M.F., (2017); Ebner M., Holzinger A., Successful Implementation of User-Centered Game Based Learning in Higher Education: An Example from Civil Engineering, Computers &amp; Education, 49, 3, pp. 873-890, (2007); Ebner M., Spot N., Game-Based Learning with the Leap Motion Controller, (2015); Egenfeldt-Nielsen S., International Survey of the Experience and Perceptions of Teachers, Serious Games in Education: A Global Perspective, (2011); Ezeugwu J.J., Onuorah J.C., Asogwa U.D., Ukoha I.P., Effect of Mathematics Game-Based Instructional Techniques on Students’ Achievements and Interest in Algebra at Basic Education Level, Global Journal of Pure and Applied Mathematics, 12, 4, pp. 3727-3744, (2016); Golder J., (2018); (2012); Hayes R., Kyer B., Weber E., The Case Study Cookbook, (2015); Huizenga J., Admiraal W., Akkerman S., Dam G.T., Mobile Game-Based Learning in Secondary Education: Engagement, Motivation and Learning in a Mobile City Game, Journal of Computer Assisted Learning, 25, 4, pp. 332-344, (2009); Hwang G.J., Chen C.H., Influences of an Inquiry-Based Ubiquitous Gaming Design on Students’ Learning Achievements, Motivation, Behavioural Patterns, and Tendency Towards Critical Thinking and Problem Solving, British Journal of Educational Technology, 48, 4, pp. 950-971, (2017); Israel M., (2017); Jabbar A.I.A., Felicia P., Gameplay Engagement and Learning in Game-Based Learning: A Systematic Review, Review of Educational Research, 85, 4, pp. 740-779, (2015); Kiili K., Foundation for Problem-Based Gaming, British Journal of Educational Technology, 38, 3, pp. 394-404, (2007); Liu E.Z.F., Chen P.K., The Effect of Game-Based Learning on Students’ Learning Performance in Science Learning–A Case of “Conveyance go”, Procedia-Social and Behavioural Sciences, 103, pp. 1044-1051, (2013); Makarova N., Potemkina M., Chernova N., Dorozhkin A., A System of Didactic Games as a Foundation of Teaching History in Secondary School, SHS Web of Conferences, 50, pp. 1-6, (2018); Marklund B.B., Taylor A.S.A., Educational Games in Practice: The Challenges Involved in Conducting a Game-Based Curriculum, Electronic Journal of e-Learning, 14, 2, pp. 122-135, (2016); Nabie M.J., Where Cultural Games Count: The Voices of Primary Classroom Teachers, International Journal of Education in Mathematics, Science and Technology, 3, 3, pp. 219-229, (2015); Najdi S., El Sheikh R., Educational Games: Do They Make a Difference?, Procedia-Social and Behavioural Sciences, 47, pp. 48-51, (2012); Ofosu-Asante V., (2020); Perrotta C., Featherstone G., Aston H., Houghton E., Game-based Learning: Latest Evidence and Future Directions, (2013); Pho A., Dinscore A., (2015); Pinder P.J., Teacher Perceptions of Game-Based Learning in Trinidad and Tobago’s Primary Schools, International Journal of TESOL and Learning, 10, 3-4, pp. 91-104, (2021); Putier M.Z., (2014); Razak A.A., Connolly T., Hainey T., Teachers’ Views on the Approach of Digital Games-Based Learning Within the Curriculum for Excellence, International Journal of Game-Based Learning, 2, 1, pp. 33-51, (2012); Richa A., (2014); Salen K., Zimmerman E., Rules of Play: Game Design Fundamentals, (2004); Shaffer D.W., Halverson R., Squire K.R., Gee J.P., Video Games and the Future of Learning, (2005); Tang S., Hanneghan M., Rhalibi A.E., (2009); Titus S., (2016); Ucus S., Elementary School Teachers’ Views on Game-Based Learning as a Teaching Method, Procedia-Social and Behavioural Sciences, 186, pp. 401-409, (2015); Yeboah R., Asante E.A., Opoku-Asare N.A., Recycling Solid Waste Materials to Develop Instructional Resources for art Education, International Journal of Education Through Art, 13, 2, pp. 193-215, (2017); Zhang F., The Application of Game-Based Approach in Primary School English Teaching, Advances in Social Science, Education and Humanities Research, 151, pp. 595-600, (2018)</t>
  </si>
  <si>
    <t>Zhan Y.; Qiu Z.; Li X.; Zhao Z.</t>
  </si>
  <si>
    <t>Zhan, Yujie (57222262239); Qiu, Zunxiang (57218659545); Li, Xinchun (35755945000); Zhao, Zishuo (58547990700)</t>
  </si>
  <si>
    <t>57222262239; 57218659545; 35755945000; 58547990700</t>
  </si>
  <si>
    <t>Ease of Use or Fun Perception? Factors Affecting Retention of Newly Registered Mobile Game Players Based on Flow Theory and The Technology Acceptance Model</t>
  </si>
  <si>
    <t>Journal of Internet Technology</t>
  </si>
  <si>
    <t>10.70003/160792642024072504001</t>
  </si>
  <si>
    <t>https://www.scopus.com/inward/record.uri?eid=2-s2.0-85201204360&amp;doi=10.70003%2f160792642024072504001&amp;partnerID=40&amp;md5=08d3ef3a0aa4f7233fd2b55114c21136</t>
  </si>
  <si>
    <t>The gaming market is experiencing remarkable growth, and enhancing the retention of newly registered users has emerged as a top priority for game operators. In this study, we innovatively expanded flow theory and the technology acceptance model to construct a structural equation model that investigates the factors influencing the retention of new mobile game players. By examining 1,375 valid questionnaires from new users of a gaming app, as well as analyzing their login, usage, and retention data, we uncovered unique pathways and characteristics that impact user retention. Our findings reveal that the ease of use perceived by new mobile game players significantly influences their perceived enjoyment and usage attitude, which in turn, indirectly affects retention. Moreover, we discovered that the fun perceived by registered players significantly impacts their usage attitude and retention, emphasizing the need to consider gaming control, challenge, in-game experience, and social engagement during game development. This study offers valuable theoretical implications for the application of flow theory in game development and equips game operators with strategic insights for retaining newly registered users. © 2024 Taiwan Academic Network Management Committee. All rights reserved.</t>
  </si>
  <si>
    <t>Flow experience; Mobile game; Newly registered users; Retention; Technology acceptance model</t>
  </si>
  <si>
    <t>Kawale J., Pal A., Srivastava J., Churn Prediction in MMORPGs: A Social Influence Based Approach, International Conference on Computational Science and Engineering, pp. 423-428, (2009); Fu X., Chen X., Shi Y.-T., Bose I., Cai S., User segmentation for retention management in online social games, Decision Support Systems, 101, pp. 51-68, (2017); Polites G. L., Williams C. K., Karahanna E., Seligman L., A Theoretical Framework for Consumer E-Satisfaction and Site Stickiness: An Evaluation in the Context of Online Hotel Reservations, Journal of Organizational Computing and Electronic Commerce, 22, 1, pp. 1-37, (2012); Li D., Browne G. J., Wetherbe J. C., Why do internet users stick with a specific web site? A relationship perspective, International journal of electronic commerce, 10, 4, pp. 105-141, (2006); Zott C., Amit R., Donlevy J., Strategies for value creation in e-commerce: best practice in Europe, European Management Journal, 18, 5, pp. 463-475, (2000); Koufaris M., Applying the technology acceptance model and flow theory to online consumer behavior, Information Systems Research, 13, 2, pp. 205-223, (2002); Alzahrani A.I., Mahmud I., Ramayah T., Alfarraj O., Alalwan N., Extending the theory of planned behavior (TPB) to explain online game playing among Malaysian undergraduate students, Telematics and Informatics, 34, 4, pp. 239-251, (2017); Badrinarayanan V. A., Sierra J. J., Taute H. A., Determinants and outcomes of online brand tribalism: Exploring communities of massively multiplayer online role playing games (MMORPGs), Psychology &amp; Marketing, 31, 10, pp. 853-870, (2014); Wiertz C., de Ruyter K., Beyond the call of duty: Why customers contribute to firm-hosted commercial online communities, Organization studies, 28, 3, pp. 347-376, (2007); Weibel D., Wissmath B., Habegger S., Steiner Y., Groner R., Playing online games against computer-vs. human-controlled opponents: Effects on presence, flow, and enjoyment, Computers in human behavior, 24, 5, pp. 2274-2291, (2008); Khalifa M., Limayem M., Liu V., A Contigency Theory for Online Customer Retention: The Role of Online Shopping Habit, Advanced Topics in Global Information Management, 3, pp. 39-55, (2004); Lin J. C.-C., Online stickiness: its antecedents and effect on purchasing intention, Behaviour &amp; information technology, 26, 6, pp. 507-516, (2007); Xu J., Liu Z., Study of online stickiness: its antecedents and effect on repurchase intention, International Conference on e-Education, e-Business, e-Management and e-Learning, pp. 116-120, (2010); Wu P. F., User acceptance of emergency alert technology: A case study, Proceedings of the 6th International Conference on Information Systems for Crisis Response and Management (ISCRAM), pp. 1-9, (2009); Davis F. D., Bagozzi R. P., Warshaw P. R., User acceptance of computer technology: A comparison of two theoretical models, Management science, 35, 8, pp. 982-1003, (1989); Davis F. D., Perceived usefulness, perceived ease of use, and user acceptance of information technology, MIS quarterly, 13, 3, pp. 319-340, (1989); Mathieson K., Predicting user intentions: comparing the technology acceptance model with the theory of planned behavior, Information systems research, 2, 3, pp. 173-191, (1991); Dillon A., Morris M. G., User acceptance of information technology: Theories and models, Annual Review of Information Science and Technology (ARIST), 31, pp. 3-32, (1996); Taherdoost H., Zamani M., Namayandeh M., Study of smart card technology and probe user awareness about it: A case study of Middle Eastern students, 2009 2nd IEEE International Conference on Computer Science and Information Technology, pp. 334-338, (2009); Csikszentmihalyi M., Beyond boredom and anxiety: Experiencing flow in work and play, (1985); Csikszentmihalyi M., Flow: The psychology of optimal experience, (1990); Csikszentmihalyi M., Creativity: Flow and the psychology of discovery and invention, (1997); Csikszentmihalyi M., Finding Flow: The psychology of engagement with everyday life, (1998); Lu Y., Zhou T., Wang B., Exploring Chinese users’ acceptance of instant messaging using the theory of planned behavior, the technology acceptance model, and the flow theory, Computers in human behavior, 25, 1, pp. 29-39, (2009); Chang H. H., Wang I. C., An investigation of user communication behavior in computer mediated environments, Computers in human behavior, 24, 5, pp. 2336-2356, (2008); Wang J., Wang M., Wu J., Empirical study on flow experience in China tourism e-commerce market, Journal of Industrial Engineering and Management (JIEM), 8, 2, pp. 349-364, (2015); Swartout W., van Lent M., Making a game of system design, Communications of the ACM, 46, 7, pp. 32-39, (2003); Novak T. P., Hoffman D. L., Yung Y.-F., Measuring the customer experience in online environments: A structural modeling approach, Marketing science, 19, 1, pp. 22-42, (2000); Novak T. P., Hoffman D. L., Duhachek A., The influence of goal‐directed and experiential activities on online flow experiences, Journal of consumer psychology, 13, 1-2, pp. 3-16, (2003); Skadberg Y. X., Kimmel J. R., Visitors’ flow experience while browsing a Web site: its measurement, contributing factors and consequences, Computers in human behavior, 20, 3, pp. 403-422, (2004); Van Noort G., Voorveld H.A., Van Reijmersdal E. A., Interactivity in brand web sites: cognitive, affective, and behavioral responses explained by consumers’ online flow experience, Journal of Interactive Marketing, 26, 4, pp. 223-234, (2012); Liu C.-C., A model for exploring players flow experience in online games, Information Technology &amp; People, 30, 1, pp. 139-162, (2017); Agarwal R., Karahanna E., Time flies when you’re having fun: Cognitive absorption and beliefs about information technology usage, MIS quarterly, 24, 4, pp. 665-694, (2000); Wu J. J., Chang Y. S., Towards understanding members’ interactivity, trust, and flow in online travel community, Industrial Management &amp; Data Systems, 105, 7, pp. 937-954, (2005); Trevino L. K., Webster J., Flow in computer-mediated communication: Electronic mail and voice mail evaluation and impacts, Communication research, 19, 5, pp. 539-573, (1992); Kaye L. K., Exploring flow experiences in cooperative digital gaming contexts, Computers in human behavior, 55, pp. 286-291, (2016); Hosseini S. M., Fattahi R., Databases’ interface interactivity and user self-efficacy: Two mediators for flow experience and scientific behavior improvement, Computers in human behavior, 36, pp. 316-322, (2014); Hsu C.-L., Exploring the player flow experience in e-game playing, International Journal of Technology and Human Interaction (IJTHI), 6, 2, pp. 47-64, (2010); Nah F. F.-H., Eschenbrenner B., DeWester D., Park S. R., Impact of flow and brand equity in 3D virtual worlds, Journal of Database Management, 21, 3, pp. 69-89, (2010); Bilgihan A., Gen Y customer loyalty in online shopping: An integrated model of trust, user experience and branding, Computers in human behavior, 61, pp. 103-113, (2016); Kaur P., Dhir A., Chen S., Rajala R., Understanding online regret experience using the theoretical lens of flow experience, Computers in human behavior, 57, pp. 230-239, (2016); Davis F. D., A technology acceptance model for empirically testing new end-user information systems: Theory and results, (1985); LaBarbara P. A., Mazursky D., A longitudinal assessment of consumer satisfaction/dissatisfaction: the dynamic aspect of the cognitive process, Journal of marketing research, 20, 4, pp. 393-404, (1983); Woodside A., Frey L. L., Daly R. T., Linking service quality, customer satisfaction, and behavior, Journal of Health Care Marketing, 9, 4, pp. 5-17, (1989); Seo D., Ranganathan C., Babad Y., Two-level model of customer retention in the US mobile telecommunications service market, Telecommunications policy, 32, 3-4, pp. 182-196, (2008); Webster J., Trevino L. K., Ryan L., The dimensionality and correlates of flow in human-computer interactions, Computers in human behavior, 9, 4, pp. 411-426, (1993); Zhang P., Aikman S. N., Sun H., Two types of attitudes in ICT acceptance and use, International Journal of Human-Computer Interaction, 24, 7, pp. 628-648, (2008)</t>
  </si>
  <si>
    <t>van Oort N.; Leferink T.; Lenferink S.</t>
  </si>
  <si>
    <t>van Oort, Niels (57204235921); Leferink, Tessa (57217681564); Lenferink, Sander (55370241300)</t>
  </si>
  <si>
    <t>57204235921; 57217681564; 55370241300</t>
  </si>
  <si>
    <t>Serious gaming to co-create a value-based mobility mix in a multi-objective arena</t>
  </si>
  <si>
    <t>Journal of Transport and Health</t>
  </si>
  <si>
    <t>10.1016/j.jth.2024.101846</t>
  </si>
  <si>
    <t>https://www.scopus.com/inward/record.uri?eid=2-s2.0-85195403908&amp;doi=10.1016%2fj.jth.2024.101846&amp;partnerID=40&amp;md5=9f4dc75f698602923b37614390bc722c</t>
  </si>
  <si>
    <t>Introduction: The world is facing multiple challenges, e.g. in the realm of health, urbanization, climate change and social inclusion. Mobility can be part of the problem yet has the potential to be part of the solution. Serious games can support decision-making in a complex environment. This paper describes a serious game that aims to stimulate individual learning of (future) professionals in transport and urban planning, and facilitate discussions on goals and arguments concerning different (new) mobility options. Methods: This paper presents the first version of the serious game: ‘the Optimal Mobility Mix’. This card game was developed and played in five sessions in the Netherlands, India and the USA with over 100 participants. Feedback was collected informally in a debrief, through a survey (N = 25) and through observation. Results: During the game, participants formed small groups and collaborated to select a mobility mix using playing cards that aligned with the five societal goals (effective mobility, efficient city, economy, environment &amp; health and equity), of the 5E framework (Van Oort et al., 2017). The survey indicated that the game was highly interactive, fun and relevant. Although the game's ‘reflection of reality’ scored relatively low, it still remained positive. Conclusions: Overall, the game successfully facilitated discussion on societal goals and transportation modes and appears positive on its learning objectives. The effect of the game in policy and decision making practice will be tested in future research. Striking a balance between capturing the complexity of reality and creating an accessible and flexible model for professionals to interact with – in the form of a game, is an ongoing challenge. Future developments aim to involve key players and broader planning-related policies through a codesign process with game design iterations. To support this process, observations and recordings can be intensified to improve feedback processing. © 2024 The Authors</t>
  </si>
  <si>
    <t>Decision-making; Mobility; Passenger transport; Policy development; Serious game</t>
  </si>
  <si>
    <t>Ampatzidou C., Gugerell K., Participatory game prototyping – balancing domain content and playability in a serious game design for the energy transition, CoDesign, 15, 4, pp. 345-360, (2019); Anderson P., Daganzo C.F., Effect of transit signal priority on bus service reliability effect of transit signal priority on bus service reliability, Transport. Res. Procedia, 38, pp. 2-19, (2019); Belk R., You are what you can access: sharing and collaborative consumption online, J. Bus. Res., 67, 8, pp. 1595-1600, (2014); Berger G., Feindt P.H., Holden E., Rubik F., Sustainable mobility—challenges for a complex transition, J. Environ. Pol. Plann., 16, 3, pp. 303-320, (2014); Bertolini L., Integrating mobility and urban development agendas: a Manifesto, (2012); De Kraker J., Offermans A., van der Wal M.M., Game-based social learning for socially sustainable water management, Sustainability, 13, 9, (2021); Den Haan R.-J., Van der Voort M.C., On evaluating social learning outcomes of serious Games to Collaboratively address sustainability problems: a literature review, Sustainability, 10, 4529, (2018); Durand A., Zijlstra A., Hamersma T., Hoen M., Van Oort A., Hoogendoorn-Lanser N., Hoogendoorn S., “Who can I ask for help?” Mechanisms behind digital inequality in public transport Cities, (2023); EU transport in figures - statistical pocketbook 2020, (2020); Flood S., Cradock-Henry N.A., Blackett P., Edwards P., Adaptive and interactive climate futures: systematic review of 'serious games' for engagement and decision-making, Environ. Res. Lett., 13, (2018); Hensher D.A., Truong T.P., Mulley C., Ellison R., Assessing the wider economy impacts of transport infrastructure investment with an illustrative application to the North-West Rail Link project in Sydney, Australia, J. Transport Geogr., (2021); Kapetanovic M., Oort N.V., Nunez A., Goverde R., Sustainability of railway passenger services: a review of Aspects, Issues, contributions and challenges of Life Cycle emissions, 8th International Conference on Railway Operations Modelling and Analysis (ICROMA), Norrköping, Sweden, June 17th – 20th, 69, pp. 548-567, (2019); Knowles R.D., Ferbrache F., Evaluation of wider economic impacts of light rail investment on cities, (2015); Laudien S.M., Daxboeck B., Value creation networks, knowledge co-creation, and the foundation of dynamic capabilities–insights from an organizational learning perspective, Journal of Competence-based Strategic Management, 8, pp. 83-106, (2016); Mayer I.S., Carton L., de Jong M., Leijten M., Dammers E., Gaming the future of an urban network, Futures, 36, 3, pp. 311-333, (2004); Mayer I., Zhou Q., Lo J., Abspoel L., Keijser X., Olsen E., Nixon E., Kannen A., Integrated, ecosystem-based Marine spatial planning: design and results of a game-based, quasi-experiment, Ocean Coast Manag., 82, pp. 7-26, (2013); Mildner P., Mueller F., Design of serious Games, Serious Games, pp. 57-82, (2016); Montes A., Gerzinic N., Veeneman W., Van Oort N., Hoogendoorn S., Shared micromobility and public transport integration-A mode choice study using stated preference data, Res. Transport. Econ., 99, (2023); Nieuwenhuijsen M.J., Khreis H., Car free cities: Pathway to healthy urban living, Environ. Int., 94, pp. 251-262, (2016); Peters V., Van de Westelaken M., Simulation Games – a concise introduction to the design process, (2014); Petri G., Gresse C., Wangenheim V., Ferreti Borgatto A., MEEGA+: A Method for the Evaluation of Educational Games for Computing Education, (2018); Souchere V., Millair L., Echeverria J., Bousquet F., Le Page C., Etienne M., Co-constructing with stakeholders a role-playing game to initiate collective management of erosive runoff risks at the watershed scale, Environ. Model. Softw., 25, pp. 1359-1370, (2010); Ton D., Arendsen K., De Bruyn M., Severens V., Van Hagen M., Van Oort N., Duives D., Teleworking during COVID-19 in The Netherlands: understanding behaviour, attitudes, and future intentions of train travellers, Transport. Res. Pol. Pract., 159, pp. 55-73, (2022); Torabi F., Araghi Y., Van Oort N., Hoogendoorn S., Passengers preferences for using emerging modes as first/last mile transport to and from a multimodal hub case study Delft Campus railway station, Case Studies on Transport Policy, 10, 1, pp. 300-314, (2021); Vallat D., Bayart C., Bertezene S., Serious games in favour of knowledge management and double-loop learning?, Knowl. Manag. Res. Pract., 14, 4, pp. 470-477, (2016); Van Bilsen A., Bekebrede G., Mayer I., Understanding complex Adaptive systems by playing Games, Inf. Educ., 9, 1, pp. 1-18, (2010); Van der Bijl R., van Oort N., Bukman B., Light Rail Transit Systems: 61 Lessons in Sustainable Urban Development, (2018); Van Marsbergen A., Ton D., Nijenstein S., Annema J.A., Van Oort N., Exploring the role of bicycle sharing programs in relation to urban transit, Case Studies on Transport Policy, 10, 1, (2022); Van Nes R., Design of Multimodal Transport Networks: A Hierarchical Approach, (2002); Van Oort N., vd Bijl R.A.J., Verhoof F.C.A., The wider benefits of high quality public transport for cities, European Transport Conference, (2017); Van Oort N., Yap M., Innovations in the appraisal of public transport projects, Advances in Transport Policy and Planning, 7, pp. 127-164, (2021); Winn B.M., The design, play, and experience framework, Handbook of Research on Effective Electronic Gaming in Education, pp. 1010-1024, (2011); Zigmont J.J., Kappus L.J., Sudikoff S.N., The 3D model of debriefing: Defusing, Discovering, and Deepening, Seminars in Perinatology, 35, pp. 52-58, (2011)</t>
  </si>
  <si>
    <t>Pribadi K.S., Et al., Learning from past earthquake disasters: The need for knowledge management system to enhance infrastructure resilience in Indonesia, Int. J. Disaster Risk Reduct., 64, (2021); Djalante R., Garschagen M., Thomalla F., Shaw R., Introduction: Disaster risk reduction in indonesia: Progress, challenges, and issues, Disaster Risk Reduction in Indonesia: Progress, Challenges, pp. 1-17, (2017); Delfiyanti D., Magdariza M., Juridical review of disaster management policy in ASEAN and the correlation with the domestic management system of disaster in Indonesia, E3S Web Conf., 331, (2021); Fuady M., Munadi R., Fuady M.A.K., Disaster mitigation in Indonesia: Between plans and reality, IOP Conf. Ser. Mater. Sci. Eng., 1087, 1, (2021); De Vet E., Eriksen C., Booth K., French S., An unmitigated disaster: Shifting from response and recovery to mitigation for an insurable future, Int. J. Disaster Risk Sci., 10, 2, pp. 179-192, (2019); Triastari I., Dwiningrum S.I.A., Rahmia S.H., Developing disaster mitigation education with local wisdom: Exemplified in indonesia schools, IOP Conf. Ser. Earth Environ. Sci., 884, 1, (2021); Suarmika P.E., Arnyana I.B.P., Suastra I.W., Margunayasa I.G., Reconstruction of disaster education: The role of indigenous disaster mitigation for learning in Indonesian elementary schools, Int. J. Disaster Risk Reduct., 72, (2022); Arwin A., Kenedi A.K., Anita Y., Handrianto C., The design of covid-19 disaster mitigation e-module for students of grades 1 in primary school, The 6th International Conference of Early Childhood Education (ICECE-6 2021), pp. 173-176, (2022); Gampell A., Gaillard J.C., Parsons M., Le De L., Serious' disaster video games: An innovative approach to teaching and learning about disasters and disaster risk reduction, J. Geogr., 119, 5, pp. 159-170, (2020); Klein M.G., Jackson P.L., Mazereeuw M., Teaching humanitarian logistics with the disaster response game, Decis. Sci. J. Innov. Educ., 20, 3, pp. 158-169, (2022); Tsai M.-H., Wen M.-C., Chang Y.-L., Kang S.-C., Game-based education for disaster prevention, AI Soc., 30, 4, pp. 463-475, (2015); Ermi L., Mayra F., Fundamental components of the gameplay experience: Analysing immersion, Changing Views: Worlds in Play, Vancouver, Canada, pp. 15-27, (2005); Huynh-The T., Pham Q.-V., Pham X.-Q., Nguyen T.T., Han Z., Kim D.-S., Artificial intelligence for the metaverse: A survey, Eng. Appl. Artif. Intell., 117, (2023); Dyulicheva Y.Y., Glazieva A.O., Game based learning with artificial intelligence and immersive technologies: an overview".; Melhart D., Azadvar A., Canossa A., Liapis A., Yannakakis G.N., Your gameplay says it all: Modelling motivation in tom clancy's the division, 2019 IEEE Conference on Games (CoG), pp. 1-8, (2019); Larsen L.J., Walther B.K., The ontology of gameplay: Toward a new theory, Games Cult., 15, 6, pp. 609-631, (2020); Fullerton T., Swain C., Hoffman S., Game Design Workshop: Designing, Prototyping, and Playtesting Games, (2004); BNPB, Buku Panduan Hari Kesiapsiagaan Bencana., (2018); Poels K., De Kort Y.A.W., Ijsselsteijn W.A., The Game Experience Questionnaire, (2013)</t>
  </si>
  <si>
    <t>Albartus J., MOTAS. Mystery Of Time And Space (Video Game), (2001); Takagi T., Crimson Room (Video Game), (2004); Fireproof Games: The Room (Video Game), (2012); TeamEscape, Live Adventure, collaboRATIO GmbH; We are Escape Games! Paperdice Solutions GmbH; Deterding S., Dixon D., Khaled R., Nacke L., From game design elements to gamefulness: defining “gamification”, Proceedings of the 15th International Academic Mindtrek Conference: Envisioning Future Media Environments, pp. 9-15, (2011); Zyda M., From visual simulation to virtual reality to games, Computer, 38, 9, pp. 25-32, (2005); Prensky M., Digital Game-based Learning, (2007); York J., deHaan J., Childs M., Collins M., How Is Gamification Like Being Trapped in the Matrix? And What Is the ‘Real-World’of Game-Based Learning?, Digital Culture &amp; Education, 14, 3, pp. 35-54, (2022); Rigby S., Ryan R.M., Glued to games: how video games draw us in and hold us spellbound, (2011); Sailer M., Hense J., Mandl H., Klevers M, Fostering Development of Work Competencies and Motivation via Gamification, Competence-based vocational and professional education - bridging the world of work and education, pp. 795-818, (2017); Sailer M., Homner L., The Gamification of Learning: a Meta-analysis, Educational Psychology Review, 32, pp. 77-112, (2019); Arnab S., Game science in hybrid learning spaces, (2020); Armstrong J.S., The natural learning project, Journal of Experiential Learning and Simulation, 1, 1, pp. 5-12, (1979); Ryan R.M., Deci E.L., Intrinsic and extrinsic motivations: classic definitions and new directions, Contemporary Educational Psychology, 25, 1, pp. 54-67, (2000); Deci E.L., Ryan R.M., The “What” and “Why” of Goal Pursuits: Human Needs and the SelfDetermination of Behavior, Psychological Inquiry, 11, 4, pp. 227-268, (2000); Ryan R.M., Deci E. L., Self-Determination Theory and the Facilitation of Intrinsic Motivation, Social Development, and Well-Being, American Psychologist, 55, 1, pp. 68-78, (2000); Ryan R.M., Deci E.L., Overview of self-determination theory: an organismic-dialectical perspective, Handbook of self-determination research, pp. 3-33, (2002); Landers R.N., Developing a Theory of Gamified Learning: Linking Serious Games and Gamification of Learning, Simulation &amp; Gaming, 45, 6, pp. 752-768, (2014); Clark D.B., Tanner-Smith E.E., Killingsworth S.S., Digital Games, Design, and Learning: A Systematic Review and Meta-Analysis, Review of Educational Research, 86, 1, pp. 79-122, (2016); Squire K.D., DeVane B., Durga S., Designing Centers of Expertise for Academic Learning Through Video Games, Theory Into Practice, 47, 3, pp. 240-251, (2008); Plass L., Homer B., Mayer R., Kinzer C., Theoretical Foundations of Game-Based and Playful Learning, Handbook of game-based learning, pp. 3-24, (2020); Bedwell W.L., Pavlas D., Heyne K., Lazzara E.H., Salas E., Toward a Taxonomy Linking Game Attributes to Learning: An Empirical Study, Simulation &amp; Gaming, 43, 6, pp. 729-760, (2012); Dix A., Finlay J., Abowd G., Beale R., Human-Computer Interaction (Third Edition), (2004); Mayra F., An Introduction to Game Studies, (2008); Sailer M., Hense J.U., Mayr S.K., Mandl H., How gamification motivates: An experimental study of the effects of specific game design elements on psychological need satisfaction, Computers in Human Behavior, 69, pp. 371-380, (2017); Lampropoulos G., Keramopoulos E., Diamantaras K., Evangelidis G., Augmented Reality and Gamification in Education: A Systematic Literature Review of Research, Applications, and Empirical Studies, Applied Sciences, 12, 13, (2022); Mozelius P., Fagerstrom A., Soderquist M., Motivating Factors and Tangential Learning for Knowledge Acquisition in Educational Games, Electronic Journal of e-Learning, 15, 4, pp. 343-354, (2017); Rath R., Game Criticism as Tangential Learning Facilitator: The Case of Critical Intel, Journal of Games Criticism, 2, 1, pp. 1-9, (2015); Portnow J., Floyd D., The power of tangential learning, Edge, (2008); Firaxis: Civilisation III (Video Game), (2001); Habgood J., Zombie Division: Intrinsic integration in digital learning games, Cognitive Science Research Paper University of Sussex CSRP, 576, pp. 45-48, (2005); Salen K., Zimmermann E., Rules of Play: Game Design Fundamentals, (2003); Dickey M.D., Game Design Narrative for Learning: Appropriating Adventure Game Design Narrative Devices and Techniques for the Design of Interactive Learning Environments, Educational Technology Research and Development, 54, pp. 245-263, (2006); Shneiderman B., Plaisant C., Cohen M., Jacobs S., Elmqvist M., Designing the User Interface: Strategies for Effective Human-Computer Interaction, (2017); Csikszentmihalyi M., Flow: The Psychology of Optimal Experience, Journal of Leisure Research, 24, 1, pp. 93-94, (1990); Chen J., Flow in games (and everything else), Communications of the ACM, 50, 4, pp. 31-34, (2007); Leroy R., Immersion, Flow and Usability in video games, Extended Abstracts of the 2021 CHI Conference on Human Factors in Computing Systems, pp. 1-7, (2021); Glaser B., Strauss A., The Discovery of Grounded Theory: Strategies for Qualitative Research, (2017); Gioia D., Corley K., Hamilton A., Seeking qualitative rigor in inductive research: Notes on the Gioia methodology, Organizational research methods, 16, 1, pp. 15-31, (2013); Mayring P., Qualitative Content Analysis: Theoretical Background and Procedures, Approaches to Qualitative Research in Mathematics Education, pp. 365-380, (2015)</t>
  </si>
  <si>
    <t>Asmara Y., Pembelajaran Sejarah Menjadi Bermakna dengan Pendekatan Kontektual. [Learning History Becomes Meaningful with a Contextual Approach], Kaganga: Jurnal Pendidikan Sejarah Dan Riset Sosial-Humaniora, 2, 2, pp. 105-120, (2019); Absor N.F., Pembelajaran Sejarah Abad 21: Tantangan dan Peluang dalam Menghadapi Pandemi Covid-19. [21st Century History Learning: Challenges and Opportunities in Facing the Covid-19 Pandemic.]," Chronologia, Journal of History Education, 2, 1, pp. 30-35, (2020); Pembelajaran Sejarah Yang Efektif, (2019); (2018); Hakak S., Noor N., Affal H., Ayub M.N., Cloud-assisted gamification for education and learning-recent advances and challenges., Computers &amp; Electrical Engineering, 74, pp. 22-34, (2019); Chung C.J., Hwang G.J., Lai C.L., A review of experimental mobile learning research in 2010-2016 based on the activity theory framework, Computers and Education, 129, pp. 1-13, (2019); Roy R., Zaman B., Need-supporting gamification in education: An assessment of motivational effects over time, Computers &amp; Education, 127, pp. 283-297, (2018); Lamb R., Annett L., Firestone J., Etopio E., A meta-analysis with examination of moderators of student cognition, affect, and learning outcomes while using serious educational games, serious games, and simulations, Computers in Human Behavior, (2018); Zadeh L.A., Fuzzy logic: Computing with words, Ieee Trans Fuzzy Syst, 4, 2, pp. 103-111, (1996); Papadimitriou S., Virvou M., Adaptivity in scenarios in an educational adventure game, 8th International Conference on Information, Intelligence, Systems &amp; Applications (IISA, (2017); Papadakis S., Kalogiannakis M., Zaranis N., Educational apps from the Android Google Play for Greek preschoolers: A systematic review, Computers &amp; Education, 116, pp. 139-160, (2018); Riemer V., Schrader C., Learning with quizzes, simulations, and adventures: Students' attitudes, perceptions and intentions to learn with different types of serious games, Comput Educ, 88, pp. 160-168, (2015); Admiraal H.V., Technology enhanced learning through mobile technology in secondary education, Expanding the Knowledge Economy, pp. 1241-1248, (2007); Akkerman S., Admiraal W., Huizen J., Storification in History education: A mobile game in and about medieval Amsterdam, Computers and Education, 52, pp. 449-459, (2008); Fang Y., Li T., Roscoe R.D., Mc D.S., Predicting Literacy Skills via Stealth Assessment in a Simple Vocabulary Game, Hcii 2021: Adaptive Instructional Systems. Adaptation Strategies and Methods, (2021); Papadimitriou S., Chrysafiadi K., Virvou M., FuzzEG: Fuzzy logic for adaptive scenarios in an educational adventure game, Multimedia Tools and Applications, 78, pp. 32023-32053, (2019); Shneiderman B., Jacobs S., Plaisant C., Cohen M., Designing the User Interface: Strategies for Effective Human-computer Interaction, (2016)</t>
  </si>
  <si>
    <t>Cameron K. E., Bizo L., Use of the game-based learning platform KAHOOT! to facilitate learner engagement in Animal Science students, Research in Learning Technology, 27, (2019); Cavadas C., Godinho W., Machado C., Et al., Quizzes as an active learning strategy: a study with students of pharmaceutical sciences, Proceedings of the 12th CISTI, (2017); Cook B. R., Babon A., Active learning through online quizzes: better learning and less (busy) work, Journal of Geography in Higher Education, 41, 1, pp. 24-38, (2017); Egan R. W., Fjermestad J., Scharf D., The use of mastery quizzes to enhance student preparation, Journal of Higher Education Theory and Practice, 17, 8, pp. 36-42, (2017); Krathwohl D., A revision of bloom's taxonomy: an overview, Theory Into Prac, 41, 4, pp. 212-218, (2002); Liang Z., Enhancing active learning in web development classes using pairwise pre-and-post lecture quizzes, Proceedings of IEEE TALE 2019, (2019); Liang Z., Contextualizing introductory app development course for first-year engineering students, Proceedings of the TALE 2022, (2022); Liang Z., Nishi M., Kishida I., Teaching android app development to first year undergraduates: Textual programming or visual programming?, Proceedings of TALE 2021, (2021); Licorish S. A., George J. L, Owen H. E., Daniel B., Go Kahoot!" enriching classroom engagement, motivation and learning experience with games, Proceedings of the 25th International Conference on Computers in Education, (2017); Parte L., Mellado L., Academic performance in distance education: quizzes as a moderator variable and students' perception and expectation through linguistic analysis, Online Learning, 26, 2, pp. 124-147, (2022); Thelwall M., Computer-based assessment: a versatile educational tool, Computers &amp; Education, 34, 1, pp. 37-49, (2000); Wang A. I., Lieberoth A., The effect of points and audio on concentration, engagement, enjoyment, learning, motivation, and classroom dynamics using Kahoot!, Proceedings of the 10th European Conference on Game Based Learning (ECGBL 2016), (2016); Wang A. I., Tahir R., The effect of using Kahoot! for learning - A literature review, Computers &amp; Education, 149, (2020)</t>
  </si>
  <si>
    <t>Kleinman P., The Science of The Mind, (2012); Greenfield S., Mind Change: How Digital Technologies Are Leaving Their Mark on Our Brains, (2015); Kalmpourtzis G., Educational Game Design Fundamentals: A Journey to Creating Intrinsically Motivating Learning Experiences, (2019); Ross A.M., Fitzgerald M.E., Rhodes D.H., Game-based Learning for Systems Engineering Concepts, Procedia Comput. Sci, 28, pp. 430-440, (2014); Clark D.B., Sengupta P., Brady C.E., Martinez-Garza M.M., Killingsworth S.S., Disciplinary integration of digital games for science learning, Int. J. STEM Educ, 2, (2015); Logan T., Woodland K., Digital Games and Mathematics Learning: The State of Play, Digital Games and Mathematics Learning: Potential, Promises and Pitfalls, pp. 277-304, (2015); Lowrie T., Digital Games, Mathematics and Visualspartial Reasoning, Digital Games and Mathematics Learning: Potential, Promises and Pitfalls, pp. 71-92, (2015); Vecchia R.D., Maltempi M.V., Borba M.C., The Construction of Electronic Games as an Environment for Mathematics Education, Digital Games and Mathematics Learning: Potential, Promises and Pitfalls, pp. 55-69, (2015); Raffety C., Prawat T., Richter J., Hamilton R.F., Schelvan M., Jones P., Holian A., Developing Serious Games to Improve Learning and Increase Interest in STEM Careers for Middle School Students: The Mice of Riddle Place®, Immersive Learning Research Network: Second International Conference, iLRN 2016 Santa Barbara, CA, USA, 27 June–1 July 2016, pp. 132-143; Herodotou C., Mobile games and science learning: A comparative study of 4 and 5 years old playing the game Angry Birds, Br. J. Educ. Technol, 49, pp. 6-16, (2018); Marcelo Leandro E., Gabriela Trindade P., Ivana Lima L., Thiago Troina M., Mobile Game-Based Learning in STEM Subjects, Encyclopedia of Information Science and Technology, pp. 6376-6387, (2018); Saricam U., Yildirim M., The effects of digital game-based STEM activities on students’ interests in STEM fields and scientific creativity: Minecraft case, Int. J. Technol. Educ. Sci, 5, pp. 166-192, (2021); Halim L., Rahman N.A., Wahab N., Mohtar L.E., Factors influencing interest in STEM careers: An exploratory factor analysis, Asia-Pac. Forum Sci. Learn. Teach, 19, pp. 1-34, (2018); Mohtar L., Halim L., Abd Rahman N., Maat S., Iksan Z., Osman K., A Model of Interest in STEM Careers Among Secondary School Students, J. Balt. Sci. Educ, 18, pp. 404-416, (2019); Hashini Kavishtri K., Lack of Interest in STEM Subjects Worrying; Hernandez M.L., Healthcare gamification Serious game about COVID-19; Stay at home, (2020); Gaspar J.D.S., Lage E.M., Silva F.J.D., Mineiro E., Oliveira I.J.R.D., Oliveira I., Souza R.G.D., Gusmao J.R.O., De Souza C.F.D., Reis Z.S.N., A Mobile Serious Game About the Pandemic (COVID-19—Did You Know?): Design and Evaluation Study, JMIR Serious Games, 8, (2020); Engstrom H., Berg Marklund B., Backlund P., Toftedahl M., Game development from a software and creative product perspective: A quantitative literature review approach, Entertain. Comput, 27, pp. 10-22, (2018); Amengual Alcover E., Jaume I.C.A., Moya-Alcover B., PROGame: A process framework for serious game development for motor rehabilitation therapy, PLoS ONE, 13, (2018); Aleem S., Capretz L.F., Ahmed F., Critical Success Factors to Improve the Game Development Process from a Developer’s Perspective, J. Comput. Sci. Technol, 31, pp. 925-948, (2016); Thumlert K., de Castell S., Jenson J., Learning Through Game Design: A Production Pedagogy, Proceedings of the 12th European Conference on Game-Based Learning, pp. 704-714, (2018); Kim H.J., Kim S.M., Shin H., Jang J.-S., Kim Y.I., Han D.H., A Mobile Game for Patients With Breast Cancer for Chemotherapy Self-Management and Quality-of-Life Improvement: Randomized Controlled Trial, J. Med. Internet Res, 20, (2018); Mildner P., Stamer N., Effelsberg W., From Game Characteristics to Effective Learning Games, Serious Games: First Joint International Conference, Proceedings of the JCSG 2015, pp. 51-62, (2015); Md Ibharim L.F., Mohamad Yatim M.H., Heuristic Evaluation of Children’s Authoring Tool for Game Making, J. Educ. Vocat. Res, 4, pp. 259-264, (2013); Winskell K., Sabben G., Ondeng'e K., Odero I., Akelo V., Mudhune V., A smartphone game to prevent HIV among young Kenyans: Household dynamics of gameplay in a feasibility study, Health Educ. J, 78, pp. 595-606, (2019); Laghari A.A., Laghari K.-u.-R., Memon K.A., Soomro M.B., Laghari R.A., Kumar V., Quality of experience (QoE) assessment of games on workstations and mobile, Entertain. Comput, 34, (2020); Ludden G.D.S., van Rompay T.J.L., Niedderer K., Tournier I., Environmental design for dementia care—Towards more meaningful experiences through design, Maturitas, 128, pp. 10-16, (2019); Ishak S.A., Din R., Hasran U.A., Defining Digital Game-Based Learning for Science, Technology, Engineering, and Mathematics: A New Perspective on Design and Developmental Research, J. Med. Internet Res, 23, (2021); Ishak S.A., Din R., Hasran U.A., Beyond Play: Conceptualising the Capability of a Good Digital Game to Stimulate Interest in STEM, Int. J. Learn. Teach. Educ. Res, 20, pp. 232-255, (2021); Fisher C., Designing Games for Children: Developmental, Usability, and Design Considerations for Making Games for Kids, (2015); Manesis D., Digital Games in Primary Education, Game Design and Intelligent Interaction, pp. 1-14, (2020); Santrock J.W., Children, (2016); Loveday C., The Secret World of The Brain: What It Does, How It Works and How It Affects Behavior, (2016); The Gaming Playbook: Everything You Need To Know About The Gaming Audience; Wijman T., The Global Games Market Will Generate $152.1 Billion in 2019 as the U.S. Overtakes China as the Biggest Market; Dalope K.A., Woods L.J., Digital Media Use in Families: Theories and Strategies for Intervention, Child Adolesc. Psychiatr. Clin. N. Am, 27, pp. 145-158, (2018); Time Children Spent Gaming Weekly in the United Kingdom (UK) 2013-2018, by Age; Dadure P., Pakray D.P., Bandyopadhyay S., Game-Based Learning: A Future Research Agenda, Machine Learning Approaches for Improvising Modern Learning Systems, pp. 50-71, (2021); Mack D.J., Ilg U.J., The effects of video game play on the characteristics of saccadic eye movements, Vis. Res, 102, pp. 26-32, (2014); McDermott A.F., Bavelier D., Green C.S., Memory abilities in action video game players, Comput. Hum. Behav, 34, pp. 69-78, (2014); Burgers C., Eden A., van Engelenburg M.D., Buningh S., How feedback boosts motivation and play in a brain-training game, Comput. Hum. Behav, 48, pp. 94-103, (2015); Mack D.J., Wiesmann H., Ilg U.J., Video game players show higher performance but no difference in speed of attention shifts, Acta Psychol, 169, pp. 11-19, (2016); Deci E.L., Ryan R.M., Conceptualizations of Intrinsic Motivation and Self-Determination, Intrinsic Motivation and Self Determination in Human Behavior, pp. 11-40, (1985); Garris R., Ahlers R., Driskell J.E., Games, Motivation, and Learning: A Research and Practice Model, Simul. Gaming, 33, pp. 441-467, (2002); Avraamidou A., Monaghan J., Walker A., Mathematics and Non-School Gameplay, Digital Games and Mathematics Learning: Potential, Promises and Pitfalls, pp. 11-34, (2015); Malone T.W., Toward a Theory of Intrinsically Motivating Instruction*, Cogn. Sci, 5, pp. 333-369, (1981); Ball C., Huang K.-T., Cotten S.R., Rikard R.V., Gaming the SySTEM: The Relationship Between Video Games and the Digital and STEM Divides, Games Cult, XX, pp. 1-28, (2018); Ting Z., Christian S.L., The Effects of Fully and Partially In-Game Guidance on Players’ Declarative and Procedural Knowledge With a Disaster Preparedness Serious Game, Int. J. Gaming Comput.-Mediat. Simul, 12, pp. 23-37, (2020); Krapp A., Interest, motivation and learning: An educational-psychological perspective, Eur. J. Psychol. Educ, 14, pp. 23-40, (1999); Krapp A., An educational–psychological conceptualisation of interest, Int. J. Educ. Vocat. Guid, 7, pp. 5-21, (2007); Hidi S., Renninger K.A., The Four-Phase Model of Interest Development, Educ. Psychol, 41, pp. 111-127, (2006); Oliver M.B., Bowman N.D., Woolley J.K., Rogers R., Sherrick B.I., Chung M.-Y., Video Games as Meaningful Entertainment Experiences, Psychol. Pop. Media Cult, 5, pp. 390-405, (2015); Rogers R., Woolley J., Sherrick B., Bowman N.D., Oliver M.B., Fun Versus Meaningful Video Game Experiences: A Qualitative Analysis of User Responses, Comput. Games J, 6, pp. 63-79, (2017); Swayne M., Video Games Can Power Up from Merely Fun to Meaningful Experiences; Rosly R.M., Khalid F., Gamifikasi: Konsep dan Implikasi dalam Pendidikan, Pembelajaran Abad ke-21: Trend Integrasi Teknologi, pp. 144-154, (2017); Hull D.C., Williams G.A., Griffiths M.D., Video game characteristics, happiness and flow as predictors of addiction among video game players: A pilot study, J. Behav. Addict, 2, pp. 145-152, (2013); Tan W.H., Gamifikasi dalam Pendidikan: Pembelajaran Berasaskan Permainan, (2016); Csikszentmihalyi M., Flow: The Psychology of Optimal Experience, (1991); Zubek R., Elements of Game Design, (2020); Adams E., Fundamentals of Game Design, (2014); Alaswad Z., Nadolny L., Designing for Game-Based Learning: The Effective Integration of Technology to Support Learning, J. Educ. Technol. Syst, 43, pp. 389-402, (2015); Ke F., Designing and integrating purposeful learning in game play: A systematic review, Educ. Technol. Res. Dev, 64, pp. 219-244, (2016); Ralph P., Monu K., Toward a Unified Theory of Digital Games, Comput. Games J, 4, pp. 81-100, (2015); Vandercruysse S., Elen J., Towards a Game-Based Learning Instructional Design Model Focusing on Integration, Instructional Techniques to Facilitate Learning and Motivation of Serious Games, pp. 17-35, (2017); Williams A., History of Digital Games: Developments in Arts, Design and Interaction, (2017); Sung H.-Y., Hwang G.-J., Lin C.-J., Hong T.-W., Experiencing the Analects of Confucius: An experiential game-based learning approach to promoting students’ motivation and conception of learning, Comput. Educ, 110, pp. 143-153, (2017); Alexiou A., Schippers M.C., Digital game elements, user experience and learning: A conceptual framework, Educ. Inf. Technol, 23, pp. 2545-2567, (2018); Pereira de Aguiar M., Winn B., Cezarotto M., Battaiola A.L., Gomes P.V., Educational Digital Games: A Theoretical Framework About Design Models, Learning Theories and User Experience, Design, User Experience, and Usability (DUXU) 2018, LNCS 10918, pp. 165-184, (2018); Tokarieva A., Volkova N., Harkusha I., Soloviev V., Educational digital games: Models and implementation, Освiтнiй Bимiр, 243, pp. 74-89, (2019); Wu W.H., Hsiao H.C., Wu P.L., Lin C.H., Huang S.H., Investigating the learning-theory foundations of game-based learning: A meta-analysis, J. Comput. Assist. Learn, 28, pp. 265-279, (2012); Sugahara S., Lau D., The effect of game-based learning as the experiential learning tool for business and accounting training: A study of Management Game, J. Educ. Bus, 94, pp. 297-305, (2019); Muangsrinoon S., Boonbrahm P., Game elements from literature review of gamification in healthcare context, J. Technol. Sci. Educ, 9, (2019); Chang C.-S., Chen J.-F., Chen F.-L., Development And Design Of Problem Based Learning Game-Based Coursware, Proceedings of the International Conference e-Learning 2015, pp. 217-219; Masek A., Pendekatan Inovatif Melalui Pembelajaran Berasaskan Masalah, Pembelajaran Berasaskan Masalah, pp. 1-38, (2015); Din R., PLS-SEM in the final phase of product and instrument development using UDIN model, Proceedings of the 11th International Conference of Numerical Analysis in Engineering, pp. 40-41, (2019); Din R., Notes from The Chief Editor: On Universal Design and Agile Development, J. Pers. Learn, 3, pp. 1-7, (2020); Clark D., Nelson B., Sengupta P., D'Angelo C., Rethinking science learning through digital games and simulations: Genres, examples, and evidence, Learning Science: Computer Games, Simulations, and Education Workshop, (2009); Bates B., Game Design: The Art and Business of Creating Games, (2001); Rutter J., Bryce J., Understanding Digital Games, (2006); Ahmad M., Categorizing Game Design Elements into Educational Game Design Fundamentals, Game Design and Intelligent Interaction, pp. 1-17, (2019); Rasmusen E., Games and Information: An Introduction to Game Theory, (1989); Luce R.D., Raiffa H., Games and Decisions: Introduction and Critical Survey, (1957); Tekinbas K.S., Zimmerman E., Rules of Play: Game Design Fundamentals, (2004); Van den Heede P., Ribbens K., Jansz J., Replaying Today’s Wars? A Study of the Conceptualization of Post-1989 Conflict in Digital “War” Games, Int. J. Politics Cult. Soc, 31, pp. 229-250, (2018); McCain R.A., Game Theory: A Nontechnical Introduction to The Analysis of Strategy, (2010); Chris B., Implicit Game Aesthetics, Games Cult, 10, pp. 389-411, (2014); Dickey M.D., Aesthetics and Design for Game-Based Learning, (2015); Sharp J., Works of Game: On the Aesthetics of Games and Art, (2015); Bizzocchi J., Games and Narrative: An Analytical Framework, Proceedings of the Canadian Games Study Association (CGSA) 2006 Symposium, pp. 1-10, (2006); Ostenson J., Exploring the Boundaries of Narrative: Video Games in the English Classroom, Engl. J, 102, pp. 71-78, (2013); Lester J.C., Spires H.A., Nietfeld J.L., Minogue J., Mott B.W., Lobene E.V., Designing game-based learning environments for elementary science education: A narrative-centered learning perspective, Inf. Sci, 264, pp. 4-18, (2014); Pilegard C., Mayer R.E., Improving academic learning from computer-based narrative games, Contemp. Educ. Psychol, pp. 44-45, (2016); Troyer O., Van Broeckhoven F., Vlieghe J., Linking serious game narratives with pedagogical theories and pedagogical design strategies, J. Comput. High. Educ, 29, pp. 549-573, (2017); Ferguson C.J., Olson C.K., Friends, fun, frustration and fantasy: Child motivations for video game play, Motiv. Emot, 37, pp. 154-164, (2013); Law V., Chen C.-H., Promoting science learning in game-based learning with question prompts and feedback, Comput. Educ, 103, pp. 134-143, (2016); Ronimus M., Kujala J., Tolvanen A., Lyytinen H., Children’s engagement during digital game-based learning of reading: The effects of time, rewards, and challenge, Comput. Educ, 71, pp. 237-246, (2014); Kim J., Jung J.-R., Kim S.-W., The Relationship of Game Elements, Fun and Flow, Indian J. Sci. Technol, 8, pp. 405-411, (2015); Olson C.K., Children’s motivations for video game play in the context of normal development, Rev. Gen. Psychol, 14, pp. 80-187, (2010); Ray S.G., Gender Inclusive Game Design: Expanding The Market, (2003); Hui-Mei J.H., Gender Differences in Elementary School Students’ Game Design Preferences, Int. J. Inf. Educ. Technol, 3, pp. 172-176, (2013); Prescott J., Gender Divide and the Computer Game Industry, (2013); Saunders K., Novak J., Game Development Essentials: Game Interface Design, (2012); Din R., From The Chief Editor: Integrating Universal Values in Personalizing Learning, J. Pers. Learn, 4, pp. i-iii, (2021); Keogh B., Paying Attention to Angry Birds: Rearticulating Hybrid Worlds and Embodied Play Through Casual iPhone Games, The Routledge Companion to Mobile Media, pp. 267-275, (2014); Leung A., Exploring STEM Pedagogy in the Mathematics Classroom: A Tool-Based Experiment Lesson on Estimation, Int. J. Sci. Math. Educ, 17, pp. 1339-1358, (2019); Din R., Notes from the Chief Editor: On Designing Personalized Learning, J. Pers. Learn, 2, pp. i-iii, (2016)</t>
  </si>
  <si>
    <t>Fijacko N, Gosak L, Cilar L, Et al., The effects of gamification and oral self-care on oral hygiene in children: Systematic search in app stores and evaluation of apps, JMIR Mhealth Uhealth, 8, 7, (2020); Baranowski T, Buday R, Thompson DI, Et al., Playing for real: Video games and stories for health-related behavior change, Am J Prev Med, 34, 1, pp. 74-82, (2008); DeSmet A, Van Ryckeghem D, Compernolle S, Et al., A meta-analysis of serious digital games for healthy lifestyle promotion, Prev Med, 69, pp. 95-107, (2014); Espinosa-Curiel IE, Pozas-Bogarin EE, Martinez-Miranda J, Et al., Relationship between children's enjoyment, user experience satisfaction, and learning in a serious video game for nutrition education: Empirical pilot study, JMIR Serious Games, 8, 3, (2020); Yeh YC, Chen SY, Rega EM, Et al., Mindful learning experience facilitates mastery experience through heightened flow and self-efficacy in game-based creativity learning, Front Psychol, 10, (2019); Baranowski T, Baranowski J, Thompson D, Et al., Video game play, child diet, and physical activity behavior change a randomized clinical trial, Am J Prev Med, 40, 1, pp. 33-38, (2011); Holzmann SL, Dischl F, Schafer H, Et al., Digital gaming for nutritional education: A survey on preferences, motives, and needs of children and adolescents, JMIR Form Res, 3, 1, (2019); Joyner D, Wengreen HJ, Aguilar SS, Et al., The FIT game III: Reducing the operating expenses of a game-based approach to increasing healthy eating in elementary schools, Games Health J, 6, 2, pp. 111-118, (2017); Campos LFXA, Cavalcante JP, Machado DP, Et al., Development and evaluation of a mobile oral health application for preschoolers, Telemed J E Health, 25, 6, pp. 492-498, (2019); Aljafari A, Gallagher JE, Hosey MT., Can oral health education be delivered to high-caries-risk children and their parents using a computer game?—A randomised controlled trial, Int J Paediatr Dent, 27, 6, pp. 476-485, (2017); Zaror C, Marino R, Atala-Acevedo C., Current state of serious games in dentistry: A scoping review, Games Health J, 10, 2, pp. 95-108, (2021); Correa-Faria P, Daher A, Freire MDCM, Et al., Impact of untreated dental caries severity on the quality of life of pre-school children and their families: A cross-sectional study, Qual Life Res, 27, 12, pp. 3191-3198, (2018); Freire MDCM, Correa-Faria P, Costa LR., Effect of dental pain and caries on the quality of life of Brazilian pre-school children, Rev Saude Publica, 52, (2018); Jackson SL, Vann WF, Kotch JB, Et al., Impact of poor oral health on children's school attendance and performance, Am J Public Health, 101, 10, pp. 1900-1906, (2011); Dental Caries, Oral health, (2022); Kapoor D, Gill S, Singh A, Et al., Oral hygiene awareness and practice amongst patients visiting the Department of Periodontology at a Dental College and Hospital in North India, Indian J Dent, 5, 2, pp. 64-68, (2014); Gerling K, Klauser M, Masuch M., Serious interface design for dental health: Wiimote-based tangible interaction for school children, Proceedings of Entertainment Interfaces, (2010); Figueiredo MC, Garcia M, Barone DAC, Et al., Gamification in oral health: Experience with school of rural area, Rev ABENO, 15, 3, pp. 8-108, (2015); Huntington C, Liossi C, Donaldson AN, Et al., Online preparatory information for children and their families undergoing dental extractions under general anesthesia: A phase III randomized controlled trial, Paediatr Anaesth, 28, 2, pp. 157-166, (2018); Jacobson D, Jacobson J, Leong T, Et al., Evaluating child toothbrushing behavior changes associated with a mobile game app: A single arm pre/post pilot study, Pediatr Dent, 41, 4, pp. 299-303, (2019); Zhang C, Fan L, Chai Z, Et al., Smartphone and medical application use among dentists in China, BMC Med Inform Decis Mak, 20, 1, (2020); Aljafari A, Rice C, Gallagher JE, Et al., An oral health education video game for high caries risk children: Study protocol for a randomized controlled trial, Trials, 16, (2015); Aljafari A, ElKarmi R, Nasser O, Et al., A video-game-based oral health intervention in primary schools: A randomised controlled trial, Dent J (Basel), 10, 5, (2022); The Double Diamond: A universally accepted depiction of the design process, (2019); Vial S, Boudhraa S, Dumont M., Human-centered design approaches in digital mental health interventions: Exploratory mapping review, JMIR Ment Health, 9, 6, (2022); Rutes WDF, Oliveira HC, Hounsell MS., PEED: Uma Metodologia para Promoção do Envolvimento de Especialistas de Domínio em Projetos Acadêmicos de Jogos Sérios, Anais do XIV Simpósio Brasileiro de Jogos e Entretenimento Digital, pp. 447-454, (2015); Bardin L., Análise de Conteúdo, (1977); (2014); Shi Y, Wu WZ, Huo A, Et al., Effect of conventional and “Dental Truth or Dare” board game on oral hygiene knowledge and oral hygiene status of pre-school children, Games Health J, 12, 2, pp. 125-131, (2023); Shirmohammadi M, Razeghi S, Shamshiri AR, Et al., Impact of smartphone application usage by mothers in improving oral health and its determinants in early childhood: A randomised controlled trial in a paediatric dental setting, Eur Arch Paediatr Dent, 23, 4, pp. 629-639, (2022); Farrow C, Belcher E, Coulthard H, Et al., Using repeated visual exposure, rewards and modelling in a mobile application to increase vegetable acceptance in children, Appetite, 141, (2019); Piaget J., Psicologia e Pedagogia, (1988); Edwards EA, Lumsden J, Rivas C, Et al., Gamification for health promotion: Systematic review of behaviour change techniques in smartphone apps, BMJ Open, 6, 10, (2016); Falkenberg MB, Mendes TPL, Moraes EP, Et al., Educação em saúde e educação na saúde: Conceitos e implicações para a saúde coletiva, Ciênc Saúde Coletiva, 19, 3, pp. 847-852, (2014)</t>
  </si>
  <si>
    <t>Lim W., Cai Y., Yao D., Cao Q., Visualize and Learn Sorting Algorithms in Data Structure Subject in a Game-based Learning, Proceeding of IEEE Intl Symposium on Mixed and Augmented Reality Adjunct, (2022); Tuparov G., Tuparova D., Jordanov V., Teaching Sorting and Searching Algorithms through Simulation-based Learning Objects in an Introductory Programming Course, Procedia-Social and Behavioral Sciences, 116, (2014); Cetin I., Andrews-Larson C., Learning sorting algorithms through visualization construction, Computer Science Education, 26, 1, (2016); Mukasheva M., Kalkabayeva Z., Pussyrmanov N., Visualization of sorting algorithms in the virtual reality environment, Frontiers in Education, 8, (2023); Kordaki M., Miatidis M., Kapsampelis G., A computer environment for beginners' learning of sorting algorithms: Design and pilot evaluation, Computers &amp; Education, 51, 2, pp. 708-723, (2008); Boticki I., Barisic A., Martin S., Drljevic N., Teaching and Learning Computer Science Sorting Algorithms With Mobile Devices: A Case Study, Computer Applications in Engineering Education, 21, S1, (2013); Looi C.K., How M.L., Wu L., Seow P.S.K., Liu L., Analysis of linkages between an unplugged activity and the development of computational thinking, Computer Science Education, 28, 4, (2018); Chen P., Yang D., Metwally A.H.S., Lavonen J., Wang X., Fostering computational thinking through unplugged activities: A systematic literature review and meta-analysis, International Journal of STEM Education, 10, 47, (2023); Tsarava K., Moeller K., Ninaus M., Training Computational Thinking through board games: The case of Crabs &amp; Turtles, IJSG, 5, 2, (2018); Kuhail M.A., Negreiros J., Seffah A., Teaching recursive thinking using unplugged activities, World Transactions on Engineering and Technology Education, 19, 2, (2021); Wing J.M., Computational thinking, Communications of the ACM, 49, 3, (2006); Kuo W.C., Hsu T.C., Learning Computational Thinking Without a Computer: How Computational Participation Happens in a Computational Thinking Board Game, The Asia-Pacific Education Researcher, 29, (2020); Shute V., Sun C., Asbell-Clarke J., Demystifying computational thinking, Educational Research Review, 22, (2017)</t>
  </si>
  <si>
    <t>Peters K.; Ghessas O.; Hlavacs H.; Lawitschka A.</t>
  </si>
  <si>
    <t>Peters, Konrad (56727383600); Ghessas, Ousama (58685114100); Hlavacs, Helmut (6506041648); Lawitschka, Anita (6508149753)</t>
  </si>
  <si>
    <t>56727383600; 58685114100; 6506041648; 6508149753</t>
  </si>
  <si>
    <t>Design and Evaluation of a Serious Game for Young Haemato-Oncological Patients</t>
  </si>
  <si>
    <t>14309 LNCS</t>
  </si>
  <si>
    <t>10.1007/978-3-031-44751-8_10</t>
  </si>
  <si>
    <t>https://www.scopus.com/inward/record.uri?eid=2-s2.0-85176004479&amp;doi=10.1007%2f978-3-031-44751-8_10&amp;partnerID=40&amp;md5=f69bb86e6797efcf994c9c4e0bf34ec6</t>
  </si>
  <si>
    <t>We present LUDIK, a serious game project for pediatric haemato-oncological patients, including 5 differently scoped mini-games, designed to produce interpretable game score data. A playable game client and the overall system approach were evaluated by children of the target age group through a survey. Our results indicate clear acceptance of the general approach and system design. The presented mini-games were evaluated separately regarding fun and usability. Except for one mini-game, the results are indicating high acceptance and engagement, and very good usability for the age group in question. © 2023, The Author(s), under exclusive license to Springer Nature Switzerland AG.</t>
  </si>
  <si>
    <t>Games for Health; mHealth; Pediatric Haemato-Oncology; Serious Games</t>
  </si>
  <si>
    <t>Abraham O., Lemay S., Bittner S., Thakur T., Stafford H., Brown R., Investigating serious games that incorporate medication use for patients: Systematic literature review, JMIR Serious Games, 8, 2, (2020); Baggott C., Gibson F., Coll B., Kletter R., Zeltzer P., Miaskowski C., Initial evaluation of an electronic symptom diary for adolescents with cancer, J. Med. Internet Res., (2012); Bangor A., Kortum P.T., Miller J.T., An empirical evaluation of the system usability scale, Int. J. Hum. Comput. Interact., 24, 6, pp. 574-594, (2008); Bender D., Sartipi K., HL7 FHIR: An agile and restful approach to healthcare information exchange, Proceedings of the 26Th IEEE International Symposium on Computer-Based Medical Systems, pp. 326-331, (2013); Boyle E.A., Et al., An update to the systematic literature review of empirical evidence of the impacts and outcomes of computer games and serious games, Comput. Educ., 94, pp. 178-192, (2016); Brooke J., SUS: A “quick and dirty” Usability Scale. Usability Evaluation in Industry, (1996); Brooke J., SUS: A retrospective, J. Usability Stud., 8, 2, pp. 29-40, (2013); Bruggers C.S., Et al., A prototype exercise-empowerment mobile video game for children with cancer, and its usability assessment: Developing digital empowerment interventions for pediatric diseases, Front. Pediatr., 6, 69, (2018); Chung W.W., Et al., Improving children’s cancer pain management in the home setting: Development and formative evaluation of a web-based program for parents, Comput. Biol. Med., 101, pp. 146-152, (2018); Ferreira B., Menezes P., An adaptive virtual reality-based serious game for therapeutic rehabilitation, Int. J. Online Biomed. Eng. (Ijoe), 16, 4, pp. 63-71, (2020); Forrey A.W., Et al., Logical observation identifier names and codes (LOINC) database: A public use set of codes and names for electronic reporting of clinical laboratory test results, Clin. Chem., 42, 1, pp. 81-90, (1996); Hollander M., Wolfe D.A., Chicken E., Nonparametric Statistical Methods, 751, (2013); Hooke M.C., Linder L.A., Symptoms in Children Receiving Treatment for Cancer-Part I: Fatigue, Sleep Disturbance, and Nausea/Vomiting, (2019); Hookham G., Nesbitt K., A systematic review of the definition and measurement of engagement in serious games, Proceedings of the Australasian Computer Science Week Multiconference, pp. 1-10, (2019); Kato P.M., Cole S.W., Bradlyn A.S., Pollock B.H., A video game improves behavioral outcomes in adolescents and young adults with cancer: A randomized trial, Pediatrics, 122, 2, pp. e305-e317, (2008); Lawitschka A., Et al., Health-related quality of life in pediatric patients after allo-geneic SCT: Development of the PedsQL stem cell transplant module and results of a pilot study, Bone Marrow Transplant, 49, 8, pp. 1093-1097, (2014); Lawitschka A., Et al., A web-based mobile app in cancer and hematopoietic stem cell transplantation-aftercare for adolescents (INTERACCT-App) does improve quality of medical information for clinicians: Results of an observational study, JMIR Mhealth Uhealth, (2020); McCallum S., Gamification and serious games for personalized health, Studies in Health Technology and Informatics, 177, pp. 85-96, (2012); O'Sullivan C., Et al., Evaluation of the electronic self-report symptom screening in pediatrics tool (SSPedi), BMJ Support. Palliat. Care, 8, 1, pp. 110-116, (2018); Tark R., Metelitsa M., Akkermann K., Saks K., Mikkel S., Haljas K., Usability, acceptability, feasibility, and effectiveness of a gamified mobile health intervention (TRIUMF) for pediatric patients: Qualitative study, JMIR Serious Games, 7, 3, (2019); Wang J., Et al., Mhealth supportive care intervention for parents of children with acute lymphoblastic leukemia: Quasi-experimental pre-and postdesign study, JMIR Mhealth and Uhealth, 6, 11, (2018); Wang J., Et al., Development of a smartphone application to monitor pediatric patient-reported outcomes, Studies in Health Technology and Informatics, 245, (2017)</t>
  </si>
  <si>
    <t>Barbosa A.F.S., Et al., A New Methodology of Design and Development of Serious Games, International Journal of Computer Games Technology, 2014, pp. 1-8, (2014); Bergeron B.P., Learning &amp; retention in adaptive serious games, Studies in Health Technology and Informatics, 132, pp. 26-30, (2008); Cano S., Et al., Toward a methodology for serious games design for children with auditory impairments, IEEE Latin America Transactions, 14, 5, pp. 2511-2521, (2016); Carrion M., Santorum M., Perez M., Aguilar J., A participatory methodology for the design of serious games in the educational environment, 2017 Congreso Internacional de Innovacion y Tendencias en Ingenieria (CONIITI), pp. 1-6, (2017); Dorner R., Et al., Serious Games, (2016); Graafland M., Schraagen J.M., Schijven M.P., Systematic review of serious games for medical education and surgical skills training, British Journal of Surgery, 99, 10, pp. 1322-1330, (2012); Gros B., The Dialogue Between Emerging Pedagogies and Emerging Technologies, The Future of Ubiquitous Learning, pp. 3-23, (2016); Kiili K., Digital game-based learning: Towards an experiential gaming model, The Internet and Higher Education, 8, 1, pp. 13-24, (2005); Lugrin J.-L., Et al., Immersive FPS games: user experience and performance, Proceedings of the 2013 ACM international workshop on Immersive media experiences. MM'13: ACM Multimedia Conference, pp. 7-12, (2013); Madani K., Pierce T.W., Mirchi A., Serious games on environmental management, Sustainable Cities and Society, 29, pp. 1-11, (2017); Marfisi-Schottman I., Méthodologie, modèles et outils pour la conception de Learning Games, (2012); Meij H., Veldkamp S., Leemkuil H., Effects of scripting on dialogues, motivation and learning outcomes in serious games, British Journal of Educational Technology, 51, 2, pp. 459-472, (2020); Monaco M., Martin M., The Millennial Student: A New Generation of Learners, Athletic Training Education Journal, 2, 2, pp. 42-46, (2007); Nadolski R.J., Et al., EMERGO: A methodology and toolkit for developing serious games in higher education, Simulation &amp; Gaming, 39, 3, pp. 338-352, (2008); Naul E., Liu M., Why Story Matters: A Review of Narrative in Serious Games, Journal of Educational Computing Research, 58, 3, pp. 687-707, (2020); Pacheco-Velazquez E., Effects of the use of simulators and an online platform in logistics education, International Journal on Interactive Design and Manufacturing (IJIDeM), 16, 2, pp. 439-457, (2022); Pacheco-Velazquez E.A., Aguilar-Avalo M., GOAL: Generating Learning Opportunities in Logistics, 2019 IEEE Global Engineering Education Conference (EDUCON). 2019 IEEE Global Engineering Education Conference (EDUCON), pp. 761-769, (2019); Ravyse W.S., Et al., Success factors for serious games to enhance learning: a systematic review, Virtual Reality, 21, 1, pp. 31-58, (2017); Riedel J. C., Hauge J. B., State of the art of serious games for business and industry, 2011 17th International conference on concurrent enterprising, pp. 1-8, (2011); Samcovic A., Serious games in military applications, Vojnotehnicki glasnik, 66, 3, pp. 597-613, (2018); Tan A.J.Q., Lau C.C.S., Liaw S.Y., Paper title: Serious games in nursing education: An integrative review, 2017 9th International Conference on Virtual Worlds and Games for Serious Applications (VS-Games). 2017 9th International Conference on Virtual Worlds and Games for Serious Applications (VS-Games), pp. 187-188, (2017); Tilvawala K., Sundaram D., Myers M., Serious games for sustainable development: A decision-driven transformative approach, Americas Conference on Information Systems, (2019)</t>
  </si>
  <si>
    <t>Abdunabi R., Hbaci I., Ku H. Y., Towards enhancing programming self-efficacy perceptions among undergraduate information systems students, Journal of Information Technology Education, 18, pp. 185-206, (2019); Agbo F. J., Oyelere S. S., Suhonen J., Adewumi S., A systematic review of computational thinking approach for programming education in higher education institutions, Proceedings of the 19th Koli Calling International Conference on Computing Education Research, pp. 1-10, (2019); Amory A., Seagram R., Educational game models: Conceptualization and evaluation: The practice of higher education, South African Journal of Higher Education, 17, 2, pp. 206-217, (2003); Castillo-Cuesta L., Using digital games for enhancing EFL grammar and vocabulary in higher education, International Journal of Emerging Technologies in Learning (iJET), 15, 20, pp. 116-129, (2020); Chutosri T., Uipanit T., Kingsuwankul P., Opanapan M., Preechapongcharoen N., Suthiapa T., The development of gaming application to facilitate resource center, Proceedings of the 8th International Conference on Informatics, Environment, Energy and Applications, pp. 73-77, (2019); Daungcharone K., Panjaburee P., Thongkoo K., A mobile game-based C programming language learning: Results of university students’ achievement and motivations, International Journal of Mobile Learning and Organisation, 13, 2, pp. 171-192, (2019); Derus S. R. M., Ali A. M., Difficulties in learning programming: Views of students, 1st International Conference on Current Issues in Education (ICCIE 2012), pp. 74-79, (2012); Elgamal A. F., Abas H. A., Baladoh E. S., An interactive e-learning system for improving web programming skills, Education and Information Technologies, 18, 1, pp. 29-46, (2013); Garcia I., Pacheco C., Mendez F., Calvo-Manzano J. A., The effects of game-based learning in the acquisition of ‘soft skills’ on undergraduate software engineering courses: A systematic literature review, Computer Applications in Engineering Education, 28, 5, pp. 1327-1354, (2020); Giraffa L. M., Moraes M. C., Uden L., Teaching object-oriented programming in firstyear undergraduate courses supported by virtual classrooms, International Workshop on Learning Technology for Education in Cloud, (2013); Janpla S., Piriyasurawong P., The development of problem-based learning and concept mapping using a block-based programming model to enhance the programming competency of undergraduate students in computer science, TEM Journal, 7, 4, (2018); Kalogiannakis M., Papadakis S., Handbook of research on tools for teaching computational thinking in P-12 education, IGI Global, (2020); Kingsuwankul P., Bhattarakosol P., Liangyoo P., Uiphanit T., Cheevavet P., Preepremvilas P., Gaming application development to promote cultural tourism in Bangnoi floating market in Samutsongkram, Proceedings of the 8th International Conference on Informatics, Environment, Energy and Applications, pp. 248-252, (2019); Kiss G., Teaching programming in the higher education not for engineering students, Procedia – Social and Behavioral Sciences, 103, pp. 922-927, (2013); Krpan D., Mladenovic S., Rosic M., Undergraduate programming courses, students’ perception and success, Procedia – Social and Behavioral Sciences, 174, pp. 3868-3872, (2015); Malik S., Al-Emran M., Mathew R., Tawafak R., AlFarsi G., Comparison of E-learning, M-learning and game-based learning in programming education–A gendered analysis, International Journal of Emerging Technologies in Learning (iJET), 15, 15, pp. 133-146, (2020); Massoudi M., A review on challenges and solutions in learning programming courses at undergraduate level, IJAR, 5, 8, pp. 146-149, (2019); Mitamura T., Suzuki Y., Oohori T., Serious games for learning programming languages, 2012 IEEE International Conference on Systems, Man, and Cybernetics (SMC), pp. 1812-1817, (2012); Ozmen B., Altun A., Undergraduate students’ experiences in programming: Difficulties and obstacles, Turkish Online Journal of Qualitative Inquiry, 5, 3, pp. 9-27, (2014); Papadakis S., Kalogiannakis M., Gozum A. I. C., STEM, STEAM, computational thinking, and coding: Evidence-based research and practice in children’s development, Frontiers in Psychology, 13, (2022); Papadakis S., Kiv A. E., Kravtsov H. M., Osadchyi V. V., Marienko M. V., Pinchuk O. P., Semerikov S. O., Revolutionizing education: Using computer simulation and cloudbased smart technology to facilitate successful open learning, CEUR Workshop Proceedings, 3358, pp. 1-18, (2023); Papadakis S., Zourmpakis A. I., Kalogiannakis M., Analyzing the impact of a gamification approach on primary students’ motivation and learning in science education, Learning in the Age of Digital and Green Transition: Proceedings of the 25th International Conference on Interactive Collaborative Learning (ICL2022), 1, pp. 701-711, (2023); Seng W. Y., Yatim M. H. M., Computer game as learning and teaching tool for object oriented programming in higher education institution, Procedia – Social and Behavioral Sciences, 123, pp. 215-224, (2014); Silva J., Silveira I., A systematic review on open educational games for programming learning and teaching, International Journal of Emerging Technologies in Learning (iJET), 15, 9, pp. 156-172, (2020); Uiphanit T., Bhattarakosol P., Suanpong K., Iamsupasit S., Wongwan C., Chibumons: A positive effect on game to undergraduate students, International Journal of Emerging Technologies in Learning (iJET), 15, 1, pp. 222-230, (2020); Zourmpakis A. I., Kalogiannakis M., Papadakis S., A review of the literature for designing and developing a framework for adaptive gamification in physics education, The International Handbook of Physics Education Research: Teaching Physics, (2023); Zourmpakis A. I., Papadakis S., Kalogiannakis M., Education of preschool and elementary teachers on the use of adaptive gamification in science education, International Journal of Technology Enhanced Learning, 14, 1, pp. 1-16, (2022)</t>
  </si>
  <si>
    <t>Lürig C.; Gutsche J.; Mentler T.</t>
  </si>
  <si>
    <t>Lürig, Christoph (6507726091); Gutsche, Jörg (57720372400); Mentler, Tilo (55887547600)</t>
  </si>
  <si>
    <t>6507726091; 57720372400; 55887547600</t>
  </si>
  <si>
    <t>HoloBrand: A Co-located XR Multiplayer Serious Game on an Economic Model</t>
  </si>
  <si>
    <t>IMX 2023 - Proceedings of the 2023 ACM International Conference on Interactive Media Experiences</t>
  </si>
  <si>
    <t>10.1145/3573381.3597221</t>
  </si>
  <si>
    <t>https://www.scopus.com/inward/record.uri?eid=2-s2.0-85174291615&amp;doi=10.1145%2f3573381.3597221&amp;partnerID=40&amp;md5=0a1e5715346a16d85f6aa00846d2eb29</t>
  </si>
  <si>
    <t>Extended reality (XR) and serious games are considered promising approaches for modern teaching and learning concepts. However, they often do not exploit the advantages that co-located experiences could provide (e.g., more immediate exchange of ideas and a sense of community). One reason is the high technical, design, and didactic requirements for such solutions. In this work, we introduce HoloBrand, a co-located XR multiplayer serious game for HoloLens 2. The game can be played at the exhibit with one to three players in a time frame from three minutes on upwards. With the game, we enable students to experience the dynamics of an economic model on mass market products (Urban's perceptor model). Prior knowledge is not required. We describe the fundamental conceptual and implementation aspects of the HoloBrand system and game and interaction design. We include the implementation of the triadic game design concept and the four-factor fun model.  © 2023 Owner/Author.</t>
  </si>
  <si>
    <t>Co-located Multiplayer Experience; Extended Reality; Perceptor Model; Serious Game</t>
  </si>
  <si>
    <t>Alnagrat A., Rizalafande C.I., Idrus S.Z.S., Alfaqi R.M.A., A Review of Extended Reality (XR) Technologies in the Future of Human Education, Journal of Human Centered Technology, 1, 2, pp. 81-96, (2022); Harteveld C., Triadic game design: Balancing reality, meaning and play, Springer Science &amp; Business Media, London, (2011); Kolb D.A., Experiential Learning: Experience as the Source of Learning and Development, (2015); Lazzaro N., Why We Play: Affect and the Fun of Games-Designing Emotions for Games, Entertainment Interfaces, and Interactive Products, The Human-Computer Interaction Handbook, pp. 725-747, (2012); Lilien G.L., Rangaswamy A., De Bruyn A., Principles of Marketing Engineering and Analytics, (2017); Supriana I., Agustin R.D., Bakar M.A., Zin N.A.M., Serious games for effective learning, 6th International Conference on Electrical Engineering and Informatics (ICEEI). IEEE, pp. 1-6, (2017); Urban G.L., Perceptor: A Model for Product Positioning, Management Science, 21, 8, pp. 858-871, (1975); Vasilchenko A., Li J., Ryskeldiev B., Sarcar S., Ochiai Y., Kunze K., Radu I., Collaborative Learning &amp; Co-Creation in XR, Extended Abstracts of the 2020 CHI Conference on Human Factors in Computing Systems (CHI EA '20), pp. 1-4, (2020); Wang M., Ryoo J., Winkelmann K., Preface to the special issue on Cross Reality (XR) and Immersive Learning Environments (ILE) in education, Interactive Learning Environments, 28, 5, pp. 539-542, (2020)</t>
  </si>
  <si>
    <t>Annetta L. A., Minogue J., Holmes S. Y., Cheng M.-T., Investigating the impact of video games on high school students’ engagement and learning about genetics, (2009); Anderton K., Research Report Shows How Much Time We Spend Gaming, (2019); Bolstad R., Researching game-based learning practices in Aotearoa New Zealand, (2018); Bosman A., Schulze S., Learning style preferences and Mathematics achievement of secondary school learners, (2018); Burgess S., Sievertsen H., Schools, Skills, and learning: The impact of COVID-19 on education, (2020); Bhandari S., Hallowell M. R., Correll J., Making construction safety training interesting: A field-based quasi-experiment to test the relationship between emotional arousal and situational interest among adult learners, (2019); Braghirolli L. F., Ribeiro J. L. D., Weise A. D., Pizzolato M., Benefits of educational games as an introductory activity in industrial engineering education, Computers in Human Behavior, 58, pp. 315-324, (2016); Clark D. B., Tanner-Smith E. E., Killingsworth S. S., Digital games, design, and learning: A systematic review and meta-analysis, Review of educational research, 86, 1, pp. 79-122, (2016); Chang C. Y., Kao C. H., Hwang G. J., Lin F. H., From experiencing to critical thinking: A contextual game-based learning approach to improving nursing students’ performance in electrocardiogram training, Educational Technology Research and Development, 68, 3, pp. 1225-1245, (2020); Gao F., Li L., Sun Y., A systematic review of mobile game-based learning in STEM education, (2020); Gilbert P, SA smartphone penetration now at over 80%, says ICASA, (2019); Grivokostopoulou F., Kovas K., Perikos I., Examining the impact of a gamified entrepreneurship education framework in higher education, (2019); Grossen S., Grobler A., Lacente M., Repeated retention or dropout? Disputing Hobson’s choice in South African township, (2017); Hwang G.-J., Wu P.-H., Chen C.-C., An online game approach for improving students’ learning performance in web-based problem-solving activities, Computers &amp; Education, (2012); Hwang G. J., Wu P. H., Chen C. C., Tu N. T., Effects of an augmented reality-based educational game on students’ learning achievements and attitudes in real-world observations, Interactive Learning Environments, (2016); Hwang G. J., Chang C. Y., Facilitating decision-making performances in nursing treatments: A contextual digital game-based flipped learning approach, Interactive Learning Environments, (2020); Jantjies M., Joy M., Mobile Enhanced Learning in a South African Context, (2014); Kao C. W., The effect of a digital game-based learning task on the acquisition of the English Article System, (2020); Katerina T., Types of Game-Based Learning in Education: A brief state of the art and the implementation in Greece, (2020); Peffers K., Tuunanen T., Rothenberger M. A., Chatterjee S., A design science research methodology for information systems research, Journal of management information systems, 24, 3, pp. 45-77, (2007); Kotnana R., Sulaiman A., Jesudoss A., Game based learning: a beacon of hope for deaf and dumb people in african countries, European Conference on Games Based Learning, (2010); Kritzinger E., Enhancing Cyber Safety Awareness among school children in South Africa through gaming, (2015); Lee J., Hammer J., Gamification in education: What, how, why bother?, (2011); Lee Y.H., Dunbar N.E., Miller C.H., Lane B.L., Jensen M.L., Bessarabova E., Burgoon J.K., Adame B.J., Valacich J.J., Adame E.A., Bostwick E., Training anchoring and representativeness bias mitigation through a digital game, (2016); Liu C.-C., Cheng Y.-B., Huang C.-W., The effect of simulation games on the learning of computational problem solving, Computers &amp; Education, (2011); Morrison S., Developing early number learning using maths recovery principles, (2018); Nadolny L., The amazing world of game-based learning, (2019); Nousiainen T., Kangas M., Rikala J., Vesisenaho M., Teacher competencies in game-based pedagogy, Teaching and Teacher Education, 74, pp. 85-97, (2018); Oliver N., Digital game-based learning and technology-enhanced learning for theological education, (2018); Philpot T. A., Hall R. H., Hubing N., Flori R. E., Using games to teach statics calculation procedures: Application and assessment, (2005); Prensky M., Digital game-based learning, (2001); Robberts A.S., Van Ryneveld L., Design principles for introducing 21st century skills by means of game-based learning, (2022); Sanchez A., Cannon-Bowers J. A., Bowers C., Establishing a science of game-based learning, (2010); Sanchez J., Olivares R., Problem solving and collaboration using mobile serious games, (2011); Spaull N., Kotze K., Starting behind and staying behind in South Africa: The case of insurmountable learning deficits in mathematics, (2015); Spires A., Digital Gamed-Based Learning, (2015); Subhash S., Cudney A., Gamified learning in higher education: A systematic review of the literature, (2018); Tay J., Goh Y. M., Safiena S., Bound H., Designing digital game-based learning for professional upskilling: A systematic literature review, Computers &amp; Education, (2022); Taylor N., Fleisch B., Shindler J., Educational Scenarios for 2019, (2007); Thomas C J., Coronavirus and challenging times for education in developing countries, (2020); Topalli D., Cagiltay N. E., Improving programming skills in engineering education through problem-based game projects with Scratch, (2018); Wang Q., Abbas M., Designing web-games for transportation engineering education, Computer Applications in Engineering Education, (2018); Williams F., Using Game-Based Learning to better engage learners in Agricultural Environments, pp. 1-2, (2019)</t>
  </si>
  <si>
    <t>Alloway N., Gilbert P., Video game culture: Playing with masculinity, violence and pleasure, Wired up, pp. 93-113, (2005); Andiloro A., (2023); Bailey P., Leisure and class in Victorian England: Rational recreation and the contest for control, 1830-1885, (2014); Barber B.R., Consumption: How markets corrupt children, infantilize adults, and swallow citizens whole, (2007); Bateson G., Steps to an ecology of the mid: Collected essays in anthropology, psychiatry, evolution, and epistemology, (2000); Beck U., Giddens A., Lasch S., Reflexive modernization: Politics, tradition and aesthetics in the modern social order, (1994); Blythe M., Hassenzahl M., The semantics of fun: Differentiating enjoyable pleasures, Funology: From usability to enjoyment, pp. 91-100, (2004); Boltanski L., Chiapello E., The new spirit of capitalism, International Journal of Politics, Culture, and Society, 18, 3-4, pp. 161-188, (2005); Bostock D., Pleasure and activity in Aristotle's ethics, Phronesis, 33, 3, pp. 251-272, (1988); Bown A., Enjoying it: Candy Crush and capitalism, (2015); Brock T., Videogame consumption: The apophatic dimension, Journal of Consumer Culture, 17, 2, pp. 167-183, (2017); Cederstrom C., The happiness fantasy, (2018); Conway S., Zombification?: Gamification, motivation, and the user, Journal of Gaming &amp; Virtual Worlds, 6, 2, pp. 129-141, (2014); Csikszentmihalyi M., Beyond boredom and anxiety: The experience of play in work and games, (1975); Davis S.B., Carini C., Constructing a player-centred definition of fun for video games design, People and computers XVIII—Design for life, pp. 117-132, (2005); Deterding S., Khaled R., Nacke L., Dixon D., (2011); DeWinter J., Kocurek C.A., Nichols R., Taylorism 2.0: Gamification, scientific management and the capitalist appropriation of play, Journal of Gaming &amp; Virtual Worlds, 6, 2, pp. 109-127, (2014); Dyer-Witheford N., de Peuter G., Games of empire: Global capitalism and video games, (2009); Fincham B., The sociology of fun, (2016); Fine G.A., Corte U., Group pleasures: Collaborative commitments, shared narrative, and the sociology of fun, Sociological Theory, 35, 1, pp. 64-86, (2017); Fizek S., Interpassivity and the joy of delegated play in idle games, Transactions of the Digital Games Research Association, 3, 3, pp. 137-163, (2018); Fuchs M., Fizek S., Ruffino P., Schrape N., Rethinking gamification, (2014); Gee J.P., Pleasure, learning, video games, and life: The projective stance, E-learning and Digital Media, 2, 3, pp. 211-223, (2005); Giddens A., The consequences of modernity, (1990); Goffman E., Encounters: Two studies in the sociology of interaction, (1972); Gros L., Debue N., Lete J., Van De Leemput C., Video game addiction and emotional states: Possible confusion between pleasure and happiness?, Frontiers in Psychology, 10, (2020); Halberstam J., The queer art of failure, (2011); Hochschild A.R., The managed heart: Commercialization of human feeling, (1983); Horgan A., Lost in work, (2021); Huizinga J., In the shadow of tomorrow: A diagnosis of the spiritual distemper of our time, (1936); Huizinga J., Homo Ludens: A study of the play-element in culture, (1949); Hull D.C., Williams G.A., Griffiths M.D., Video game characteristics, happiness and flow as predictors of addiction among video game players: A pilot study, Journal of Behavioral Addictions, 2, 3, pp. 145-152, (2013); Janssen D.F., Puerilities/masculinities: Introducing a special issue on boyish temporalities, Boyhood Studies, 7, 2, pp. 97-104, (2013); Juul J., Half-real: Video games between real rules and fictional worlds, (2005); Juul J., The art of failure: An essay on the pain of playing video games, (2013); Kirkpatrick G., Computer games and the social imaginary, (2013); Koster R., Theory of fun for game design, (2013); Kramarzewski A., Nucci E.D., Practical game design: Learn the art of game design through applicable skills and cutting-edge insights, (2018); Law Y.Y., eSports players: Gender – A balance between community and competition, Global eSports: Transformation of cultural perceptions of competitive gaming, pp. 297-314, (2021); MacQuarrie A., (2018); Maslow A.H., A theory of human motivation, Psychological Review, 50, 4, pp. 370-396, (1943); Mayra F., Pokémon GO: Entering the Ludic society, Mobile Media &amp; Communication, 5, 1, pp. 47-50, (2017); McGuigan J., Neoliberal culture, (2016); McLaughlin A., Gandy M., Allaire J., Whitlock L., Putting fun into video games for older adults, Ergonomics in Design: The Quarterly of Human Factors Applications, 20, 2, pp. 13-22, (2012); Mouzelis N., Self and self–other reflexivity: The apophatic dimension, European Journal of Social Theory, 13, 2, pp. 271-284, (2010); Muriel D., Crawford G., Video games as culture: Considering the role and importance of video games in contemporary society, (2018); Pedercini P., Videogames and the spirit of capitalism, Time &amp; motion … redefining working life, pp. 61-67, (2013); Podilchak W., Distinctions between fun, leisure, &amp; enjoyment, Leisure Studies, 10, 2, pp. 133-148, (1991); Raessens J., Homo Ludens 2.0. The Ludic turn in media theory, (2010); Raymen T., Smith O., Lifestyle gambling, indebtedness and anxiety: A deviant leisure perspective, Journal of Consumer Culture, 20, 4, pp. 381-399, (2020); Robinson K., The design is the game: Writing games, teaching writing, Computers and Composition, 25, 4, pp. 359-370, (2008); Rogers R., Woolley J., Sherrick B., Bowman N.D., Oliver M.B., Fun versus meaningful video game experiences: A qualitative analysis of user responses, The Computer Games Journal, 6, 1-2, pp. 63-79, (2017); Roy D., Banana time”: Job satisfaction and informal interaction, Human Organization, 18, 4, pp. 158-168, (1959); Ruberg B., No fun: The queer potential of video games that annoy, anger, disappoint, sadden, and hurt, QED: A Journal in GLBTQ Worldmaking, 2, 2, pp. 108-124, (2015); Ruffino P., The end of capitalism: Disengaging from the economic imaginary of incremental games, Games and Culture, 16, 2, pp. 208-227, (2021); Schell J., The art of game design: A book of lenses, (2008); Sharp J., Thomas D., Fun, taste, and games, (2013); Skalski P., Tamborini R., Shelton A., Buncher M., Lindmark P., Mapping the road to fun: Natural video game controllers, presence, and game enjoyment, New Media &amp; Society, 13, 2, pp. 224-242, (2011); Soderman B., Against flow: Video games and the flowing subject, (2021); Sweetser P., Wyeth P., Gameflow: A model for evaluating player enjoyment in games, Computers in Entertainment, 3, 3, pp. 3-27, (2005); Tamborini R., Bowman N.D., Eden A., Grizzard M., Organ A., Defining media enjoyment as the satisfaction of intrinsic needs, Journal of Communication, 60, 4, pp. 758-777, (2010); Thornham H., Ethnographies of the videogame: Gender, narrative and praxis, (2011); von Ehren S., (2020); Walz S.P., Deterding S., The gameful world. Approaches, issues, applications, (2014); Weber M., The protestant ethic and the spirit of capitalism; Yee N., The labor of fun: How video games blur the boundaries of work and play, Games and Culture, 1, 1, pp. 68-71, (2006)</t>
  </si>
  <si>
    <t>Tatar M.; Khrapunenko M.; Henahan R.K.; Asser A.</t>
  </si>
  <si>
    <t>Tatar, Merit (57524591700); Khrapunenko, Mariia (58627931600); Henahan, Richard Karl (57952802900); Asser, Andra (58628111300)</t>
  </si>
  <si>
    <t>57524591700; 58627931600; 57952802900; 58628111300</t>
  </si>
  <si>
    <t>Engaging Citizens in the Bioeconomy: Insights from the Co-Creation and Co-Design in the Development of the Serious Bioeconomy Game “Mission BioHero”</t>
  </si>
  <si>
    <t>10.3390/su151813364</t>
  </si>
  <si>
    <t>https://www.scopus.com/inward/record.uri?eid=2-s2.0-85172874967&amp;doi=10.3390%2fsu151813364&amp;partnerID=40&amp;md5=d8a468f45a593fdecfbaa40d1a309d8d</t>
  </si>
  <si>
    <t>In serious game design, there is a growing trend towards involving players more substantially in the development process. However, several scholars and practitioners agree that still more research and empirical data are needed to guide such participatory prototyping processes. So far, less focus has been put on the influence of co-creation and co-design on participants in the process. This article explores the co-creation and co-design process in creating a serious game called “Mission BioHero”, with a focus on sustainability and the bioeconomy. The game aims to engage citizens in the bioeconomy, help them learn in a fun and interactive way, and aggregate their ideas to shape bioeconomy policies. This serious game was fully co-created and co-designed with citizens and stakeholders from eight regions in five European countries. This research investigates the nature and impact of co-creation and co-design on game development and its driving success factors, explores educational capacities of this participatory process on participants, and evaluates its impact on the co-designed serious game. The findings draw upon empirical data gathered from the co-creation and co-design phases, participants’ feedback, and external game players’ input. The study confirms the value of the participatory design process in serious games design and offers methodologies, tools and lessons learned for similar future processes. © 2023 by the authors.</t>
  </si>
  <si>
    <t>bioeconomy; co-creation; co-design; design thinking; participatory game prototyping; serious game design; serious games</t>
  </si>
  <si>
    <t>Maier K., Citizen Participation in Planning: Climbing a Ladder?, Eur. Plan. Stud, 9, pp. 707-719, (2001); Bjorgvinsson E.B., Open-Ended Participatory Design as Prototypical Practice, CoDesign, 4, pp. 85-99, (2008); Kankainen A., Vaajakallio K., Kantola V., Mattelmaki T., Storytelling Group—A Co-Design Method for Service Design, Behav. Inf. Technol, 31, pp. 221-230, (2012); Sanders E.B.-N., Stappers P.J., Co-Creation and the New Landscapes of Design, CoDesign, 4, pp. 5-18, (2008); Khaled R., Vasalou A., Bridging Serious Games and Participatory Design, Int. J. Child-Comput. Interact, 2, pp. 93-100, (2014); Lange-Nielsen F., Lafont X.V., Cassar B., Khaled R., Involving Players Earlier in the Game Design Process Using Cultural Probes, Proceedings of the 4th International Conference on Fun and Games, pp. 45-54, (2012); Ampatzidou C., Gugerell K., Participatory Game Prototyping—Balancing Domain Content and Playability in a Serious Game Design for the Energy Transition, CoDesign, 15, pp. 345-360, (2019); Tan C., Nurul-Asna H., Serious Games for Environmental Education, Integr. Conserv, 2, pp. 19-42, (2023); Beg I., Looy J., All A., Evaluation of the Game Development Process of a Location-Based Mobile Game, 1, (2014); Billger M., Kain J.-H., Niwagaba C.B., McConville J.R., Lessons from Co-Designing a Resource-Recovery Game for Collaborative Urban Sanitation Planning, IOP Conf. Ser. Earth Environ. Sci, 588, (2020); All A., Nunez Castellar E., Castellar N., Looy J., Measuring Effectiveness in Digital Game-Based Learning: A Methodological Review, Int. J. Serious Games, 1, (2014); Gugerell K., Zuidema C., Gaming for the Energy Transition. Experimenting and Learning in Co-Designing a Serious Game Prototype, J. Clean. Prod, 169, pp. 105-116, (2017); Hammady R., Arnab S., Serious Gaming for Behaviour Change: A Systematic Review, Information, 13, (2022); Flood S., Cradock-Henry N.A., Blackett P., Edwards P., Adaptive and Interactive Climate Futures: Systematic Review of ‘Serious Games’ for Engagement and Decision-Making, Environ. Res. Lett, 13, (2018); Den Haan R.-J., Van der Voort M.C., On Evaluating Social Learning Outcomes of Serious Games to Collaboratively Address Sustainability Problems: A Literature Review, Sustainability, 10, (2018); Baird J., Plummer R., Haug C., Huitema D., Learning Effects of Interactive Decision-Making Processes for Climate Change Adaptation, Glob. Environ. Chang, 27, pp. 51-63, (2014); Moizer J., Lean J., Dell'Aquila E., Walsh P., Keary A., O'Byrne D., Di Ferdinando A., Miglino O., Friedrich R., Asperges R., Et al., An Approach to Evaluating the User Experience of Serious Games, Comput. Educ, 136, pp. 141-151, (2019); Buil I., Catalan S., Martinez E., Exploring Students’ Flow Experiences in Business Simulation Games, J. Comput. Assist. Learn, 34, pp. 183-192, (2018); Bellotti F., Berta R., Gloria A.D., Designing Effective Serious Games: Opportunities and Challenges for Research, Int. J. Emerg. Technol. Learn. IJET, 5, pp. 22-35, (2010); De Jans S., Van Geit K., Cauberghe V., Hudders L., De Veirman M., Using Games to Raise Awareness: How to Co-Design Serious Mini-Games?, Comput. Educ, 110, pp. 77-87, (2017); Geurts J.L.A., Duke R.D., Vermeulen P.A.M., Policy Gaming for Strategy and Change, Long Range Plann, 40, pp. 535-558, (2007); Mayer I.S., The Gaming of Policy and the Politics of Gaming: A Review, Simul. Gaming, 40, pp. 825-862, (2009); Lanezki M., Siemer C., Wehkamp S., Changing the Game—Neighbourhood”: An Energy Transition Board Game, Developed in a Co-Design Process: A Case Study, Sustainability, 12, (2020); Mildner P., Mueller F., Design of Serious Games, Serious Games: Foundations, Concepts and Practice, pp. 57-82, (2016); All A., Looy J., Nunez Castellar E., Co-Designing Interactive Content: Developing a Traffic Safety Game Concept for Adolescents, Proceedings of the 6th European Conference on Games Based Learning (ECGBL-2012); Zaman B., Poels Y., Sulmon N., Annema J.H., Verstraete M., Cornillie F., De Grooff D., Desmet P., Concepts and Mechanics for Educational Mini-Games. A Human-Centred Conceptual Design Approach Involving Adolescent Learners and Domain Experts, Int. J. Adv. Intell. Syst, 5, pp. 567-576, (2012); Ampatzidou C., Gugerell K., Mapping Game Mechanics for Learning in a Serious Game for the Energy Transition, Int. J. E-Plan. Res, 8, pp. 1-23, (2019); Tuli N., Mantri A., A Co-Design Methodology to Design and Develop Serious Educational Games: Integrating the Actors and Challenges in Each Phase, (2018); Cockbill S.A., May A., Mitchell V., The Assessment of Meaningful Outcomes from Co-Design: A Case Study from the Energy Sector, She Ji J. Des. Econ. Innov, 5, pp. 188-208, (2019); Slimani A., Bakkali Yedri O., Fatiha E., Bouhorma M., Towards a Design Approach for Serious Games, Int. J. Knowl. Learn, 11, pp. 58-81, (2016); Stappers P.J., Doing Design as a Part of Doing Research, Design Research Now: Essays and Selected Projects, pp. 81-91, (2007); All A., Nunez Castellar E., Looy J., A Systematic Literature Review of Methodology Used to Measure Effectiveness in Digital Game-Based Learning, Proceedings of the 7th European Conference on Game Based Learning, 2, (2013); Menestrina Z., Pasqualotto A., Siesser A., Venuti P., De Angeli A., Engaging Children in Story Co-Creation for Effective Serious Games, Sustainability, 13, (2021); Moser C., Fuchsberger V., Tscheligi M., Rapid Assessment of Game Experiences in Public Settings, Proceedings of the Proceedings of the 4th International Conference on Fun and Games, pp. 73-82, (2012); Gennari R., Melonio A., Raccanello D., Brondino M., Dodero G., Pasini M., Torello S., Children’s Emotions and Quality of Products in Participatory Game Design, Int. J. Hum.-Comput. Stud, 101, pp. 45-61, (2017); Stanitsas M., Kirytopoulos K., Vareilles E., Facilitating Sustainability Transition through Serious Games: A Systematic Literature Review, J. Clean. Prod, 208, pp. 924-936, (2019); Durugbo C., Pawar K., A Unified Model of the Co-Creation Process, Expert Syst. Appl, 41, pp. 4373-4387, (2014); Moreno Ger P., Burgos D., Martinez-Ortiz I., Sierra J., Fernandez-Manjon B., Educational Game Design for Online Education, Comput. Hum. Behav, 24, pp. 2530-2540, (2008); Susi T., Johannesson M., Backlund P., Serious Games—An Overview, (2007); Raphael C., Bachen C., Lynn K.-M., Baldwin-Philippi J., McKee K.A., Games for Civic Learning: A Conceptual Framework and Agenda for Research and Design, Games Cult, 5, pp. 199-235, (2010); Sutcliffe M., Simulations, Games and Role-Play, The Handbook for Economic Lecturers, pp. 1-26; Pagulayan R., Keeker K., Wixon D., Romero R., Fuller T., User-Centered Design in Games, Hum. Comput. Interact. Handb, pp. 795-822, (2012); Avila-Pesantez D., Rivera L.A., Alban M.S., Approaches for Serious Game Design: A Systematic Literature Review, Comput. Educ. J, 8, (2017); Gameil A.A., Al-Abdullatif A.M., Using Digital Learning Platforms to Enhance the Instructional Design Competencies and Learning Engagement of Preservice Teachers, Educ. Sci, 13, (2023); Homer B.D., Hayward E.O., Frye J., Plass J.L., Gender and Player Characteristics in Video Game Play of Preadolescents, Comput. Hum. Behav, 28, pp. 1782-1789, (2012); Dekker M.R., Williams A.D., The Use of User-Centered Participatory Design in Serious Games for Anxiety and Depression, Games Health J, 6, pp. 327-333, (2017); Wainess R., Oneil H., Baker E., Classification of Learning Outcomes: Evidence from the Computer Games Literature, Curric. J, 16, pp. 455-474, (2005); Wu X., Liu S., Shukla A., Serious Games as an Engaging Medium on Building Energy Consumption: A Review of Trends, Categories and Approaches, Sustainability, 12, (2020); Wouters P.J.M., Spek E., Oostendorp H., Current Practices in Serious Game Research: A Review from a Learning Outcomes Perspective, Games-Based Learn. Adv. Multi-Sens. Hum. Comput. Interfaces Tech. Eff. Pract, pp. 232-250, (2009); Clark R., Learning from Serious Games? Arguments, Evidence, and Research Suggestions, Educ. Technol, 47, pp. 56-59, (2007); Schonau-Fog H., Bjorner T., Sure, I Would Like to Continue”: A Method for Mapping the Experience of Engagement in Video Games, Bull. Sci. Technol. Soc, 32, pp. 405-412, (2012); Shute V., Rieber L., Van Eck R., Games and Learning, Trends Issues Instr. Des. Technol, pp. 321-332, (2011); Vincent K., Dougill A.J., Dixon J.L., Stringer L.C., Cull T., Identifying Climate Services Needs for National Planning: Insights from Malawi, Clim. Policy, 17, pp. 189-202, (2017); de Suarez J., Suarez P., Bachofen C., Bachofen C., Games for a New Climate: Experiencing the Complexity of Future Risks, (2012); Juhola S., Driscoll P., Mendler de Suarez J., Suarez P., Social Strategy Games in Communicating Trade-Offs between Mitigation and Adaptation in Cities, Urban Clim, 4, pp. 102-116, (2013); Kristensson P., Matthing J., Johansson N., Key Strategies for the Successful Involvement of Customers in the Co-creation of New Technology-based Services, Int. J. Serv. Ind. Manag, 19, pp. 474-491, (2008); Waltenberg T., Steinhaus N., D3.1: Report of the First Sequence of Focus Groups and Co-Creation Workshops. Deliverable 3.1, AllThings.BioPRO, H2020 Grant No. 887070, (2021); Burby R.J., Making Plans That Matter: Citizen Involvement and Government Action, J. Am. Plann. Assoc, 69, pp. 33-49, (2003); Lusch R.F., Vargo S.L., O'Brien M., Competing through Service: Insights from Service-Dominant Logic, J. Retail, 83, pp. 5-18, (2007); Morello E., Mahmoud I., Gulyurtlu S., Boelman S., Davis H., CLEVER Cities Guidance on Co-Creating Nature-Based Solutions: PART I—Defining the Co-Creation Framework and Stakeholder Engagement. Deliverable 1.1.5, CLEVER Cities, H2020 Grant No. 776604, (2018); Meister Broekema P., Horlings L.G., Bulder E.A.M., Understanding the Value of Co-Creation for Social Innovation Interpretations of Social Innovation and Co-Creation in European Policy-Related Documents between 1995 and 2018, Innov. Eur. J. Soc. Sci. Res, 35, pp. 291-308, (2022); Manohar A., Smith M., Calvo M., Capturing the “How”: Showing the Value of Co-Design through Creative Evaluation, (2016); Kleinsmann M., Valkenburg R., Barriers and Enablers for Creating Shared Understanding in Co-Design Projects, Des. Stud, 29, pp. 369-386, (2008); Steen M., Co-Design as a Process of Joint Inquiry and Imagination, Des. Issues, 29, pp. 16-28, (2013); Robertson T., Simonsen J., Challenges and Opportunities in Contemporary Participatory Design, Des. Issues, 28, pp. 3-9, (2012); Plattner H., Meinel C., Leifer L., Design Thinking Research: Studying Co-Creation in Practice, (2012); Jeffery N., Stakeholder Engagement: A Roadmap to Meaningful Engagement, (2009); Kristensson P., Magnusson P.R., Tuning Users’ Innovativeness During Ideation, Creat. Innov. Manag, 19, pp. 147-159, (2010); Roser T., Samson A., Humphreys P., Cruz-Valdivieso E., Co-Creation: New Pathways to Value: An Overview, Promise LSE Enterp, (2009); Mitchell V., Ross T., May A., Sims R., Parker C., Empirical Investigation of the Impact of Using Co-Design Methods When Generating Proposals for Sustainable Travel Solutions, CoDesign, 12, pp. 205-220, (2016); Magnusson P.R., Benefits of Involving Users in Service Innovation, Eur. J. Innov. Manag, 6, pp. 228-238, (2003); Steen M., Manschot M., Koning N., Benefits of Co-Design in Service Design Projects, Int. J. Des, 5, (2011); All A., Nunez Castellar E., An Evaluation of the Added Value of Co-Design in the Development of an Educational Game for Road Safety, Int. J. Game-Based Learn, 3, pp. 1-17, (2013); Fleming T., Dixon R., Frampton C., Merry S., A Pragmatic Randomized Controlled Trial of Computerized CBT (SPARX) for Symptoms of Depression among Adolescents Excluded from Mainstream Education, Behav. Cogn. Psychother, 40, pp. 529-541, (2012); Roepke A.M., Jaffee S.R., Riffle O.M., McGonigal J., Broome R., Maxwell B., Randomized Controlled Trial of SuperBetter, a Smartphone-Based/Internet-Based Self-Help Tool to Reduce Depressive Symptoms, Games Health J, 4, pp. 235-246, (2015); Jansen S., Pieters M., The 7 Principles of Complete Co-Creation, (2018); Visser F.S., Stappers P.J., van der Lugt R., Sanders E.B.-N., Contextmapping: Experiences from Practice, CoDesign, 1, pp. 119-149, (2005); Abrams M.M., McLeod R., Implementing and Evaluating Co-Design. A Step-By-Step Toolkit, (2019); Riedel V., Dziekan K., Muller S., Abraham M., Kettner S., Daubitz S., Evaluation Matters. A Practitioners’ Guide to Sound Evaluation for Urban Mobility Measures, (2013); Asser A., Tatar M., Henahan R., D7.2: Evaluation of Stakeholder Involvement Process. Deliverable 7.2, AllThings.BioPRO, H2020 Grant No. 887070, (2022); Schuitmaker T.J., Identifying and Unravelling Persistent Problems, Technol. Forecast. Soc. Chang, 79, pp. 1021-1031, (2012); Upham P., Klitkou A., Olsen D.S., Using Transition Management Concepts for the Evaluation of Intersecting Policy Domains (‘grand Challenges’): The Case of Swedish, Norwegian and UK Biofuel Policy, Int. J. Foresight Innov. Policy, 11, (2016); Coenen L., Hansen T., Rekers J.V., Innovation Policy for Grand Challenges. An Economic Geography Perspective, Geogr. Compass, 9, pp. 483-496, (2015); Klitkou M.M.B., Teis Hansen A., What Is the Bioeconomy?, From Waste to Value, (2019); Wield D., Bioeconomy and the Global Economy: Industrial Policies and Bio-Innovation, Technol. Anal. Strateg. Manag, 25, pp. 1209-1221, (2013); McCormick K., Kautto N., The Bioeconomy in Europe: An Overview, Sustainability, 5, pp. 2589-2608, (2013); A Sustainable Bioeconomy for Europe: Strengthening the Connection between Economy, Society and the Environment: Updated Bioeconomy Strategy; Dinu M., Patarlageanu S.R., Petrariu R., Constantin M., Potcovaru A.-M., Empowering Sustainable Consumer Behavior in the EU by Consolidating the Roles of Waste Recycling and Energy Productivity, Sustainability, 12, (2020); Zhang Y., Chabay I., How “Green Knowledge” Influences Sustainability through Behavior Change: Theory and Policy Implications, Sustainability, 12, (2020); Taras M., Assessment: Summative and Formative: Some Theoretical Reflections, Br. J. Educ. Stud, 53, pp. 466-478, (2005); Calder J., Programme Evaluation and Quality: A Comprehensive Guide to Setting Up an Evaluation System, (1994); Faradsch K., Dewagtere M., Puerari A., D6.2: Report on Policy Labs. Deliverable 6.2, AllThings.BioPRO, H2020 Grant No. 887070, (2022); Faradsch K., Matkovits D., Munkler S., Puerari O.A., D6.3 Report on the AllThings.BioPRO Roadshow. Deliverable 6.3, AllThings.BioPRO, H2020 Grant No. 887070, (2023); Waltenberg T., Steinhaus N., D3.3. Report on the Draft Concept for Each Mission: Co-Design Process and Results. Deliverable 3.3, AllThings.BioPRO, H2020 Grant No. 887070, (2023); Tatar M., Henahan R., Asser A., D7.1: Evaluation Plan. Deliverable 7.1, AllThings.BioPRO, H2020 Grant No. 887070, (2020); Waltenberg T., Steinhaus N., D3.2: Report of the Second Sequence of Focus Groups and Co-Creation Workshops Including the Final Concepts for the Game Design. Deliverable 3.2, AllThings.BioPRO, H2020 Grant No. 887070, (2021); Waltenberg T., Steinhaus N., D3.4: Stakeholder Consultation Guidelines. Deliverable 3.4, AllThings.BioPRO, H2020 Grant No. 887070, (2020); Sartorious V., D5.5 Lessons Learned from Knowledge Transfer, Working and Engagement. Deliverable 5.5, AllThings.BioPRO, H2020 Grant No. 887070, (2023); Druin A., The Role of Children in the Design of New Technology, Behav. Inf. Technol, 21, pp. 1-25, (2001); Khrapunenko M., Tatar M., Henahan R., D7.3: Results from the Game Testing Workshops. Deliverable 7.3, AllThings.BioPRO, H2020 Grant No. 887070, (2023); Streicher A., Smeddinck J., Personalized and Adaptive Serious Games, Entertainment Computing and Serious Games: International GI-Dagstuhl Seminar 15283, Dagstuhl Castle, Germany, July 5-10, 2015, Revised Selected Papers, 9970, pp. 332-377, (2016); Henriques M., Akay Melih K., Kahara T., Farassopoulos N., Teachers Handbook. Mission BioHero, (2023); Faradsch K., Dewagtere M., Gramberger M., D6.1: Uptake Strategy and Mapping of Key Potential Users of Project Insights. Deliverable 6.1, AllThings.BioPRO, H2020 Grant No. 887070, (2021); Zhang X., Chen R., Examining the Mechanism of the Value Co-Creation with Customers, Int. J. Prod. Econ, 116, pp. 242-250, (2008); Deleze N., Burki F., Nyffeler N., Mastelic J., Orchestrating Creative Chaos: The Role and Key Competencies of Living Lab Managers and Their Team, Proceedings of the Digital Living Lab Days Conference; Zwass V., Co-Creation: Toward a Taxonomy and an Integrated Research Perspective, Int. J. Electron. Commer, 15, pp. 11-48, (2010); Fuller J., Hutter K., Faullant R., Why Co-Creation Experience Matters? Creative Experience and Its Impact on the Quantity and Quality of Creative Contributions, RD Manag, 41, pp. 259-273, (2011); Eriksen M.A., Brandt E., Mattelmaki T., Vaajakallio K., Taking Design Games Seriously: Re-Connecting Situated Power Relations of People and Materials, Proceedings of the Proceedings of the 13th Participatory Design Conference: Research Papers—Volume 1, pp. 101-110, (2014); Mayer I., Towards a Comprehensive Methodology for the Research and Evaluation of Serious Games, Procedia Comput. Sci, 15, pp. 233-247, (2012); Wu J.S., Lee J.J., Climate Change Games as Tools for Education and Engagement, Nat. Clim. Chang, 5, pp. 413-418, (2015)</t>
  </si>
  <si>
    <t>Papers, Please, (2013); Bartsch A., Emotional gratification in entertainment experience: Why viewers of movies and television series find it rewarding to experience emotions, Media Psychology, 15, 3, pp. 267-302, (2012); Bartsch A., Hartmann T., The role of cognitive and affective challenge in entertainment experience, Communication Research, 44, 1, pp. 29-53, (2017); Benford S., Greenhalgh C., Giannachi G., Walker B., Marshall J., Rodden T., Uncomfortable Interactions, Proceedings of the SIGCHI Conference on Human Factors in Computing Systems, pp. 2005-2014, (2012); Fallout 4. Game [multi-format], (2015); Birks M., Hoare K., Mills J., Grounded theory: The FAQs, International Journal of Qualitative Methods, 18, (2019); Birks M., Mills J., Grounded theory: A practical guide, (2015); Ayumi Bopp J., Mekler E.D., Opwis K., Negative Emotion, Positive Experience Emotionally Moving Moments in Digital Games, Proceedings of the 2016 CHI Conference on Human Factors in Computing Systems, pp. 2996-3006, (2016); Ayumi Bopp J., Muller L.J., Fanya Aeschbach L., Opwis K., Mekler E.D., Exploring Emotional Attachment to Game Characters, Proceedings of the Annual Symposium on Computer-Human Interaction in Play, pp. 313-324, (2019); Ayumi Bopp J., Opwis K., Mekler E.D., "An Odd Kind of Pleasure": Differentiating Emotional Challenge in Digital Games, pp. 1-12, (2018); Bordwell D., The art cinema as a mode of film practice, Film Criticism, 4, 1, pp. 56-64, (1979); Bourdieu P., Outline of a Theory of Practice, 16, (1977); Charmaz K., Constructing grounded theory, (2014); Charmaz K., Constructing grounded theory, (2014); Cole T., Cairns P., Gillies M., Emotional and Functional Challenge in Core and Avant-Garde Games, Proceedings of the 2015 Annual Symposium on Computer-Human Interaction in Play, pp. 121-126, (2015); Cole T., Gillies M., Thinking and doing: Challenge, agency, and the eudaimonic experience in video games, Games and Culture, 16, 2, pp. 187-207, (2021); Corbin J., Strauss A., Basics of qualitative research: Techniques and procedures for developing grounded theory, (2008); Corbin J., Strauss A., Basics of qualitative research: Techniques and procedures for developing grounded theory, (2008); Daneels R., Bowman N.D., Possler D., Mekler E.D., The 'eudaimonic experience': A scoping review of the concept in digital games research, Media and Communication, 9, 2, pp. 178-190, (2021); Denisova A., Ayumi Bopp J., Duong Nguyen T., Mekler E.D., Whatever the Emotional Experience, It's Up to Them": Insights from Designers of Emotionally Impactful Games, Proceedings of the 2021 CHI Conference on Human Factors in Computing Systems, (2021); Denisova A., Cairns P., Guckelsberger C., Zendle D., Measuring perceived challenge in digital games: development &amp; validation of the challenge originating from recent gameplay interaction scale (CORGIS), International Journal of Human-Computer Studies, 137, (2020); Denisova A., Guckelsberger C., Zendle D., Challenge in Digital Games: Towards Developing a Measurement Tool, Proceedings of the 2017 CHI Conference Extended Abstracts on Human Factors in Computing Systems, pp. 2511-2519, (2017); Life is Strange. Game [multi], (2015); Gears of War 3. Game [XBox360], (2011); Epstein R., Consciousness, art, and the brain: lessons from Marcel Proust, Consciousness and cognition, 13, 2, pp. 213-240, (2004); SOMA, (2015); Gaver W.W., Beaver J., Benford S., Ambiguity as a Resource for Design, Proceedings of the SIGCHI Conference on Human Factors in Computing Systems, pp. 233-240, (2003); Glaser B.G., Theoretical sensitivity: Advances in the methodology of grounded theory, (1978); Glaser B.G., Basics of grounded theory analysis: emergence vs forcing, (1992); Glaser B.G., Strauss A., The discovery of grounded theory: strategies for qualitative research, (1967); Glaser B.G., Strauss A.L., Discovery of substantive theory: A basic strategy underlying qualitative research, American Behavioral Scientist, 8, 6, pp. 5-12, (1965); Kragh Grodal T., Emotions, cognitions and narrative patterns in film, Passionate Views, Film, Cognition and Emotion, (1999); Hartmann T., Media entertainment as a result of recreation and psychological growth, The International Encyclopedia of Media Studies, (2013); Tory Higgins E., Beyond pleasure and pain, American psychologist, 52, 12, (1997); Tory Higgins E., Promotion and prevention: regulatory focus as a motivational principle, Advances in experimental social psychology, 30, pp. 1-46, (1998); Horton D., Richard Wohl R., Mass communication and para-social interaction: observations on intimacy at a distance, Psychiatry, 19, 3, pp. 215-229, (1956); Iacovides I., Cox A.L., Moving Beyond Fun: Evaluating Serious Experience in Digital Games, Proceedings of the 33rd Annual ACM Conference on Human Factors in Computing Systems, pp. 2245-2254, (2015); Iacovides I., Mekler E.D., The Role of Gaming During Difficult Life Experiences, pp. 1-12, (2019); Night in the Woods, (2017); 2003-date. Call of Duty series; Lankoski P., Computer games and emotions, The Philosophy of Computer Games, pp. 39-55, (2012); Mekler E.D., Ayumi Bopp J., Tuch A.N., Opwis K., A Systematic Review of Quantitative Studies on the Enjoyment of Digital Entertainment Games, Proceedings of the SIGCHI Conference on Human Factors in Computing Systems, pp. 927-936, (2014); Mekler E.D., Hornbaek K., Momentary Pleasure or Lasting Meaning Distinguishing Eudaimonic and Hedonic User Experiences, Proceedings of the 2016 CHI Conference on Human Factors in Computing Systems, pp. 4509-4520, (2016); Mekler E.D., Rank S., Steinemann S.T., Birk M.V., Iacovides I., Designing for Emotional Complexity in Games: The Interplay of Positive and Negative Affect, Proceedings of the 2016 Annual Symposium on Computer-Human Interaction in Play Companion Extended Abstracts, pp. 367-371, (2016); Beth Oliver M., Exploring the paradox of the enjoyment of sad films, Human Communication Research, 19, 3, pp. 315-342, (1993); Beth Oliver M., Bartsch A., Appreciation as audience response: exploring entertainment gratifications beyond hedonism, Human Communication Research, 36, 1, pp. 53-81, (2010); Beth Oliver M., David Bowman N., Woolley J.K., Rogers R., Sherrick B.I., Chung M., Video games as meaningful entertainment experiences, Psychology of Popular Media Culture, 5, 4, (2016); Peng X., Huang J., Denisova A., Chen H., Tian F., Wang H., A Palette of Deepened Emotions: Exploring Emotional Challenge in Virtual Reality Games, Proceedings of the 2020 CHI Conference on Human Factors in Computing Systems, pp. 1-13, (2020); Plantinga C.R., Smith G.M., Passionate views: film, cognition, and emotion, (1999); Heavy Rain. Game [PS3], (2010); Detroit: Become Human. Game [PS4 and PC], (2018); Raney A.A., Beth Oliver M., Bartsch A., Eudaimonia as media effect, Media effects: Advances in theory and research, pp. 258-274, (2020); Rigby S., Ryan R., The player experience of need satisfaction (PENS) model, (2007); Grand Theft Auto V. Game [multi], (2013); Ryan R.M., Deci E.L., Self-determination theory and the facilitation of intrinsic motivation, social development, and well-being, American psychologist, 55, 1, (2000); Ryan R.M., Scott Rigby C., Przybylski A., The motivational pull of video games: A self-determination theory approach, Motivation and emotion, 30, 4, pp. 344-360, (2006); Schramm H., Wirth W., Exploring the paradox of sad-film enjoyment: The role of multiple appraisals and meta-appraisals, Poetics, 38, 3, pp. 319-335, (2010); Stenseng F., Rise J., Kraft P., Activity engagement as escape from self: The role of self-suppression and self-expansion, Leisure Sciences, 34, 1, pp. 19-38, (2012); Leonard Strauss A., Corbin J.M., Basics of qualitative research, 15, (1990); Tan S., Emotion and the structure of narrative film: film as an emotion machine, (2013); The Walking Dead. Game [multi-format], (2012); thatgamecompany, (2012); Dear Esther. Game [multi-format], (2012); Everybody's Gone to the Rapture, (2015); Thomson J.A.K., Tredennick H., Barnes J., Aristotle: The Nicomachean ethics, (2004); Tyack A., Mekler E.D., Self-Determination Theory in HCI Games Research: Current Uses and Open Questions, Proceedings of the 2020 CHI Conference on Human Factors in Computing Systems, pp. 1-22, (2020); Tyack A., Wyeth P., Exploring Relatedness in Single-Player Video Game Play, Proceedings of the 29th Australian Conference on Computer-Human Interaction, pp. 422-427, (2017); onwards. Assassins Creed series, (2007); Wirth W., Hofer M., Schramm H., Beyond pleasure: exploring the eudaimonic entertainment experience, Human Communication Research, 38, 4, pp. 406-428, (2012); Wiseman S., Cox A.L., Gould J.S.J., Brumby D.P., Exploring the effects of non-monetary reimbursement for participants in HCIresearch, Human Computation, 4, 1, pp. 1-24, (2017)</t>
  </si>
  <si>
    <t>Miller J.D., Et al., Public acceptance of evolution in the United States, 1985–2020, Public Underst. Sci., 31, pp. 223-238, (2022); Intelligent Design: An Evolutionary Sandbox; Wood N., Soule T., Heck S., Wright L.R., Robison B.D., Darwin’s Demons; Soule T., Heck S., Haynes T.E., Wood N., Robison B.D., Darwin’s demons: Does evolution improve the game?, Evoapplications 2017. LNCS, Vol. 10199, pp. 435-451, (2017); Heck S., Soule T., Wright L.R., Robsion B.D.; Matuszewski S., Hermisson J., Kopp M., Catch me if you can: Adaptation from standing genetic variation to a moving phenotypic optimum, Genetics, 200, pp. 1255-1274, (2015); Bergeron L.A., Et al., Evolution of the germline mutation rate across vertebrates, Nature, 615, pp. 285-291, (2023); Blickle T., Thiele L., A comparison of selection schemes used in evolutionary algorithms, Evol. Comput., 4, pp. 361-394, (1996); Fang Y., Li J., A Review of Tournament Selection in Genetic Programming Bt-Advances in Computation and Intelligence, (2010); Stinchcombe J.R., Agrawal A.F., Hohenlohe P.A., Arnold S.J., Blows M.W., Estimating nonlinear selection gradients using quadratic regression coefficients: Double or nothing?, Evolution (N. Y)., 62, pp. 2435-2440, (2008)</t>
  </si>
  <si>
    <t>Navarro-Ávalos F.; Nichols A.; Jehle U.; Büttner B.; Durán-Rodas D.</t>
  </si>
  <si>
    <t>Navarro-Ávalos, Fernanda (59257548500); Nichols, Aaron (57223274927); Jehle, Ulrike (57223280662); Büttner, Benjamin (57194150981); Durán-Rodas, David (57209662205)</t>
  </si>
  <si>
    <t>59257548500; 57223274927; 57223280662; 57194150981; 57209662205</t>
  </si>
  <si>
    <t>EmPATHs - A serious board game to raise awareness and empathy towards vulnerable-to-exclusion groups in mobility</t>
  </si>
  <si>
    <t>10.1016/j.jth.2024.101879</t>
  </si>
  <si>
    <t>https://www.scopus.com/inward/record.uri?eid=2-s2.0-85201098524&amp;doi=10.1016%2fj.jth.2024.101879&amp;partnerID=40&amp;md5=4f1aaa6e3b0e7614279f8ba52ade6acf</t>
  </si>
  <si>
    <t>Introduction: Social inequalities are a day-to-day problem experienced by the most vulnerable populations. In mobility, a basic human need, these inequalities can translate into lower accessibility to basic needs and social exclusion. The mobility barriers and needs of vulnerable-to-exclusion (v2e) groups have been documented in the literature, however, issues on accessibility, empathy and awareness strategies and people's attitudes remain. Serious games —fun teaching tools— have been successfully applied in urban/transport planning and have also been used to increase empathy and prosocial behavior. Despite the application of serious games in multiple fields pertinent to this study, the pressing mobility and accessibility issues faced by vulnerable populations have not been addressed in any serious game to date. This study focuses on creating and evaluating a serious board game (EmPATHs) to raise awareness and empathy towards v2e groups among various stakeholders while being fun at the same time. Method: In this case, the goal of the game is to reach as many destinations as possible by playing different v2e personas. The winner of the game is the player who has reached the most destinations at the end with different v2e personas. EmPATHs targets university students from mobility-related programs, the general public, practitioners and decision makers from related fields. The game was created following a four-step iterative design process involving four categories of participants' groups, namely, frequent board game players (gamers) and experts on accessibility, mobility justice, and serious games. The game's evaluation was based on the answers of 26 players and focused on characteristics of serious games and the main goal of the game. The evaluation methodology included close-ended questions to assign a score from 1 to 5 to the established criteria and open-ended questions to complement with the quantitative results. Results &amp; conclusions: The participants considered EmPATHs to be a fun (4.4/5 score) and engaging (4.5/5 score) game, with a medium difficulty level (2.5/5 score) and which does not evoke frustrating feelings (2.0/5 score). The participants acknowledged learning more in-depth about barriers of v2e people (4.5/5 score) and recognized the game's capacity to raise awareness (4.5/5 score). They also felt more likely to empathize with v2e groups after the game (4.5/5 score). Future applications of the game can be expected to be in teaching contexts, public mobility-related events, and workshops with stakeholders from the planning and designing field. © 2024</t>
  </si>
  <si>
    <t>Mobility justice accessibility; serious game inclusion equity</t>
  </si>
  <si>
    <t>Ahmed M.E.K., An Assessment of Street Design with Universal Design Principles: Case in Aswan/As-Souq, (2016); Ampatzidou C., Gugerell K., Constantinescu T., Devisch O., Jauschneg M., Berger M., All work and No play? Facilitating serious games and gamified applications in participatory urban planning and governance, Urban Planning, 3, 1, pp. 34-46, (2018); Aono S., Identifying Best Practices for Mobility Hubs (Technical Report, UBC Sustainability Scholar.), (2019); Audirac I., Accessing Transit as universal design, J. Plann. Lit., 23, 1, pp. 4-16, (2008); Bachen C.M., Hernandez-Ramos P.F., Raphael C., Simulating REAL LIVES: promoting global empathy and interest in learning through simulation games, Simulat. Gaming, 43, 4, pp. 437-460, (2012); Belman J., A study of empathetic play in serious games [Ph.D., New York University], ProQuest Dissertations and Theses, (2016); Belman J., Flanagan M., Designing games to foster empathy, Int. J. Cognit. Technol., 14, 2, (2010); Bezyak J.L., Sabella S., Hammel J., McDonald K., Jones R.A., Barton D., Community participation and public transportation barriers experienced by people with disabilities, Disabil. Rehabil., 42, 23, pp. 3275-3283, (2020); Boyle E.A., Hainey T., Connolly T.M., Gray G., Earp J., Ott M., Lim T., Ninaus M., Ribeiro C., Pereira J., An update to the systematic literature review of empirical evidence of the impacts and outcomes of computer games and serious games, Comput. Educ., 94, pp. 178-192, (2016); Buiel E., van de Boer-Visschedijk G., Lebesque L., Lucassen I., Riessen B., Rijn A., Brake G., Synchro mania – design and evaluation of a serious game creating a mind shift in transport planning, 46th International Simulation and Gaming Association Conference, ISAGA 2015, (2015); Burn T., Clermont A., Holding R., Man Oram M.-Y., Claris S., Meeran G., Kalatha G., Mazur P., Lee R., Arrowsmith H., Fusco R., Walking for everyone—Making walking and wheeling more inclusive [Guide], Sustrans, Living Streets and Arup, (2022); Caggiani L., Colovic A., Ottomanelli M., An equality-based model for bike-sharing stations location in bicycle-public transport multimodal mobility, Transport. Res. Pol. Pract., 140, pp. 251-265, (2020); Choe J., Oberg K., Singa K., Stagi J., Szibbo N., Trivedi T., Bay Area Regional Mobility Hubs—Mobility Hub Implementation Playbook, (2021); Cirella G.T., Bak M., Kozlak A., Pawlowska B., Borkowski P., Transport innovations for elderly people, Res. Transport. Bus. Management, 30, (2019); Colman A.M., A Dictionary of Psychology, (2015); Mobility hubs guidance, EU Interreg North Sea Region “SHARE-North, (2019); Mobility Hubs Toolkit, (2021); Deka D., Feeley C., Lubin A., Travel patterns, needs, and barriers of adults with autism spectrum disorder: report from a survey, Transport. Res. Rec.: J. Transport. Res. Board, 2542, 1, pp. 9-16, (2016); Di Ciommo F., Shiftan Y., Transport equity analysis, Transport Rev., 37, 2, pp. 139-151, (2017); Dymond R.F., A scale for the measurement of empathic ability, J. Consult. Psychol., 13, 2, pp. 127-133, (1949); Faiz K., Woodcock A., McDonagh D., Faiz P., Nordin Nikmatwal A.B., Shamsul Harumain Y.A.B., Permeating the Barriers between the Individual and Policy Designers in Pakistan: A Cross-Cultural Study of Women's Mobility, 7, (2018); Freese M., Lukosch H., Wegener J., Konig A., Serious games as research instruments – do's and don'ts from a cross-case-analysis in transportation, Eur. J. Transport Infrastruct. Res., pp. 103-126, (2020); Furst E., Mobility barriers in urban transport for the sight or hearing impaired: solutions help all passengers, 5th International Conference on Urban Planning, Regional Development and Information Society: Cities for Everyone: Liveable, Healthy, Prosperous: Promising Vision or Unrealistic Fantasy, (2010); Geurs K.T., Van Wee B., Accessibility evaluation of land-use and transport strategies: review and research directions, J. Transport Geogr., 12, 2, pp. 127-140, (2004); Goodman-Deane J., Kluge J., Roca Bosch E., Nesterova N., Bradley M., Waller S., Hoeke L., Clarkson P.J., Toward inclusive digital mobility services: a population perspective, Interact. Comput., 33, 4, pp. 426-441, (2021); Goralzik A., Konig A., Alciauskaite L., Hatzakis T., Shared mobility services: an accessibility assessment from the perspective of people with disabilities, European Trans. Res. Rev., 14, 1, (2022); Guimaraes T., Maass J., Gertz C., Integrating a land use transport model with a serious game for supporting planning decisions under rising energy prices, Transport. Res. Procedia, 4, pp. 241-254, (2014); Hall S.A., Community involvement of young adults with intellectual disabilities: their experiences and perspectives on inclusion, J. Appl. Res. Intellect. Disabil., 30, 5, pp. 859-871, (2017); Heron M.J., Belford P.H., Reid H., Crabb M., Meeple centred design: a heuristic toolkit for evaluating the accessibility of tabletop games, Computer Games J., 7, 2, pp. 97-114, (2018); Hine J., Mitchell F., Better for everyone? Travel experiences and transport exclusion, Urban Stud., 38, 2, pp. 319-332, (2001); Illingworth S., Wake P., Ten simple rules for designing analogue science games, PLoS Comput. Biol., 17, 6, (2021); Jeekel J.F., Martens C., Equity in transport: learning from the policy domains of housing, health care and education, European Trans. Res. Rev., 9, 4, (2017); Jelijs B., Heutink J., de Waard D., Brookhuis K.A., Melis-Dankers B.J., Cycling difficulties of visually impaired people, Br. J. Vis. Impair., 37, 2, pp. 124-139, (2019); Jerrett A., Howell P., Dansey N., Developing an empathy spectrum for games, Game. Cult., 16, 6, pp. 635-659, (2021); Klimmt C., Hefner D., Vorderer P., The video game experience as “true” identification: a theory of enjoyable alterations of players' self-perception, Commun. Theor., 19, 4, pp. 351-373, (2009); Kocher M., Game mechanics of serious urban games: designing for the ludic city, Games and Rules: Game Mechanics for the »Magic Circle«, pp. 267-290, (2019); Konig A., Kowala N., Wegener J., Grippenkoven J., Introducing a mobility on demand system to prospective users with the help of a serious game, Transp. Res. Interdiscip. Perspect., 3, (2019); Latifi G.R., Monfared M.P., Khojasteh H.A., Gamification and citizen motivation and vitality in smart cities: a qualitative meta-analysis study, Geojournal, 87, 2, pp. 1217-1230, (2022); Lawrence M., Barriers to Access: Report on the Barriers Faced by Young Disabled and D/deaf People in Accessing Youth Arts Provision in Scotland, (2016); Lim P.Y., Kong P., Cornet H., Frenkler F., Facilitating independent commuting among individuals with autism – a design study in Singapore, J. Transport Health, 21, (2021); Litman T., Developing indicators for comprehensive and sustainable transport planning, Transport. Res. Rec.: J. Transport. Res. Board, 2017, 1, pp. 10-15, (2007); Lubin A., Deka D., Role of public transportation as job access mode: lessons from survey of people with disabilities in New Jersey, Transport. Res. Rec.: J. Transport. Res. Board, 2277, 1, pp. 90-97, (2012); Lucas K., Transport and social exclusion: where are we now?, Transport Pol., 20, pp. 105-113, (2012); Lucas K., Bates J., Moore J., Carrasco J.A., Modelling the relationship between travel behaviours and social disadvantage, Transport. Res. Pol. Pract., 85, pp. 157-173, (2016); Lucas K., Mattioli G., Verlinghieri E., Guzman A., Transport poverty and its adverse social consequences, Proc. Institut. Civil Eng. Transport, 169, 6, pp. 353-365, (2016); Lucas K., Philips I., Mulley C., Ma L., Is transport poverty socially or environmentally driven? Comparing the travel behaviours of two low-income populations living in central and peripheral locations in the same city, Transport. Res. Pol. Pract., 116, pp. 622-634, (2018); Building Confidence: Improving Travel for People with Mental Impairments, (2017); Mackett R.L., Thoreau R., Transport, social exclusion and health, J. Transport Health, 2, 4, pp. 610-617, (2015); Malasky A., Analysis Of Challenges Facing Pregnant Women Riding Public Transit (0211), (2022); Martinez L., Pappers J., Keseru I., Needs of users and digitally excluded citizens (3.2; SmartHubs - smart mobility hubs as game changers in transport), (2022); Miramontes M., Assessment of mobility stations, Success Factors and Contributions to Sustainable Urban Mobility, (2018); Mora-Pelegrin M., Montes-Berges B., Aranda M., Vazquez M.A., Armenteros-Martinez E., The empathic capacity and the ability to regulate it: construction and validation of the empathy management scale (EMS), Healthcare, 9, 5, (2021); What is universal design? What is universal design? The 7 principles, (2020); Nosal Hoy K., Pulawska-Obiedowska S., The travel behaviour of polish women and adaptation of transport systems to their needs, Sustainability, 13, 5, (2021); Nybacka M., Osvalder A.-L., Inclusive design strategies to enhance inclusivity for all in public transportation—a case study on a railway station, Proceedings of the 20th Congress of the International Ergonomics Association (IEA 2018), 824, pp. 1689-1698, (2019); Olejniczak K., Newcomer K.E., Meijer S.A., Advancing evaluation practice with serious games, Am. J. Eval., 41, 3, pp. 339-366, (2020); Park J., Chowdhury S., Investigating the barriers in a typical journey by public transport users with disabilities, J. Transport Health, 10, pp. 361-368, (2018); Pereira R.H.M., Schwanen T., Banister D., Distributive justice and equity in transportation, Transport Rev., 37, 2, pp. 170-191, (2017); Riess H., The science of empathy, J. Patient Experience, 4, 2, pp. 74-77, (2017); Risser R., Lexell E.M., Bell D., Iwarsson S., Stahl A., Use of local public transport among people with cognitive impairments – a literature review, Transport. Res. F Traffic Psychol. Behav., 29, pp. 83-97, (2015); Robinson G.M., Hardman M., Matley R.J., Using games in geographical and planning-related teaching: serious games, edutainment, board games and role-play, Soc. Sci. Humanities Open, 4, 1, (2021); Sandbhor P., Bangal P., Aggarwal D., Khot R.A., Life on wings: relating to a bird's life in a city through a board game, Proc. ACM Human-Computer Interaction, 5, CHI PLAY, pp. 1-28, (2021); Schelling J., Mobihubs design guideline, (2021); Scurati G.W., Ferrise F., Bertoni M., Sustainability awareness in organizations through gamification and serious games: a systematic mapping, Balancing Innovation and Operation, (2020); Singer T., Lamm C., The social neuroscience of empathy, Ann. N. Y. Acad. Sci., 1156, 1, pp. 81-96, (2009); Sousa M., A planning game over a map: playing cards and moving bits to collaboratively plan a city, Front. Comput. Sci., 2, (2020); Stephan W.G., Finlay K., The role of empathy in improving intergroup relations, J. Soc. Issues, 55, 4, pp. 729-743, (1999); Toth E., Poplin A., ParticiPécs – a cooperative game fostering learning about the built environment and urban planning, 17th AGILE Conference on Geographic Information Science, Workshop Geogames and Geoplay, (2014); Tovaas K., How to make inclusive mobility a reality: 8 principles and tools for a fair(er) transport system (INCLUSION), INCLUSION - European Union Horizon 2020, (2020); Report of the Inter-Agency and Expert Group on Sustainable Development Goal Indicators (Statistical Commission. Forty-Seventh Session), (2016); Mobility Hubs: A Reader's Guide, (2016); van Os M., Using Games to Design Rules for Agent-Based Models: A Research Agenda [MSc Thesis, (2012); Van Wee B., Geurs K., Discussing equity and social exclusion in accessibility evaluations, Eur. J. Transport Infrastruct. Res., 11, 4, (2011); Woodcock A., Bridgman J., Gut K., Magee P., Ouillon S., Saunders J., York N., Increasing gender sensitivity with codesign, Int. Conf. Gender Res., 5, 1, pp. pp266-273, (2022); Yang L., Zhang L., Philippopoulos-Mihalopoulos A., Chappin E.J.L., van Dam K.H., Integrating agent-based modeling, serious gaming, and co-design for planning transport infrastructure and public spaces, Urban Des. Int., 26, 1, pp. 67-81, (2021); Zakowska L., Pulawska S., Equity in transportation: new approach in transport planning, Transport Problems, 9, 3, (2014)</t>
  </si>
  <si>
    <t>Abensur Vuillaume L., Laudren G., Bosio A., Thevenot P., Pelaccia T., Chauvin A., A didactic escape game for emergency medicine aimed at learning to work as a team and making diagnoses: methodology for game development, JMIR Seri. Games, 9, (2021); Acock A.C., Gordon R.S., A measure of association for nonparametric statistics, Soc. Forces, 57, pp. 1381-1386, (1979); Albuquerque J., Bittencourt I.I., Coelho J.A.P.M., Silva A.P., Does gender stereotype threat in gamified educational environments cause anxiety? An experimental study, Comput. Educ, 115, pp. 161-170, (2017); Aldemir T., Celik B., Kaplan G., A qualitative investigation of student perceptions of game elements in a gamified course, Comput. Hum. Behav, 78, pp. 235-254, (2018); Alonso S., Martinez J.A., Berral B., De la Cruz J.C., Gamificación en Educación Superior. Revisión de experiencias realizadas en España en los últimos años, Hachetetepé Rev. Cient Educ. Comun, 23, pp. 1-21, (2021); Anton-Solanas I., Rodriguez-Roca B., Urcola-Pardo F., Anguas-Gracia A., Satustegui-Dorda P.J., Echaniz-Serrano E., Et al., An evaluation of undergraduate student nurses’ gameful experience whilst playing a digital escape room as part of a FIRST year module: a cross-sectional study, Nurse Educ. Today, 118, (2022); Arroyo A., Lancharro I., Romero R., Morillo M.S., Nursing as gender identity, Index Enferm, 20, pp. 248-251, (2011); Arruzza E., Chau M., A scoping review of randomised controlled trials to assess the value of gamification in the higher education of health science students, J. Med. Imaging. Radiat. Sci, 52, pp. 137-146, (2021); (2022); Bernardo A.B., Tuero E., Cervero A., Dobarro A., Galvez C., Bullying and cyberbullying: variables that influence university dropout, Comunicar, 28, pp. 63-72, (2020); Calbacho V., Diaz C., Orsini C., Torres P., Diaz V., Gamificación: una innovación en aula para fomentar la motivación, Convergencia Educ, 10, pp. 55-64, (2021); Chen J.V., Su B., Widjaja A.E., Facebook C2C social commerce: a study of online impulse buying, Decis. Support. Syst, 83, pp. 57-69, (2016); Contreras R.S., Eguia J.L., Experiencias de gamificación en aulas, (2017); Corchuelo-Rodriguez C.A., Gamification in higher education: innovative experience to motivate students and stimulate contect in the classroom, Edutec, 63, pp. 29-41, (2018); Csikszentmihalyi M., Flow: the psychology of optimal experience, (1990); Dehghanzadeh S., Jafaraghaee F., Comparing the effects of traditional lecture and flipped classroom on nursing students’ critical thinking disposition: a quasi-experimental study, Nurse Educ. Today, 71, pp. 151-156, (2018); Dicheva D., Dichev C., Agre G., Angelova G., Gamification in education: a systematic mapping study, J. Educ. Technol. Soc, 18, pp. 75-88, (2015); Donovan C.M., Cooper A., Kim S., Ready patient one: how to turn an in-person critical care simulation scenario into an online serious game, Cureus, 13, (2021); Eppmann R., Bekk M., Klein K., Gameful experience in gamification: construction and validation of a gameful experience scale [GAMEX], J. Interact. Mark, 43, pp. 98-115, (2018); Gatti L., Ulrich M., Seele P., Education for sustainable development through business simulation games: an exploratory study of sustainability gamification and its effects on students’ learning outcomes, J. Clean. Prod, 207, pp. 667-678, (2019); Gee J.P., What video games have to teach us about learning and literacy, (2008); Gentry S.V., Gauthier A., L'Estrade Ehrstrom B., Wortley D., Lilienthal A., Tudor Car L., Et al., Serious gaming and gamification education in health professions: systematic review, J. Med. Internet Res, 21, (2019); Gomez-Urquiza J.L., Gomez-Salgado J., Albendin-Garcia L., Correa-Rodriguez M., Gonzalez-Jimenez E., Canadas-De La Fuente G.A., The impact on nursing students’ opinions and motivation of using a “nursing escape room” as a teaching game: a descriptive study, Nurse Educ. Today, 72, pp. 73-76, (2019); Grossi M., Lopes A., Jesus P., Galvao R., A utilização das tecnologias digitais de informação e comunicação nas redes sociais pelos universitários brasileiros, Texto Digital, 10, (2014); Jaccard D., Suppan L., Sanchez E., Huguenin A., Laurent M., The co.LAB generic framework for collaborative design of serious games: development study, JMIR Seri. Games, 9, (2021); King B.M., Rosopa P., Minium E.W., Statistical reasoning in the behavioral sciences, (2018); Koivisto J., Hamari J., The rise of motivational information systems: a review of gamification research, Int. J. Inf. Manag, 45, pp. 191-210, (2019); Krishnamurthy K., Selvaraj N., Gupta P., Cyriac B., Dhurairaj P., Abdullah A., Et al., Benefits of gamification in medical education, Clin. Anat, 35, pp. 795-807, (2022); La O.H., gamificación como estrategia metodológica en el contexto educativo universitario, Realidad y Reflexión, 44, pp. 29-47, (2017); Landers R., Landers A., An empirical test of the theory of gamified learning, Simul. Gaming, 45, pp. 769-785, (2015); Lateef F., Lim R., Loh M.Y., Pang K.C., Wong M., Lew K., Et al., Taking serious games forward in curriculum and assessment: starting infusions right every time, J. Emerg. Trauma Shock, 14, pp. 232-239, (2021); Lizarte E.J., Análisis del Abandono de los Estudios en la Universidad de Granada, (2020); Manzano A., Camacho P., Guerrero M.A., Guerrero L., Alias A., Aguilar J.M., Et al., Development and validation of a questionnaire on motivation for cooperative playful learning strategies, Int. J. Environ. Res. Public Health, 18, (2021); Marquez-Hernandez V.V., Garrido-Molina J.M., Gutierrez-Puertas L., Garcia-Viola A., Aguilera-Manrique G., Granados-Gamez G., How to measure gamification experiences in nursing? Adaptation and validation of the Gameful experience scale [GAMEX], Nurse Educ. Today, 81, pp. 34-38, (2019); Martinez-Alvarez I., Lizcano D., De la Pena F.D., Learning through play: gamification model in university-level distance learning, Entertain. Comp, 39, pp. 1-24, (2021); Mauricio M., Serna E., Valles S., Experiencias en la aplicación de la gamificación en 1° Curso de Grado de Ciencias de la Salud, (2015); Mellati M., Khademi M., Shirzadeh A., The relationships among sources of teacher pedagogical beliefs, teaching experiences, and student outcomes, Int. J. Appl. Linguist. English Lit, 4, pp. 177-184, (2015); Munir M., Baroutian S., Young B., Carter S., Flipped classroom with cooperative learning as a cornerstone, Educ. Chem. Eng, 23, pp. 25-33, (2018); Noriega-Cano D., (2013); Ogletree S.M., Drake R., College students’ video game participation and perceptions: gender differences and implications, Sex Roles, 56, pp. 537-542, (2007); Pensieri C., De Benedictis A., De Micco F., Saccoccia S., Ivziku D., Lommi M., Continuing education through the campus game: a sustainable gamification project to improve doctors’ and nurses’ knowledge of quality and clinical risk management, Healthcare, 11, (2023); Polyanska A., Andriiovych M., Generowicz N., Kulczycka J., Psyuk V., Gamification as an improvement tool for HR management in the energy industry-a case study of the Ukrainian market, Energies, 15, (2022); Porcel-Galvez A.M., Mercado-Begara C., Barrientos-Trigo S., Gil-Garcia E., Professional nursing student expectations from gender, Educ. Med. Super, 29, pp. 890-905, (2015); Rodriguez-Ferrer J.M., Manzano-Leon A., Cangas A.J., Aguilar-Parra J.M., Fernandez-Jimenez C., Fernandez-Campoy J.M., Et al., Acquisition of learning and empathy towards patients in nursing students through online escape room: an exploratory qualitative study, Psychol. Res. Behav. Manag, 15, pp. 103-110, (2022); Salinas A., Morales J., Martinez P., Satisfacción del estudiante y calidad universitaria: un análisis explicatorio en la unidad académica multidisciplinaria agronomía y ciencias de la Universidad Autónoma de Tamaulipas, México, Rev. Enseñanza Univ, 31, pp. 39-55, (2008); Sevilla S., Garcia A., El método IBI en la enseñanza de ELE. Aplicación de la gamificación en el Camino de Santiago, Foro de profesores de E/LE, 15, pp. 243-265, (2019); Sousa C., Neves J.C., Damasio M.J., Empowerment and well-being through participatory action research and accessible gaming: a case study with adults with intellectual disability, Front. Educ, 7, (2022); (2022); Suppan M., Stuby L., Harbarth S., Fehlmann C.A., Achab S., Abbas M., Et al., Nationwide deployment of a serious game designed to improve COVID-19 infection prevention practices in Switzerland: prospective web-based study, JMIR Seri. Games, 9, (2021); Taber K.S., The use of Cronbach’s alpha when developing and reporting research instruments in science education, Res. Sci. Educ, 48, pp. 1273-1296, (2018); Veluchamy R., Agarwal K., Loganathan M., Krishnan A., Perception on the role of teachers in managing talents of generation Z students an ideal teacher, J. Indian Inst. Sci, 9, pp. 1-7, (2016); Venkatesh V., Morris M., Why Don’t men ever stop to ask for directions? Gender, social influence, and their role in technology acceptance and usage behavior, MIS Q, 24, pp. 115-139, (2000); Von Elm E., Altman D.G., Egger M., Pocock S.J., Gotzsche P.C., Vandenbroucke J.P., The strengthening the reporting of observational studies in epidemiology (STROBE) statement: guidelines for reporting observational studies, Lancet, 370, pp. 1453-1457, (2007); Werbach K., (Re)defining gamification: a process approach, International conference on persuasive technology, pp. 266-272, (2014); Werbach K., Hunter D., For the win: How game thinking can revolutionize your business, (2012); Yawson D.E., Yamoah F.A., Understanding satisfaction essentials of E-learning in higher education: a multi-generational cohort perspective, Heliyon, 6, (2020)</t>
  </si>
  <si>
    <t>World Mental Health Report: Transforming Mental Health for All., (2022); Doran C.M., Kinchin I., A review of the economic impact of mental illness, Aust Health Rev, 43, pp. 43-48, (2017); Nathan P.E., Gorman J.M., A guide to treatments that work, In Oxford University Press Ebooks., (2015); Evans-Lacko S., Et al., Socio-economic variations in the mental health treatment gap for people with anxiety, mood, and substance use disorders: results from the WHO World Mental Health (WMH) surveys, Psychol Med, 48, pp. 1560-1571, (2018); DuroMartinez J.C., ¿Sabemos cuántos profesionales especialistas en psicología clínica trabajan enel Sistema Nacional de Salud Español, Papeles del Psicólogo, 42, pp. 81-93, (2021); Morkis S., Patients waiting more than a year for psychological treatment in Tayside 2018., (2022); O'Brien D., Harvey K., Howse J., Reardon T., Creswell C., Barriers to managing child and adolescent mental health problems: a systematic review of primary care practitioners’ perceptions, Br J Gen Pract, 66, pp. e693-e707, (2016); Knaak S., Mantler E., Szeto A., Mental illness-related stigma in healthcare: Barriers to access and care and evidence-based solutions, Healthc Manage Forum, 30, pp. 111-116, (2017); Kazdin A.E., Technology-Based Interventions and Reducing the Burdens of Mental Illness: Per-spectives and Comments on the Special Series, Cognitive and Behavioural Practice, 22, pp. 359-366, (2015); WHO, (2022); Sarikhani Y., Bastani P., Rafiee M., Kavosi Z., Ravangard R., Key barriers to the provision and utilization of mental health services in low-and middle-income countries: A scope study, Community Ment Health J, 57, pp. 836-852, (2021); Tomczyk S., Schmidt S., Muehlan H., Stolzenburg S., Schomerus G., A prospective study on structural and attitudinal barriers to professional help-seeking for currently untreated mental health problems in the community, J Behav Health Serv Res, 47, pp. 54-69, (2020); Penate W., Fumero A., A meta-review of Internet computer-based psychological treatments for anxiety disorders, J Telemed Telecare, 22, pp. 3-11, (2016); Mitchell L.M., Joshi U., Patel V., Lu C., Naslund J.A., Economic evaluations of internet-based psychological interventions for anxiety disorders and depression: a systematic review, J Affect Disord, 284, pp. 157-182, (2021); Barak A., Grohol J.M., Current and Future Trends in Internet-Supported Mental Health In-terventions, J Technol Human Serv, 29, pp. 155-196, (2011); Andrews G., Et al., Computer therapy for the anxiety and depression disorders is effective, acceptable and practical health care: An updated meta-analysis, J Anxiety Disord, 55, pp. 70-78, (2018); Karyotaki E., Et al., Efficacy of self-guided internet-based cognitive behavioral therapy in the treatment of depressive symptoms, JAMA Psychiatry, 74, (2017); Pasarelu C.R., Andersson G., Bergman Nordgren L., Dobrean A., Internet-delivered transdi-agnostic and tailored cognitive behavioral therapy for anxiety and depression: a systematic review and meta-analysis of randomized controlled trials, Cogn Behav Ther, 46, pp. 1-28, (2017); Carlbring P., Andersson G., Cuijpers P., Riper H., Hedman-Lagerlof E., Internet-based vs. face-to-face cognitive behavior therapy for psychiatric and somatic disorders: an updated systematic review and meta-analysis, Cogn Behav Ther, 47, pp. 1-18, (2018); Miralles I., Et al., Smartphone apps for the treatment of mental disorders: systematic review, JMIR mHealth and uHealth, 8, (2020); Olff M., Mobile mental health: A challenging research agenda, Eur J Psychotraumatol, 6, (2015); Kazdin A.E., Blase S.L., Rebooting psychotherapy research and practice to reduce the burden of mental illness, Perspect Psychol Sci, 6, pp. 21-37, (2011); Balaskas A., Schueller S.M., Cox A.L., Doherty G., Ecological momentary interventions for mental health: A scoping review, PLoS ONE, 16, pp. 1-23, (2021); Lecomte T., Et al., Mobile apps for mental health issues: meta-review of meta-analyses, JMIR Mhealth Uhealth, 8, (2020); Lindner P., Ivanova E., Ly K.H., Andersson G., Carlbring P., Guided and unguided CBT for social anxiety disorder and/or panic disorder via the Internet and a smartphone application: Study protocol for a randomised controlled trial, Trials, 14, pp. 1-7, (2013); Taylor C.B., Graham A.K., Flatt R.E., Waldherr K., Fitzsimmons-Craft E.E., Current state of scientific evidence on Internet-based interventions for the treatment of depression, anxiety, eating disorders and substance abuse: an overview of systematic reviews and meta-analyses, Eur J Publ Health, 31, pp. i3-i10, (2021); Wang K., Varma D.S., Prosperi M., A systematic review of the effectiveness of mobile apps for monitoring and management of mental health symptoms or disorders, J Psychiatr Res, 107, pp. 73-78, (2018); Linardon J., Fuller-Tyszkiewicz M., Attrition and adherence in smartphone-delivered interventions for mental health problems: A systematic and meta-analytic review, J Consult Clin Psychol, 88, (2020); Litvin S., Saunders R., Maier M.A., Luttke S., Gamification as an approach to improve resilience and reduce attrition in mobile mental health interventions: a randomized controlled trial, PLoS ONE, 15, (2020); Dias L.P.S., Barbosa J.L.V., Vianna H.D., Gamification and serious games in depression care: A systematic mapping study, Telematics Inform, 35, pp. 213-224, (2018); Stokes B., Videogames have changed: time to consider ’Serious Games’?, Dev Educ J, 11, (2005); Eichenberg C., Schott M., Serious games for psychotherapy: A systematic review, Games Health J, 6, pp. 127-135, (2017); Sajjadi P., Ewais A., De Troyer O., Individualization in serious games: A systematic review of the literature on the aspects of the players to adapt to, Entertain Comput, 41, (2022); David O.A., Costescu C., Cardos R., How effective are serious games for pro- moting mental health and health behavioral change in children and adolescents? A system-atic review and meta-analysis, Child Youth Care Forum, pp. 1-22, (2020); Shah A., Kraemer K.R., Won C.R., Black S., Hasenbein W., Developing digital intervention games for mental disorders: A review, Games Health J, 7, pp. 213-224, (2018); Fleming T.M., Et al., Serious games and gamification for mental health: current status and promising directions, Front Psychiatr, 7, (2017); Pine R., Fleming T., McCallum S., Sutcliffe K., The Effects of casual videogames on anxiety, depression, stress, and low mood: A systematic review, Games Health J, 9, pp. 255-264, (2020); Kowal M., Et al., Gaming your mental health: a narrative review on mitigating symptoms of depression and anxiety using commercial video games, JMIR Serious Games, 9, (2021); King M., Marsh T., Akcay Z., A review of Indie games for serious mental health game design in Proceedings of the 7th Joint International Conference on Serious Games, JCSG 2021, Virtual Event, pp. 138-152, (2021); Lau H.M., Smit J.H., Fleming T.M., Riper H., Serious games for mental health: are they accessible, feasible, and effective? A systematic review and meta-analysis, Front Psych, 7, (2017); Fleming T.M., Et al., Serious games for the treatment or prevention of depression: A systematic review, Revista de Psicopatología y Psicología Clínica, 19, pp. 217-242, (2014); Li J., Theng Y.-L., Foo S., Game-based digital interventions for depression therapy: A systematic review and meta-analysis, Cyberpsychol Behav Soc Netw, 17, pp. 519-527, (2014); Dias L.P.S., Barbosa J.L.V., Vianna H.D., Gamification and serious games in depression care: A systematic mapping study, Telematics Inform, 35, pp. 213-224, (2018); Martinez K., Menendez-Menendez M.I., Bustillo A., Awareness, prevention, detection, and therapy applications for depression and anxiety in serious games for children and adolescents: systematic review, JMIR Serious Games, 9, (2021); Varnfield M., Health-e Minds: A Participatory Personalised and Gamified mHealth Platform to Support Healthy Living Behaviours for People with Mental Illness in 2019 41st Annual International Conference of the IEEE Engineering in Medicine and Biology Society (EMBC) 2019, pp. 6943-6947, (2019); de Asis K.M.R., Guillem E.J.P., Reyes F.A.M., Samonte M.J.C., Serenity: A Stress-Relieving Virtual Reality Application Based on Philippine Environmental Variables in Proceedings of the 6th International Conference on Frontiers of Educational Technologies ICFET ’20, Association for Computing Machinery, pp. 155-159, (2020); Pine R., Te Morenga L., Olson M., Fleming T., Development of a Casual Video Game (Match Emoji) with Psychological Well-Being Concepts for Young Adolescents. Digital Health 7. Https://Doi.Org/10.1177/, pp. 2055-2076, (2021); Vrancken J., De Gryse L., Spooren A.I.F., HospiAvontuur: development of a serious game to help young children and their parents during the preparation for an admission at the hospital for elective surgery, Behav Inform Technol, 40, pp. 134-145, (2021); Townsend C., Et al., The effectiveness of gaming interventions for depression and anxiety in young people: systematic review and meta-analysis, BJPsych Open, 8, (2022); Pinto D.L., Parisod H., Nyman J., de Andrade Barroso T.M.M.D., Effectiveness of the Portuguese version of Fume in adolescents’ health literacy about tobacco, Rev Lat-Am Enfermagem, 30, (2022); Mittmann G., Barnard A., Krammer I., Martins D., Dias J., LINA - A social augmented reality game around mental health, supporting real-world connection and sense of belonging for early adolescents, Proc ACM on Human-Comput Interact, 6, (2022); Almeqbaali M., Et al., A biofeedback-based mobile app with serious games for young adults with anxiety in the United Arab Emirates: development and usability study, JMIR Serious Games, 10, (2022); Tricco A.C., Et al., PRISMA extension for scoping reviews (PRISMA-ScR): checklist and explanation, Ann Intern Med, 169, pp. 467-473, (2018); Adams E., Fundamentals of game design, (2014); Malone T.W., Toward a theory of intrinsically motivating instruction*, Cogn Sci, 5, pp. 333-369, (1981); Deci E.L., Ryan R.M., Self-determination theory, International Encyclopedia of the Social and Behavioral Sciences: Second Edition, pp. 486-491, (2015); Hoffman B., Nadelson L., Motivational engagement and video gaming: A mixed methods study, Educ Technol Res Dev, 58, pp. 245-270, (2010); Dickey M.D., Engaging by design: How engagement strategies in popular computer and video games can inform instructional design, Educ Technol Res Dev, 53, pp. 67-83, (2005); Arnold C., Et al., Predicting engagement with an online psychosocial intervention for psychosis: Exploring individual- and intervention-level predictors, Internet Interv, 18, (2019); Gan D.Z., McGillivray L., Han J., Christensen H., Torok M., Effect of engagement with digital interventions on mental health outcomes: A systematic review and meta-analysis, Front Digital Health, 3, (2021); Balaskas A., Schueller S.M., Cox A.L., Doherty G., Understanding users’ perspectives on mobile apps for anxiety management, Front Digital Health, 4, (2022); Doherty G., Coyle D., Sharry J., Joyce St J., Engagement with online mental health interventions: An exploratory clinical study of a treatment for depression in, Proceedings of the SIGCHI Conference on Human Factors in Computing Systems, (2012); Fraiwan M., Barqawi L., Haddad G., Tawalbeh D., Al-Zamil M., A gaming approach to behavioural rehabilitation: Concept exploration, Int J Comput Appl Technol, 51, pp. 226-234, (2015); Gonsalves P.P., Et al., App-based guided problem-solving intervention for adolescent mental health: a pilot cohort study in Indian schools, Evid Based Mental Health, 24, pp. 11-18, (2021); Lee M.D., Kang X., Hanrahan N., Addressing cultural contexts in the management of stress via narrative and mobile technology, Annual Rev CyberTher Telemed, 12, pp. 173-177, (2014); Yokomitsu K., Et al., Gamified mobile computerized cognitive behavioral therapy for japanese university students with depressive symptoms: protocol for a randomized controlled trial, JMIR Res Protoc, 9, (2020); Rantala A., Et al., A gamified mobile health intervention for children in day surgery care: Protocol for a randomized controlled trial, Nurs Open, 9, pp. 1465-1476, (2021); Dillon A., Kelly M., Robertson I.H., Robertson D.A., Smartphone applications utilizing biofeedback can aid stress reduction, Front Psychol, 7, (2016); Hunter J.F., Olah M.S., Williams A.L., Parks A.C., Pressman S.D., Effect of brief biofeedback via a smartphone app on stress recovery: randomized experimental study, JMIR Serious Games, 7, (2019); Hong J.S., Kim S.M., Aboujaoude E., Han D.H., Investigation of a Mobile “Serious Game” in the treatment of obsessive-compulsive disorder: a pilot study, Games Health J, 7, 317, (2018); Lee D., Frey G.C., Cothran D.J., Harezlak J., Shih P.C., Effects of a gamified, behavior change technique-based mobile app on increasing physical activity and reducing anxiety in adults with autism spectrum disorder: feasibility randomized controlled trial, JMIR Formative Res, 6, (2022); Kim H.J., Et al., A mobile game for patients with breast cancer for chemotherapy self-management and quality-of-life improvement: randomized controlled trial, J Med Internet Res, 20, (2018); Yap A., Et al., Evaluation of a cognitive-behavioral game design-based mobile game on alcohol use for adolescents, Games for Health, 9, pp. 353-357, (2020); Gonsalves P.P., Et al., Pilot randomised controlled trial of a remotely delivered online intervention for adolescent mental health problems in India: lessons learned about low acceptability and feasibility during the COVID-19 pandemic, BJPsych Open, 9, (2022); Vara M.D., Et al., A game for emotional regulation in adolescents, Comput Human Behav, 57, pp. 267-273, (2016); Anguera J.A., Jordan J.T., Castaneda D., Gazzaley A., Arean P.A., Conducting a fully mobile and randomised clinical trial for depression: Access, engagement and expense, BMJ Innov, 2, pp. 14-21, (2016); Beck A.T., Steer R.A., Ball R., Ranieri W.F., Comparison of Beck Depression Inventories-IA and-II in psychiatric outpatients, J Pers Assess, 67, 3, pp. 588-597, (1996); Vaca F.E., Winn D., Anderson C.L., Kim D., Arcila M., Six-month follow-up of computerized alcohol screening, brief intervention, and referral to treatment in the emergency department, Substance Abuse, 32, pp. 144-152, (2011); Pramana G., Et al., Using mobile health gamification to facilitate cognitive behavioral therapy skills practice in child anxiety treatment: open clinical trial, JMIR Serious Games, 6, (2018); Ooi Y.P., Understanding player perceptions of regnatales, a mobile game for teaching social problem solving skills in proceedings of the 31st annual ACM symposium on applied computing., pp. 167-172, (2016); Tark R., Et al., Usability, acceptability, feasibility, and effectiveness of a gamified mobile health intervention (Triumf) for pediatric patients: qualitative study, JMIR Serious Games, 7, (2019); Bangor A., Kortum P.T., Miller J.T., An empirical evaluation of the system usability scale, Int J Human-Comput Interact, 24, pp. 574-594, (2008); Minian N., Et al., Video game to attenuate pandemic-related stress from an equity lens: development and usability study, JMIR Formative Res, 6, (2022); Silk J.S., Et al., Using a smartphone app and clinician portal to enhance brief cognitive behavioral therapy for childhood anxiety disorders, Behav Ther, 51, pp. 69-84, (2020); Francillette Y., Development of an exergame on mobile phones to increase physical activity for adults with severe mental illness in proceedings of the 11th pervasive technologies related to assistive Environments conference, Association for Computing Machinery, New York, NY, USA, 2018, Pp 241–248., (2018); Read J.C., Validating the Fun Toolkit: An instrument for measuring children’s opinions of technology, Cogn Technol Work, 10, pp. 119-128, (2008); IJsselsteijn W., de Kort Y., Poels K., The game experience questionnaire english, (2013); Carvalho D., Domingueti D., Almeida Santos S., Dias D.C., A game to deal with alcohol abuse (Jib): Development and game experience evaluation, JMIR Serious Games, 7, (2019); Keebler J.R., Shelstad W.J., Smith D.C., Chaparro B.S., Phan M.H., Validation of the GUESS-18: a short version of the Game User Experience Satisfaction Scale (GUESS), J Usability Stud, 16, (2020); Hogberg J., Hamari J., Wastlund E., Gameful experience questionnaire (GAMEFULQUEST): An instrument for measuring the perceived gamefulness of system use, User Model User-Adapt Interact, 29, pp. 619-660, (2019); Lyon A.R., Koerner K., User-centered design for psychosocial intervention development and implementation, Clin Psychol: Sci Pract, 23, pp. 180-200, (2016); Du E., Quayle E., Macleod H., A qualitative study of patients’ experiences and acceptance of computerised cognitive behavioural therapy in primary care. Scotland, Cogn Behav Ther, 14, (2021); Luxton D.D., McCann R.A., Bush N.E., Mishkind M.C., Reger G.M., MHealth for mental health: Integrating smartphone technology in behavioral healthcare, Prof Psychol: Res Pract, 42, pp. 505-512, (2011); Dewhirst A., Laugharne R., Shankar R., Therapeutic use of serious games in mental health: Scoping review. BJPsych open 8, (2022); Nurgalieva L., O'Callaghan D., Doherty G., security and privacy of mhealth applications: A scoping review, IEEE Access, 8, pp. 104247-104268, (2020); Bueno-Notivol J., Et al., Prevalence of depression during the COVID-19 outbreak: A meta-analysis of community-based studies, Int J Clin Health Psychol, 21, (2021); Wright J.H., Mishkind M., Eells T.D., Chan S.R., Computer-assisted cognitive-behavior therapy and mobile apps for depression and anxiety, Curr Psychiatry Rep, 21, pp. 1-9, (2019); Ruiz M., Et al., Winning the game against depression: a systematic review of video games for the treatment of depressive disorders, Curr Psychiatry Rep, 24, pp. 23-35, (2022); Botella C., Et al., Treating cockroach phobia using a serious game on a mobile phone and augmented reality exposure: A single case study, Compu Human Behav, 27, pp. 217-227, (2011); Edmondson O.J., Macleod A.K., Psychological well-being and anticipated positive personal events: their relationship to depression, Clin Psychol Psychother, 22, pp. 418-425, (2015); Ruini C., Positive psychology in the clinical domains: research and practice, (2017); Joseph S., Positive psychology in practice: promoting human flourishing in work, health, education, and everyday life, (2015); Special initiative for mental health (2019–2023), p 7. Available a, (2019); Hofmann S.G., The future of cognitive behavioral therapy, Cogn Ther Res, 45, pp. 383-384, (2021); David D., Cristea I., Hofmann S.G., Why cognitive behavioral therapy is the current gold standard of psychotherapy, Front Psychiatr, 9, (2018); Thoma N., Pilecki B., McKay D., Contemporary cognitive behavior therapy: A review of theory, history, and evidence, Psychodyn Psychiatr, 43, pp. 423-462, (2015); Fenn K., Byrne M., The key principles of cognitive behavioral therapy, InnovAiT, 6, pp. 579-585, (2013); Masuda A., Rizvi S.L., Third wave cognitive behavioral based therapies, Essential Psychotherapies: Theory and Practice, pp. 183-217, (2019); Carr A., Et al., Effectiveness of positive psychology interventions: a systematic review and metaanalysis, J Posit Psychol, 16, pp. 749-769, (2021); Pastor C., Sevilla J., Tratamiento psicológico Del pánico-agorafobia 6º Ed, (2023); Ibanez-Tarin C., Manzanera-Escarti R., Técnicas cognitivo-conductuales de fácil aplicación en atención primaria (I), SEMERGEN - Med de Familia, 38, pp. 377-387, (2012); Samonte M.J.C., Asis K.M.R.D., Guillem E.J.P., Reyes F.A.M., Relieving stress through psychotherapy using internet-of-things and virtual reality game in, Association for Computing Machinery, pp 111–116., (2022); Dennis-Tiwary T.A., Egan L.J., Babkirk S., Denefrio S., For whom the bell tolls: Neurocognitive individual differences in the acute stress-reduction effects of an attention bias modification game for anxiety, Behav Res Ther, 77, pp. 105-117, (2016); Webb T.L., Miles E., Sheeran P., Dealing with feeling: a meta-analysis of the effectiveness of strategies derived from the process model of emotion regulation, Psychol Bull, 138, (2012); Cameron L.D., Overall N.C., Suppression and expression as distinct emotion-regulation pro-cesses in daily interactions: Longitudinal and meta-analyses, Emotion, 18, (2018); Melville K.M., Casey L.M., Kavanagh D.J., Dropout from Internet-based treatment for psychological disorders, Br J Clin Psychol, 49, pp. 455-471, (2010); Torous J., Lipschitz J., Ng M., Firth J., Dropout rates in clinical trials of smartphone apps for depressive symptoms: a systematic review and meta-analysis, J Affect Disord, 263, pp. 413-419, (2020); Deci E.L., Ryan R.M., Koestner R., A meta-analytic review of experiments examining the effects of extrinsic rewards on intrinsic motivation, Psychol Bull, 125, (2000); Disalvo B., Pink boxes and chocolate-dipped broccoli: Bad game design providing justifications for reluctant learners, Proceedings of 11Th Games + Learning + Society Conference, (2016); Solstad S.M., Kleiven G.S., Moltu C., Complexity and potentials of clinical feedback in mental health: an in-depth study of patient processes, Qual Life Res, 30, pp. 3117-3125, (2021); Grist R., Porter J., Stallard P., Mental health mobile apps for preadolescents and adolescents: a systematic review, J Med Int Res, 19, (2017); Stoyanov S.R., Et al., Mobile app rating scale: a new tool for assessing the quality of health mobileapps, JMIR Mhealth Uhealth, 3, (2015); Schilt T., Ruijter E.S., Nikky M.G., van Haaster M., Goudriaan A.E., The use of smartphone serious gaming apps in the treatment of substance use disorders: observational study on feasibility and acceptability, JMIR Formative Res, 6, (2022); Dietvorst E., Et al., A Smartphone serious game for adolescents (Grow It! App): Development, feasibility, and acceptance study, JMIR Formative Res, 6, (2022); Jones M., Denisova A., Mitchell S., Owen T., Et al., Acceptability of a plasticity-focused seriousgame intervention for posttraumatic stress disorder: user requirements analysis, JMIR seriousgames, 7, (2019); Lockwood J., Williams L., Martin J.L., Rathee M., Hill C., Effectiveness, user engagement and experience, and safety of a mobile app (Lumi Nova) delivering exposure-based cognitive behavioral therapy strategies to manage anxiety in children via immersive gaming technology: preliminary evaluation study, JMIR Mental Health, 9, (2022); Keinonen K., Lappalainen P., Kotamaki-Viinikka S., Lappalainen R., Magis - A magical adventure: Using a mobile game to deliver an ACT intervention for elementary schoolchildren in classroom settings, J Contextual Behav Sci, 27, pp. 26-33, (2022); Cheng V.W.S., Et al., An app that incorporates gamification, mini-games, and social connection to improve men’s mental health and well-being (MindMax): Participatory design process, JMIR Mental Health, 5, (2018); Cheng V.W.S., Et al., Naturalistic evaluation of a sport-themed mental health and wellbeing app aimed at men (MindMax), that incorporates applied video games and gamification, Int Interv, 20, (2020); Gonsalves P.P., Et al., Design and development of the “POD Adventures” Smartphone game: A blended problem-solving intervention for adolescent mental health in India, Front Publ Health, 7, (2019); Gonsalves P.P., Et al., A Guided internet-based problem-solving intervention delivered through smartphones for secondary school pupils during the COVID-19 Pandemic in India: protocol for a pilot randomized controlled trial, JMIR Res Protoc, 10, (2021); Patwardhan M., Et al., Designing a Mobile Application to Support the Indicated Prevention and Early Intervention of Childhood Anxiety in Proceedings of the Conference on Wireless Health, (2015); Luna-Perejon F., Et al., Evaluation of user satisfaction and usability of a mobile app for smoking cessation, Comput Methods Programs Biomed, 182, (2019); Worthen-Chaudhari L., Et al., Reducing concussion symptoms among teenage youth: Evaluation of a mobile health app, Brain Injury, 31, pp. 1279-1286, (2017); Ferguson C., Lewis R., Wilks C., Picard R., The Guardians: Designing a game for long-term engagement with mental health therapy in, 2021 IEEE Conference on Games (Cog), pp. 1-8, (2021)</t>
  </si>
  <si>
    <t>Cheng M.-T., Chen J.-H., Chu S.-J., Chen S.-Y., The use of serious games in science education: a review of selected empirical research from 2002 to 2013, Journal of computers in education, 2, 3, pp. 353-375, (2015); Wang C., Huang L., A systematic review of serious games for collaborative learning: theoretical framework, game mechanic and efficiency assessment, iJET, 16, 6, (2021); Caserman P., Hoffmann K., Muller P., Schaub M., Strassburg K., Wiemeyer J., Et al., Quality criteria for serious games: serious part, game part, and balance, JMIR serious games, 8, 3, (2020); Ciftci S., The studies on educational digital games regarding children: a new word analysis approach, TOJET, 17, 2, pp. 158-168, (2018); Westera W., Why and how serious games can become far more effective: accommodating productive learning experiences, learner motivation and the monitoring of learning gains, Journal of Educational Technology &amp; Society, 22, 1, pp. 59-69, (2019); Lopez J.Y.A., Huaycho R.N.N., Santos F.I.Y., Talavera-Mendoza F., Paucar F.H.R., The impact of serious games on learning in primary education: a systematic literature review, International Journal of Learning, Teaching and Educational Research, 22, 3, pp. 379-395, (2023); Anastasiadis T., Lampropoulos G., Siakas K., Digital game-based learning and serious games in education, Int. J. Adv. Sci. Eng. Technol., 4, 12, pp. 139-144, (2018); Adipat S., Laksana K., Busayanon K., Asawasowan A., Adipat B., Engaging students in the learning process with game-based learning: the fundamental concepts, International Journal of Technology in Education, 4, 3, pp. 542-552, (2021); Vlachopoulos D., Makri A., The effect of games and simulations on higher education: a systematic literature review, Int J Educ Technol High Educ, 14, 1, pp. 1-33, (2017); Tubelo R.A., Portella F.F., Gelain M.A., de Oliveira M.M.C., de Oliveira A.E.F., Dahmer A., Et al., Serious game is an effective learning method for primary health care education of medical students: a randomized controlled trial, Int. J. Med. Inf., 130, (2019); Nascimento K.G.D., Ferreira M.B.G., Felix M., Nascimento J., Chavaglia S.R.R., Barbosa M.H., Effectiveness of the serious game for learning in nursing: systematic review, Revista gaucha de enfermagem, 42, (2021); Donati M.A., Sanson F., Mazzarese M., Primi C., Assessing video game habits and pathological behaviour in children through a new scale: psychometric properties of the Video-Gaming Scale—for Children (VGS-C), Psychology, 10, 16, (2019); Muller K.W., Janikian M., Dreier M., Wolfling K., Beutel M.E., Tzavara C., Et al., Regular gaming behavior and internet gaming disorder in European adolescents: results from a cross-national representative survey of prevalence, predictors, and psychopathological correlates, Eur. Child Adolesc. Psychiatr., 24, 5, pp. 565-574, (2015); Rehbein F., Kliem S., Baier D., Mossle T., Petry N.M., Prevalence of Internet gaming disorder in German adolescents: diagnostic contribution of the nine DSM-5 criteria in a state-wide representative sample, Addiction, 110, 5, pp. 842-851, (2015); Aydin B., Oflu A., Yalcin S.S., Evaluation of video game playing status in school-age children with various variables, Turkish archives of pediatrics, 56, 2, pp. 136-140, (2021); Oflu A., Yalcin S.S., Video game use among secondary school students and associated factors, Archivos argentinos de pediatria, 117, 6, pp. e584-e591, (2019); Yalcin S.S., Caylan N., Erat Nergiz M., Oflu A., Yildiz D., Tezol O., Et al., Video game playing among preschoolers: prevalence and home environment in three provinces from Turkey, Int. J. Environ. Health Res., 32, 10, pp. 2233-2246, (2022); Behnamnia N., Kamsin A., Ismail M.A.B., Hayati S.A., A review of using digital game-based learning for preschoolers, Journal of Computers in Education, (2022); Kuipers D.A., Terlouw G., Wartena B.O., van 't Veer J.T., Prins J.T., Pierie J.P.E., The role of transfer in designing games and simulations for health: systematic review, JMIR serious games, 5, 4, (2017); De Troyer O., Janssens E., Supporting the requirement analysis phase for the development of serious games for children, Int J Child Comput Interact, 2, 2, pp. 76-84, (2014); Zarraonandia T., Diaz P., Aedo I., A modular approach to support the multidisciplinary design of educational game experiences, Neural Information Processing, (2012); Cagiltay N.E., Ozcelik E., Ozcelik N.S., The effect of competition on learning in games, Comput. Educ., 87, pp. 35-41, (2015); Avila-Pesantez D., Rivera L.A., Alban M.S., Approaches for serious game design: a systematic literature review, Comput. Educ. J., 8, 3, (2017); Baptista G., Oliveira T., Gamification and serious games: a literature meta-analysis and integrative model, Comput. Hum. Behav., 92, pp. 306-315, (2019); Lameras P., Arnab S., Dunwell I., Stewart C., Clarke S., Petridis P., Essential features of serious games design in higher education: linking learning attributes to game mechanics, Br. J. Educ. Technol., 48, 4, pp. 972-994, (2017); Braad E., Zavcer G., Sandovar A., Processes and models for serious game design and development, Entertainment Computing and Serious Games: International GI-Dagstuhl Seminar 15283, (2016); Mayer I., Bekebrede G., Harteveld C., Warmelink H., Zhou Q., Van Ruijven T., Et al., The research and evaluation of serious games: toward a comprehensive methodology, Br. J. Educ. Technol., 45, 3, pp. 502-527, (2014); Yusoff A., Crowder R., Gilbert L., Wills G., A conceptual framework for serious games, 2009 Ninth IEEE International Conference on Advanced Learning Technologies, (2009); Sparapani V.C., Fels S., Kamal N., Nascimento L.C., Conceptual framework for designing video games for children with type 1 diabetes, Rev. Latino-Am. Enferm., 27, (2019); Shaban A., Pearson E., A learning design framework to support children with learning disabilities incorporating gamification techniques, Extended Abstracts of the 2019 CHI Conference on Human Factors in Computing Systems, (2019); Khowaja K., Salim S.S., A framework to design vocabulary-based serious games for children with autism spectrum disorder (ASD), Univers. Access Inf. Soc., 19, 4, pp. 739-781, (2020); Tricco A.C., Lillie E., Zarin W., O'Brien K.K., Colquhoun H., Levac D., Et al., PRISMA extension for scoping reviews (PRISMA-ScR): checklist and explanation, Annals of internal medicine, 169, 7, pp. 467-473, (2018); Miller J.L., Kocurek C.A., Principles for educational game development for young children, J. Child. Media, 11, 3, pp. 314-329, (2017); Alfadhli S., Alsumait A.; Kemble W.R., A Proposed Model for Designing Children's Health-Focused Serious Games [M.F.A.], (2014); Zarraonandia T., Diaz P., Aedo I., A modular approach to support the multidisciplinary design of educational game experiences, NEURAL INFORMATION PROCESSING, pp. 560-567, (2012); Ahmad I., Jaafar A., Computer Games: Implementation into Teaching and Learning, I2012, pp. 515-519, (2011); Annetta L.A., The “I's” have it: a framework for serious educational game design, Rev. Gen. Psychol., 14, 2, pp. 105-112, (2010); Wang Y., Wang F., Cheng Y., Zhao C., Zheng Z., The study of characters design in PRG educational games, 2009 2nd IEEE International Conference on Computer Science and Information Technology, (2009); Lieberman D.A., Fisk M.C., Biely E., Digital games for young children ages three to six: from research to design, Comput. Sch., 26, 4, pp. 299-313, (2009); Khine M.S., Shalleh Bin Suja'Ee M., Core attributes of interactive computer games and adaptive use for edutainment, Lecture Notes in Computer Science (Including Subseries Lecture Notes in Artificial Intelligence and Lecture Notes in Bioinformatics), pp. 191-205, (2008); Arbianingsih R.Y., Krianto T., Ayubi D., Developing a health education game for preschoolers: what should we consider?, Enfermería clínica, 28, pp. 1-4, (2018); Osunde O.J., A Study into the Characteristics of Game-Based Learning Software that Appeal to 11-14 Year Old Girls [Ph.D.], (2017); Nand K., Baghaei N., Casey J., Play &amp; learn: designing engaging educational games for children, Int J Cogn Technol, 18, 1, pp. 28-35, (2013); Nousiainen T., Kankaanranta M., Exploring children's requirements for game-based learning environments, Adv Hum Comput, 2008, (2008); Kinzie M.B., Joseph D.R., Gender differences in game activity preferences of middle school children: implications for educational game design, Educ. Technol. Res. Dev., 56, pp. 643-663, (2008); Ishak S.A., Din R., Hasran U.A., Defining digital game-based learning for science, technology, engineering, and mathematics: a new perspective on design and developmental research, J. Med. Internet Res., 23, 2, (2021); Ishak S.A., Din R., Hasran U.A., Beyond play: conceptualising the capability of a good digital game to stimulate interest in STEM, International Journal of Learning, Teaching and Educational Research, 20, 10, (2021); Crescenzi-Lanna L., The developmental appropriateness of digital games and its impact on young children's enjoyment and playtime, International Journal of Child-Computer Interaction, 33, (2022); Ishak S.A., Hasran U.A., Din R., Media education through digital games: a review on design and factors influencing learning performance, Educ. Sci., 13, 2, (2023); Darwesh A., Concepts of serious game in education, International Journal Of Engineering And Computer Science, 4, 12, pp. 15229-15232, (2016); Silva F.G., Practical methodology for the design of educational serious games, Information, 11, 1, (2019); Kalmpourtzis G., Educational Game Design Fundamentals: A Journey to Creating Intrinsically Motivating Learning Experiences, (2018); Kucher T., Principles and best practices of designing digital game-based learning environments, International Journal of Technology in Education and Science, 5, 2, pp. 213-223, (2021); Moradi M., Aliabadi K., Nili AhmadAbadi M.R., Pourroostaei Ardakani S., Mahdavi Nasab Y., Investigating the components of educational game design based on explorer player style: a systematic literature review, Interdisciplinary Journal of Virtual Learning in Medical Sciences, 11, 3, pp. 139-152, (2020); Cheng M.T., Lin Y.W., She H.C., Kuo P.C., Is immersion of any value? Whether, and to what extent, game immersion experience during serious gaming affects science learning, Br. J. Educ. Technol., 48, 2, pp. 246-263, (2017); Laine T.H., Lindberg R.S.N., Designing engaging games for education: a systematic literature review on game motivators and design principles, IEEE Trans Learn Technol, 13, 4, pp. 804-821, (2020); Asadzadeh A., Shahrokhi H., Shalchi B., Khamnian Z., Rezaei-Hachesu P., Digital games and virtual reality applications in child abuse: a scoping review and conceptual framework, PLoS One, 17, 11, (2022); Mestadi W., Nafil K., Touahni R., Messoussi R., An assessment of serious games technology: toward an architecture for serious games design, Int J Comput Games Technol, 2018, (2018); Coleman T.E., Money A.G., Student-centred digital game–based learning: a conceptual framework and survey of the state of the art, High Educ., 79, 3, pp. 415-457, (2020); Gonzalez-Gonzalez C.S., Toledo-Delgado P.A., Munoz-Cruz V., Arnedo-Moreno J., Gender and age differences in preferences on game elements and platforms, Sensors, 22, 9, (2022); Manero B., Torrente J., Fernandez-Vara C., Fernandez-Manjon B., Investigating the impact of gaming habits, gender, and age on the effectiveness of an educational video game: an exploratory study, IEEE Trans Learn Technol, 10, 2, pp. 236-246, (2017)</t>
  </si>
  <si>
    <t>De Jesus R.G., Improving the least mastered competencies in science 9 using “Pump It Up!” electronic strategic intervention material, Proceedings of the DLSU Research Congress 2019, pp. 1-6, (2019); Diaz E.D., Dio R.V., Effectiveness of Tri-in-1 strategic intervention materials for grade 9 students through solomon four-group design, Asia Pacific Journal of Education, Arts and Sciences, 4, 1, pp. 79-86, (2017); Aranda Y.A., Diaz R.A., Sombilon M., Gicana C.F., Integrating strategic intervention materials (SIM) in Science to low achieving learners, Journal of Science Teachers and Educators, 2, 1, pp. 1-9, (2019); Cordova R.C., Medina J.G.D., Ramos T.R., Alejo A.R., Effectiveness of competency-based strategic intervention materials in English 7, Proceedings of the DLSU Research Congress 2019, pp. 7-12, (2019); Herrera F.T., Soriano A.T., The efficacy of the strategic intervention materials (sim) to the achievement in physics of a selected group of public school students in Las Nieves, Agusan del Norte, Annals of Studies in Science and Humanities, 2, 2, pp. 22-33, (2016); Dacumos L.P.N., Perspective of secondary teachers in the utilization of Science Strategic Intervention Material (SIM) in increasing learning proficiency of students in Science Education, AsTEN Journal of Teacher Education, 1, 2, pp. 1-15, (2016); De Garcia P., Strategic Intervention Material (SIM), (2015); Hamid M.A., Yuliawati L., Aribowo D., Feasibility of electromechanical basic work e-module as a new learning media for vocational students, Journal of Education and Learning (EduLearn), 14, 2, pp. 199-211, (2020); Erhel S., Jamet E., Digital game-based learning: Impact of instructions and feedback on motivation and learning effectiveness, Computers and Education, 67, 1, pp. 156-167, (2013); Chan T.S., Ahern T.C., Targeting motivation - adapting flow theory to instructional design, Journal of Educational computing research, 21, 2, pp. 151-163, (1999); Paras B., Game, motivation, and effective learning: An integrated model for educational game design, Proceedings of the Digital Games Research Association (DiGRA2005), pp. 1-7, (2005); Mayer R.E., Johnson C.I., Adding instructional features that promote learning in a game-like environment, Journal of Educational Computing Research, 42, 3, pp. 241-265, (2010); Roodt S., Ryklief Y., Using digital game-based learning to improve the academic efficiency of vocational education students, (2022); Anderson A., E-Learning games: Snakes and Ladders #225, (2019); Lab C.T., Snakes and Ladders, (2019); Mobirix E.N., Snakes and ladders king, (2021); Ariessanti H.D., Gaol F.L., Supangkat S.H., Ranti B., Snake and digital ladder applications involving the behavior of children applying the health protocols, Journal of Physics, 1869, 1, pp. 1-6, (2021); Agbonifo O.C., Boyinbode O.K., Oluwayemi F.N., Design of a digital game-based learning system for fraction algebra, International Journal of Modern Education and Computer Science, 13, 5, pp. 32-41, (2021); Azmi E., The effectiveness of snake and ladder game for teaching vocabulary (An experimental study at the first grade of junior high school in academic year 2012/2013), (2013); Lestari M. D., The influence of using snakes and ladders towards students ‘present perfect tense matery at the first semester of the tenth grade of sman 1 bangun rejo central Lampung in 2017/2018 academic year, (2018); Nurhikma A., The effectiveness of using snake and ladder board game to enhance students ‘speaking skill at the third semester of Iain Palopo, (2015); Sriwahyuni S., Zakiyuddin Z., Firdaus M. R., The effect of the promotion of clean and healthy lifestyle in Ujong Tanjung elementary school through the SAL (Snake and Ladder) Media, J-Kesmas: Jurnal Fakultas Kesehatan Masyarakat (The Indonesian Journal of Public Health), 8, 1, pp. 41-44, (2021); Saraswathy J., Effectiveness of snake and ladder game on level of knowledge regarding oral hygiene among school children in selected schools, Salem, (2012); Nurbaeti I., Syafii M., Lestari K.B., Developing an android-based application for early detection of postpartum depression symptoms in Indonesia, Belitung Nursing Journal, 7, 2, pp. 118-124, (2021); Bond M., Bedenlier S., Facilitating student engagement through educational technology: towards a conceptual framework, Journal of Interactive Media in Education, 2019, 1, pp. 1-14, (2019); Ullah A., Anwar S., The effective use of information technology and interactive activities to improve learner engagement, Education Sciences, 10, 12, pp. 1-20, (2020); Schindler L.A., Burkholder G.J., Morad O. A., Marsh C., Computer-based technology and student engagement: a critical review of the literature, International Journal of Educational Technology in Higher Education, 14, 1, pp. 1-28, (2017); Adoption of strategies and processes in curriculum and learning management as a result of the regional assessment test (RAT), (2021); Hadi S.P.I., Kuntjoro T., Sumarni S., Anwar M.C., Widyawati M.N., Pujiastuti R.S.E., The development of e-partograph module as a learning platform for midwifery students: The ADDIE model, Belitung Nursing Journal, 3, 2, pp. 148-156, (2017); Roslan R., Ayub A.F.M., Ghazali N., Zulkifli N.N., The development of a collaborated gamified e-quiz and strategy game mobile application to increase students’ motivation and continuance usage intention, ANP Journal of Social Science and Humanities, 2, 2, pp. 74-81, (2021); Stahlke S., Nova A., Mirza-Babaei P., Artificial players in the design process: Developing an automated testing tool for game level and world design, Proceedings of the Annual Symposium on Computer-Human Interaction in Play, pp. 267-280, (2020); Wangenheim C.G., Borgatto A., MEEGA +: A method for the evaluation of educational games for computing education, Proceedings of the SBGames, pp. 28-31, (2018); Straker D., Changing minds: In detail, (2010); Gunesekera A.I., Bao Y., Kibelloh M., The role of usability on e-learning user interactions and satisfaction: A literature review, Journal of Systems and Information Technology, 21, 3, pp. 368-394, (2019); Mendez Dominguez C., Moral Rodriguez J., Gomez Ruano M.A., Ruiz Perez L.M., Yixiong C., The relevance of game and context variables in futsal goals scored in attack with goalkeeper as an outfield player, Proceedings of the Complex Systems in Sport. International Congress 2017, pp. 134-136, (2017); Schaul T., A video game description language for model-based or interactive learning, Proceedings of the IEEE Conference on Computational Intelligence in Games (CIG2013), pp. 1-18, (2013); Weitze C.L., Developing goals and objectives for gameplay and learning, (2014)</t>
  </si>
  <si>
    <t>Aarseth E., Playing Research: Methodological approaches to game analysis, (2003); Al-Qazaz H., Hassali M., Shafie A., Sulaiman S., Sundram S., The 14-item Michigan Diabetes Knowledge Test: Translation and validation study of the Malaysian version, Practical Diabetes International, 27, 6, pp. 238-241a, (2010); Carb counting and, (2021); Bandura A., Social foundations of thought and action: A social cognitive theory, (1986); Bandura A., Self-efficacy: The exercise of control, (1997); Bandura A., Ross D., Ross S.A., Transmission of aggression through imitation of aggressive models, The Journal of Abnormal and Social Psychology, 63, 3, pp. 575-582, (1961); Baranowski T., Baranowski J., Cullen K.W., Marsh T., Islam N., Zakeri I., Honess-Morreale L., deMoor C., Squire’s Quest! Dietary outcome evaluation of a multimedia game, American Journal of Preventive Medicine, 24, 1, pp. 52-61, (2003); Bitrian P., Buil I., Catalan S., Enhancing user engagement: The role of gamification in mobile apps, Journal of Business Research, 132, pp. 170-185, (2021); Capruciu M.A., Educational video games for improving diabetes self-care, (2012); National diabetes statistics report 2020. U.S. department of health and human services, (2020); Chawla S.P.S., Kaur S., Bharti A., Garg R., Kaur M., Soin D., Ghosh A., Pal R., Impact of health education on knowledge, attitude, practices and glycemic control in type 2 diabetes mellitus, Journal of Family Medicine and Primary Care, 8, 1, pp. 261-268, (2019); Clement S., Diabetes self-management education, Diabetes Care, 18, 8, pp. 1204-1214, (1995); Connell J.P., Context, self, and action: A motivational analysis of self-system processes across the life span, The self in transition: Infancy to childhood, pp. 61-97, (1990); Sales, demographic and usage data: Essential facts about the computer and video game industry, (2020); Fitzgerald J.T., Funnell M.M., Hess G.E., Barr P.A., Anderson R.M., Hiss R.G., Davis W.K., The reliability and validity of a brief diabetes knowledge test, Diabetes Care, 21, 5, pp. 706-710, (1998); Garris R., Ahlers R., Driskell J.E., Games, Motivation, and Learning: A Research and Practice Model, Simulation &amp; Gaming, 33, 4, pp. 441-467, (2002); Gherman A., Schnur J., Montgomery G., Sassu R., Veresiu I., David D., How Are Adherent People More Likely to Think? A Meta-Analysis of Health Beliefs and Diabetes Self-Care, The Diabetes Educator, 37, 3, pp. 392-408, (2011); Glasgow R.E., Hampson S.E., Strycker L.A., Ruggiero L., Personal-model beliefs and social-environmental barriers related to diabetes self-management, Diabetes Care, 20, 4, pp. 556-561, (1997); Glasgow R.E., Osteen V.L., Evaluating diabetes education. Are we measuring the most important outcomes?, Diabetes Care, 15, 10, pp. 1423-1432, (1992); Henkemans O.A.B., Bierman B.P.B., Janssen J., Looije R., Neerincx M.A., van Dooren M.M.M., de Vries J.L.E., van der Burg G.J., Huisman S.D., Design and evaluation of a personal robot playing a self-management education game with children with diabetes type 1, International Journal of Human-Computer Studies, 106, pp. 63-76, (2017); Hochsmann C., Muller O., Ambuhl M., Klenk C., Konigstein K., Infanger D., Walz S.P., Schmidt-Trucksass A., Novel Smartphone Game Improves Physical Activity Behavior in Type 2 Diabetes, American Journal of Preventive Medicine, 57, 1, pp. 41-50, (2019); Juul J., A Casual Revolution: Reinventing Video Games and Their Players, (2009); Kamel Boulos M.N., Gammon S., Dixon M.C., MacRury S.M., Fergusson M.J., Miranda Rodrigues F., Mourinho Baptista T., Yang S.P., Digital Games for Type 1 and Type 2 Diabetes: Underpinning Theory With Three Illustrative Examples, JMIR Serious Games, 3, 1, (2015); Krekhov A., Cmentowski S., Emmerich K., Kruger J., Beyond Human: Animals as an Escape from Stereotype Avatars in Virtual Reality Games, Proceedings of the Annual Symposium on Computer-Human Interaction in Play, pp. 439-451, (2019); Lieberman D.A., Health Education Video Games for Children and Adolescents: Theory, Design, and Research Findings, (1998); Lieberman D.A., Management of chronic pediatric diseases with interactive health games: Theory and research findings, The Journal of Ambulatory Care Management, 24, 1, pp. 26-38, (2001); Lindley C., Narrative, Game Play, and Alternative Time Structures for Virtual Environments, (2004); Malone T.W., Lepper M.R., Making learning fun: A taxonomy of intrinsic motivations for learning. In R. E. Snow &amp; M. J. Farr (Eds.), Aptitude, learning, and instruction, pp. 223-253, (1987); Martos-Cabrera M.B., Membrive-Jimenez M.J., Suleiman-Martos N., Mota-Romero E., Canadas-De la Fuente G.A., Gomez-Urquiza J.L., Albendin-Garcia L., Games and Health Education for Diabetes Control: A Systematic Review with Meta-Analysis, Healthcare (Basel, Switzerland), 8, 4, (2020); Mohebi S., Azadbakht L., Feizi A., Sharifirad G., Kargar M., Review the key role of self-efficacy in diabetes care, Journal of Education and Health Promotion, 2, 1, (2013); Muller T.J., van de Boer-Visschedijk G., Mobile gaming for military: Two case studies, (2017); Patterson N., Halverson R., Wolfenstein M., Squire K., Millar S., Games and Simulations for Diabetes education, (2011); Rubin D.H., Leventhal J.M., Sadock R.T., Letovsky E., Schottland P., Clemente I., McCarthy P., Educational intervention by computer in childhood asthma: A randomized clinical trial testing the use of a new teaching intervention in childhood asthma, Pediatrics, 77, 1, pp. 1-10, (1986); Rubin R., Peyrot M., Saudek C., Effect of Diabetes Education on Self-Care, Metabolic Control, and Emotional Well-Being, Diabetes Care, 12, 10, pp. 673-679, (1989); Saeedi P., Petersohn I., Salpea P., Malanda B., Karuranga S., Unwin N., Colagiuri S., Guariguata L., Motala A.A., Ogurtsova K., Shaw J.E., Bright D., Williams R., Global and regional diabetes prevalence estimates for 2019 and projections for 2030 and 2045: Results from the International Diabetes Federation Diabetes Atlas, 9th edition, Diabetes Research and Clinical Practice, 157, (2019); Sailer M., Hense J.U., Mayr S.K., Mandl H., How gamification motivates: An experimental study of the effects of specific game design elements on psychological need satisfaction, Computers in Human Behavior, 69, pp. 371-380, (2017); (n.d.). Diabetes self-efficacy scale. International Journal of Pharmacy Teaching &amp; Practices, 3, pp. 245-252, (2020); Thompson D., Baranowski T., Buday R., Conceptual Model for the Design of a Serious Video Game Promoting Self-Management among Youth with Type 1 Diabetes, Journal of Diabetes Science and Technology, 4, 3, pp. 744-749, (2010); Diabetes, (2021)</t>
  </si>
  <si>
    <t>Langoban M.A., What makes mathematics difficult as a subject for most students in higher eduation?, International Journal of English and Education, 9, 3, pp. 214-220, (2020); Lomibao L.S., Ombay S.O., Does Repetition with Variation Improve Students’ Mathematics Conceptual Understanding and Retention?, International Journal of Science and Research, 6, 6, pp. 2131-2137, (2017); Ahmad S.Z., Rosmani A.F., Nazri N.A.M., A Game-based Learning Approach using Interactive Multimedia to Learn Fraction (Mathematics) Among Primary School Children, 2021 6th IEEE International Conference on Recent Advances and Innovations in Engineering (ICRAIE); Ibarra M.J., Jimenez W., Soto C., Chavez E., Chiclla E., Silva A., Brandao L.D.O., Game Based Learning for Math Learning: Ifractions Case Study, 2019 International Conference on Virtual Reality and Visualization (ICVRV), (2019); Karamert O., Vardar A.K., The effect of gamification on young mathematics learners’ achievements and attitudes, Journal of Educational Technology &amp; Online Learning, 4, 2, pp. 96-114; Zabala R.O., Effect of gamification as an approach in teaching mathematics, International Journal of Current Research, 10, 12, pp. 76149-76153, (2018); Smiderle R., Rigo S.J., Marques L.B., Coelho J.A.P.D.M., Jaques P.A., The impact of gamification on students’ learning, engagement and behavior based on their personality traits, Smart Learning Environments, 7, 1; Hendrikx M., Meijer S., Velden J.V.D., Iosup A., Procedural content generation for games: A survey, ACM Transactions on Multimedia Computing, Communications, and Applications, 9, 1, pp. 1-22, (2013); De Kegel B., Haahr M., Procedural puzzle generation: A survey, IEEE Transactions on Games, 12, 1, pp. 21-40, (2020); Devlin K., Mathematics Education for a New Era: Video Games as a Medium for Learning, (2011); Chizary F., Farhangi A., Efficiency of educational games on mathematics learning of students, Journal of History Culture and Art Research, 6, 1, pp. 232-240, (2017); Chee Y.S., Games-To-Teach or Games-To-Learn, (2016); Deterding S., Dixon D., Khaled R., Nacke L., From game design elements to gamefulness: defining "gamification, MindTrek '11: Proceedings of the 15th International Academic MindTrek Conference: Envisioning Future Media Environments, (2011); Burke B., Gamify: How Gamification Motivates People to Do Extraordinary Things, (2014); Kim S., Song K., Lockee B., Burton J., Gamification in Learning and Education, (2018); Werbach K., Hunter D., For the Win: How Game Thinking Can Revolutionize Your Business, (2012); Shaker N., Togelius J., Nelson M.J., Procedural Content Generation in Games, (2016); Gabrovsek P., Analysis of maze generating algorithms, IPSI Transactions on Internet Research, 15, 1, pp. 23-30, (2019)</t>
  </si>
  <si>
    <t>Woodward K.; Kanjo E.; Parker W.</t>
  </si>
  <si>
    <t>Woodward, Kieran (57205022242); Kanjo, Eiman (25224732300); Parker, Will (57549439600)</t>
  </si>
  <si>
    <t>57205022242; 25224732300; 57549439600</t>
  </si>
  <si>
    <t>Co-creating an Object Recognition Exergame with Hospital Service Users to Promote Physical Activity</t>
  </si>
  <si>
    <t>14021 LNCS</t>
  </si>
  <si>
    <t>10.1007/978-3-031-35897-5_43</t>
  </si>
  <si>
    <t>https://www.scopus.com/inward/record.uri?eid=2-s2.0-85173050625&amp;doi=10.1007%2f978-3-031-35897-5_43&amp;partnerID=40&amp;md5=c7d6d78220b651d89bc920c17fbacd3d</t>
  </si>
  <si>
    <t>It is challenging to encourage hospital service users with mental health conditions to engage in physical activity despite its proven benefits. Technological implementation, such as mobile games could offer a method of improving healthcare delivery without significant cost. Co-design helps create a sense of empowerment and a feeling of competence, which benefits the participants as they derive satisfaction and fun while feeling useful through their participation. Therefore, we propose the co-creation of objects using papier-mâché for use within an AI exergame whereby hospital service users and staff construct co-created models that are placed along a mile long walk around the grounds for use within the game. This enables a novel approach to gamify exercise and promote physical activity by developing a smartphone app that encourages hospital service users to search for and scan co-created objects around the hospital grounds. The game has successfully engaged hospital service users as they both enjoyed the active gamified experience and took ownership of the co-designed objects used within the game. © 2023, The Author(s), under exclusive license to Springer Nature Switzerland AG.</t>
  </si>
  <si>
    <t>AI; App; Co-Deign; Exergame; Gamifiction; Mental Wellbeing; Object Recognition; Physical Activity</t>
  </si>
  <si>
    <t>Binder T., de Michelis G., Ehn P., Jacucci G., Linde P., Wagner I., Participation in design things, Design Things, (2019); Burkett I., An Introduction to Co-Design, (2016); Campos C., Mesquita F., Marques A., Trigueiro M.J., Orvalho V., Rocha N.B., Feasibility and acceptability of an exergame intervention for schizophrenia, Psychol. Sport Exerc., 19, pp. 50-58, (2015); Daumit G.L., Et al., Physical activity patterns in adults with severe mental illness, J. Nerv. Mental Dis., 193, 10, pp. 641-646, (2005); Doran K., Pickford S., Austin C., Walker T., Barnes T., World of workout: Towards pervasive, intrinsically motivated, mobile exergaming, Meaningful Play 2010 Conference, (2010); Frauenberger C., Good J., Alcorn A., Pain H., Supporting the design contributions of children with autism spectrum conditions, ACM International Conference Proceeding Series, pp. 134-143, (2012); Fu J., Mei T., Yang K., Lu H., Rui Y., Tagging personal photos with transfer deep learning, WWW 2015-Proceedings of the 24Th International Conference on World Wide Web, pp. 344-354, (2015); Holmlid S., Participative, co-operative, emancipatory: From participatory design to service design, First Nordic Conference on Service Design and Service Innovation, (2009); Howard A., Et al., Searching for Mobilenetv3, (2019); Malinverni L., Mora-Guiard J., Padillo V., Mairena M.A., Hervas A., Pares N., Participatory design strategies to enhance the creative contribution of children with special needs, ACM International Conference Proceeding Series, (2014); Pan S.J., Yang Q., A Survey on Transfer Learning, (2010); Patsi C., Antoniou P., Batsiou S., Bebetsos E., Lagiou K., Exergames and their effect on emotional state in people with Schizophrenia. Balkan Milit, Med. Rev., 15, 4, pp. 275-281, (2012); Sanders L., An evolving map of design practice and design research, Interactions, (2008); Singh M.S., Pondenkandath V., Zhou B., Lukowicz P., Liwicki M., Kaiser-Slautern T., Transforming Sensor Data to the Image Domain for Deep Learning-An Application to Footstep Detection; Simonyan K., Zisserman A., Very deep convolutional networks for large-scale image recognition, 3Rd International Conference on Learning Representations, ICLR 2015-Conference Track Proceedings, (2015); Skliarova I., Sklyarov V., Hardware/software co-design, Lecture Notes in Electrical Engineering, (2019); Stanley K.G., Livingston I., Bandurka A., Kapiszka R., Mandryk R.L., PiNi-ZoRo: A GPS-based exercise game for families, Future Play 2010: Research, Play, Share-International Academic Conference on the Future of Game Design and Technology, pp. 243-246, (2010); Steen M., Co-design as a process of joint inquiry and imagination, Des. Issues, (2013); Steen M., Manschot M., de Koning N., Benefits of co-design in service design projects, Int. J. Des., 5, pp. 1-8, (2011); Szegedy C., Vanhoucke V., Ioffe S., Shlens J., Wojna Z., Rethinking the inception architecture for computer vision, Proceedings of the IEEE Computer Society Conference on Computer Vision and Pattern Recognition, (2016); The Mental Health Foundation: Fundamental Facts about Mental Health, (2015); Tommasi T., Orabona F., Caputo B., Safety in numbers: Learning categories from few examples with multi model knowledge transfer, Proceedings of the IEEE Computer Society Conference on Computer Vision and Pattern Recognition, (2010); Vines J., Clarke R., Wright P., McCarthy J., Olivier P., Configuring participation: On how we involve people in design, Conference on Human Factors in Computing Systems-Proceedings, (2013); Wang J., Chen Y., Zheng V.W., Huang M., Deep transfer learning for cross-domain activity recognition, ACM International Conference Proceeding Series, (2018)</t>
  </si>
  <si>
    <t>Santorum M.; Carrion-Toro M.; Morales D.; Garcia F.; Flores B.; Galindo J.; Acosta-Vargas P.</t>
  </si>
  <si>
    <t>Santorum, Marco (53980320300); Carrion-Toro, Mayra (57202152332); Morales, David (58493572000); Garcia, Francisco (58165501500); Flores, Bryan (58165710100); Galindo, Julian (57203185972); Acosta-Vargas, Patricia (57192678428)</t>
  </si>
  <si>
    <t>53980320300; 57202152332; 58493572000; 58165501500; 58165710100; 57203185972; 57192678428</t>
  </si>
  <si>
    <t>A Serious Game Development for Vexillology Learning Using iPlus Methodology</t>
  </si>
  <si>
    <t>Proceedings - 3rd International Conference on Information Systems and Software Technologies, ICI2ST 2022</t>
  </si>
  <si>
    <t>10.1109/ICI2ST57350.2022.00028</t>
  </si>
  <si>
    <t>https://www.scopus.com/inward/record.uri?eid=2-s2.0-85151333686&amp;doi=10.1109%2fICI2ST57350.2022.00028&amp;partnerID=40&amp;md5=135c87cb70a659dd2fbc83ec16104726</t>
  </si>
  <si>
    <t>Developing a serious game is a challenge. One of the most difficult tasks is applying serious information in games while maintaining fun during the game. In this article, we propose the practical application of the iPlus methodology to design serious games that ensure these components integration. As a practical case, we study the development of a serious educational game for learning Vexillology for elementary and high school students, allowing students to reinforce the acquired knowledge in a fun and interactive way. The article also illustrates a usability evaluation to ensure the game is usable. The results show that 'Serious Objective' (86%) and 'Multimedia' (82%) are the components with the highest acceptance, being the game categorized on a usability scale between good and excellent.  © 2022 IEEE.</t>
  </si>
  <si>
    <t>gamification; iPlus methodology; serious game; usability test; vexillology</t>
  </si>
  <si>
    <t>Ramos J., Herramientas digitales para la educación, Introducción: Una nueva era de la educación., pp. 5-6, (2021); Kelly H., Et al., How to build serious games, Commun. ACM 50, pp. 44-49, (2007); Coudret C., Dietrich N., Fun with flags and chemistry, Journal of Chemical Education, 97, 12, pp. 4377-4384, (2020); Carrion M., Et al., Creando un juego serio educativo mediante un enfoque de diseno centrado en el usuario, Revista Ibérica de Sistemas e Tecnologias de Informacao E23, pp. 158-170, (2019); Sastre M.J., Et al., Vexilologia y psicologia, Emblemata: Revista aragonesa de emblemática, 19, pp. 165-192, (2013); Rautela A., The Usability Testing Process (diagram) - Cone Trees. 10 de Julio de, (2018); Iza L.D.B., Propuesta de un instrumento de evaluación de usabilidad para juegos serios, (2021); Asuncion H., Et al., Serious game development as an iterative user-centered agile software project, Proceedings of the 1st International Workshop on Games and Software Engineering. GAS '11., pp. 44-47, (2011); Carrion M., Et al., Serious game, gamified applications, educational software: A comparative study, 2019 International Conference on Information Systems and Software Technologies (ICI2ST)., pp. 55-62, (2019); Zyda M., From visual simulation to virtual reality to games, Computer, 38, 9, pp. 25-32, (2005); Winn B.M., The design, play, and experience framework, Handbook of Research on Effective Electronic Gaming in Education, 5497, pp. 1010-1024, (2008); Desarrollo de una aplicación educativa gamificada para preservar el patrimonio y material de las comunidades y pueblos indigenas, (2021); Rodriguez D.V., Mezquita J.M.M., Et al., Diseno de juegos serios para reforzar conocimientos: una ezperiencia educativa en secundaria, (2016); Mayra C.-T., Et al., Iplus a user-centered methodology for serious games design, Applied Sciences, 10, 24, (2020); Carrion M., Et al., Iplus methodology for requirements elicitation for serious games, XXII Ibero-American Conference on Software Engineering, pp. 434-447, (2019); Ribadeneira D., La antártida, AFESE, pp. 2-6, (1988); Faulkner L., Beyond the five-user assumption: Benefits of increased sample sizes in usability testing, Behavior Research Methods, Instruments, &amp; Computers, 35, 3, pp. 379-383, (2003)</t>
  </si>
  <si>
    <t>Bailenson J., Realidad Virtual; Calle M. V., El juego como tratamiento y cura; Epp D. L. a. C.-P. B. R., An Empirical Study of Trends of Popular Virtual Reality Games and Their Complaints, IEEE Transactions on Games, 13, 3, pp. 275-286, (2021); Probir Mondol E., THE ROLE OF VR GAMES TO MINIMIZE THE OBESITY OF VIDEO GAMERS, Int. J. CIM, 2, 1, (2022); Ijaz K. W. Y. M. D. C. R., VR-Rides: Interactive VR Games for Health, 9894, pp. 289-292, (2016); Ladino P., Caicedo J., El uso de videojuegos serios en ciencias para la salud, (2021); Rodriguez L., Sierra J., Medina B., Sistema de rehabilitación mediante técnicas de realidad virtual y video juegos para mejoramiento del control postural en personas con daño cerebral adquirido, (2020); Ishaque S., Rueda A., Nguyen B., Khan N., Krishnan S., Nguyen B., Physiological Signal Analysis and Classification of Stress from Virtual Reality Video Game, 2020 42nd Annual International Conference of the IEEE Engineering in Medicine &amp; Biology Society (EMBC), pp. 867-870, (2020); Kari T., Kosa M., Acceptance and use of virtual reality games: an extension of HMSAM, Virtual Reality, (2023); Sunday Oyelere A., Joseph Agbo F., Sunday Oyelere A., Formative evaluation of immersive virtual reality expedition mini-games to facilitate computational thinking, Computers &amp; Education: X Reality, 2, (2023); Dickson Roig A., Design and development of a virtual reality serious game with editable content, (2020); Navarro G., Realidad Virtual en la Terapia Física, (2017); Una guía para el CONOCIMIENTO DE SCRUM (GUÍA SBOK™), (2013); Los mejores frameworks para desarrollo de apps 2023 - Bambu Mobile, Bambu Mobile, (2022); Unity - Manual: XR Plugin Management, (2021); Provencher E., Dave R., Eyes, hands, simulation, and samples: What’s new in Unity XR Interaction Toolkit 2.3 | Unity Blog, Unity Blog, (2023); uniwebsidad, (2020); Qué es Firebase: funcionalidades, ventajas y conclusiones, (2020); IBM Documentation, (2021); System Usability Scale (SUS) | Usability.gov, (2023); GitHub - KutyVr/Whac-a-Mole-VR: Whac-a-Mole VR tutorial repository; Mmeyrat, GitHub - mmeyrat/MiniGolf-VR: A virtual reality game of mini-golf made with Unity; GitHub - EliaFantini/RocketMan-a-VR-videogame-created-with-Unity: A Virtual-Reality ‘escape-room-like’ videogame for Oculus Quest, developed with Unity Engine using only the basic Oculus Framework. Game awarded as best game of the course (year 2021/2022)</t>
  </si>
  <si>
    <t>Okpanachi V.A.; Adaji I.</t>
  </si>
  <si>
    <t>Okpanachi, Victor A. (58920636400); Adaji, Ifeoma (57133126700)</t>
  </si>
  <si>
    <t>58920636400; 57133126700</t>
  </si>
  <si>
    <t>Analysis of Serious Games for Nutrition Using NLP Techniques</t>
  </si>
  <si>
    <t>2024 IEEE 14th Annual Computing and Communication Workshop and Conference, CCWC 2024</t>
  </si>
  <si>
    <t>10.1109/CCWC60891.2024.10427569</t>
  </si>
  <si>
    <t>https://www.scopus.com/inward/record.uri?eid=2-s2.0-85186746621&amp;doi=10.1109%2fCCWC60891.2024.10427569&amp;partnerID=40&amp;md5=88cc291c28c41c55ca9ec56afd66bb42</t>
  </si>
  <si>
    <t>Serious games, which are games that are designed not just for entertainment, are commonly used to teach important concepts such as a new language, or other specific subjects such as healthy nutrition. Serious games can be a fun and interactive way to educate people about healthy eating habits which can go a long way to address health challenges such as obesity. These games are typically available to users on the app store such as the Google Play Store where users can also write reviews based on their experience playing the game. The reviews are a rich source of information and feedback for game developers and other stakeholders. Analyzing the sentiments and emotions expressed in such reviews can help developers gain insights into how players perceive a game's effectiveness in achieving its goals and aims. This can aid the development of future releases of the game where issues are fixed and improvements made. To contribute to research in this area, ten games are analyzed for sentiments and emotions using Natural Language Processing techniques. Our results show that all but one of the games have more positive sentiments than negative sentiments. In addition, some of the popular emotions we identified include admiration, approval, amusement, and love. To support game designers and other stakeholders in gaining useful insights from our results, we developed a tool in the form of an interactive web page where users can view the sentiments and emotions expressed in the reviews of each game including the raw reviews. This can help game designers and other stakeholders explore reviews of users in one place. © 2024 IEEE.</t>
  </si>
  <si>
    <t>emotions; NLP; NLP techniques; nutritional games; persuasive games; sentiment analysis; serious games</t>
  </si>
  <si>
    <t>Alpaydin E., Machine learning: the new AI, (2016); Andrews T.M., Price R.M., Mead L.S., McElhinny T.L., Thanukos A., Perez K.E., Herreid C.F., Terry D.R., Lemons P.P., Biology un-dergraduates' misconceptions about genetic drift, CBE-Life Sciences Education, 11, 3, pp. 248-259, (2012); Chakraborty S., Mobin I., Roy A., Hasan Khan M., Rating Generation of Video Games using Sentiment Analysis and Contextual Polarity from Microblog, 2018 International Conference on Computational Techniques, Electronics and Mechanical Systems (CTEMS), pp. 157-161, (2018); Devlin J., Chang M.-W., Lee K., Toutanova K., Bert: Pre-training of deep bidirectional transformers for language understanding, (2018); Kamath R., Ghoshal A., Eswaran S., Hon-Navalli P.B., Emoroberta: An enhanced emotion detection model using roberta, IEEE International Conference on Electronics, Computing and Communication Technologies, (2022); Kaviya K., Roshini C., Vaidhehi V., Dhalia Sweetlin J., Sentiment analysis for restaurant rating, 2017 IEEE International Con-ference on Smart Technologies and Management for Computing, Com-munication, Controls, Energy and Materials (ICSTM), pp. 140-145, (2017); Lee H., Yoon S., Dernoncourt F., Soon Kim D., Bui T., Shin J., Jung K., KPQA: A metric for generative question answering using keyphrase weights, (2020); Lin B., Zampetti F., Bavota G., Di Penta M., Lanza M., Oliveto R., Sentiment analysis for soft-ware engineering: How far can we go?, Proceedings of the 40th international conference on software engineering, pp. 94-104, (2018); Liu Y., Ott M., Goyal N., Du J., Joshi M., Chen D., Levy O., Lewis M., Zettlemoyer L., Stoyanov V., Roberta: A robustly optimized bert pretraining approach, (2019); Montavon G., Orr G., Muller K.-R., Neural networks: tricks of the trade, 7700, (2012); Orji R., Nacke L.E., Di Marco C., Towards personality-driven persuasive health games and gamified systems, Proceedings of the 2017 CHI conference on human factors in computing systems, pp. 1015-1027, (2017); Platt J.C., Fast training of support vector machines using sequential minimal optimization, advances in kernel methods, Support vector learning, pp. 185-208, (1999); Ranganathan P., Pramesh C.S., Aggarwal R., Common pitfalls in statistical analysis: logistic regression, Perspectives in clinical research, 8, 3, (2017); Sanh V., Debut L., Chaumond J., Wolf T., DistilBERT, a distilled version of BERT: smaller, faster, cheaper and lighter, (2019); (2019); Viggiato M., Lin D., Hindle A., Bezemer C.-P., What Causes Wrong Sentiment Classifications of Game Reviews?, IEEETransactions on Games, 14, 3, pp. 350-363, (2021); Nandwani P., Verma R., A review on sentiment analysis and emo-tion detection from text, Social Network Analysis and Mining, 11, 1, (2021); Bakker I., Van Der Voordt T., Vink P., De Boon J., Pleasure, arousal, dominance: Mehrabian and Russell revisited, Curr Psychol, 33, 3, pp. 405-421, (2014); Matias B.C., Gomes V.O., Sarinho V.T., Ultimate Food Defense": A Seri-ous Game for Healthy Eating Behavior Awareness, Joint International Conference on Entertainment Computing and Serious Games, pp. 422-425, (2019); Onyenwe I., Nwagbo S., Mbeledogu N., Onyedinma E., The impact of political party/candidate on the election results from a sentiment analysis perspective using anambradecides2017 tweets, Soc Netw Anal Min, 10, 1, pp. 1-17, (2020); Ye Q., Zhang Z., Law R., Sentiment classification of online reviews to travel destinations by supervised machine learning approaches, Expert Syst Appl, 36, 3, pp. 6527-6535, (2009); Grabner D., Zanker M., Fliedl G., Fuchs M., Et al., Classification of customer reviews based on sentiment analysis, ENTER, pp. 460-470, (2012); Hutto C., Gilbert E., Vader: A parsimonious rule-based model for sen-timent analysis of social media text, Proceedings of the international AAAI conference on web and social media, 8, 1, pp. 216-225, (2014); Smith L.N., Cyclical learning rates for training neural networks, 2017 IEEE winter conference on applications of computer vision (WACV), pp. 464-472, (2017); Liu Y., Ott M., Goyal N., Du J., Joshi M., Chen D., Levy O., Lewis M., Zettlemoyer L., Stoyanov V., Roberta: A robustly optimized bert pretraining approach, (2019); Lu Y., Lu J., A universal approximation theorem of deep neural networksfor expressing probability distributions, Advances in neural information processing systems, 33, pp. 3094-3105, (2020); Yau N., Data points: Visualization that means something, (2013); Tufte E.R., The visual display of quantitative information, (2001); VanderPlas J., Python data science handbook: Essential tools for working with data, (2016); Mihai M.M., Do credit booms predict US recessions?, Journal of Fore-casting, 39, 6, pp. 887-910, (2020); Fuchs K., Huonder V., Vuckovac D., Ilic A., Lehnert M., Linhart A., Manderscheid J., Svechla M., Swiss FoodQuiz: Inducing nutritional knowledge via a visual learning based serious game, (2016); Gan Q., Ferns B.H., Yu Y., Jin L., A text mining and multidimensional sentiment analysis of online restaurant reviews, Journal of Quality Assurance in Hospitality &amp; Tourism, 18, 4, pp. 465-492, (2017); Connolly T.M., Boyle E.A., MacArthur E., Hainey T., Boyle J.M., A systematic literature review of empirical evidence on computer games and serious games, Computers &amp; education, 59, 2, pp. 661-686, (2012); Lee J., Designing A Gamified Augmented Reality Application For Tourists To Encourage Their Local Food Consumption; Mahmud M.S., Bonny A.J., Saha U., Jahan M., Tuna Z.F., Al Marouf A., Sentiment analysis from user-generated reviews of ride-sharing mobile applications, 2022 6th International Conference on Computing Methodologies and Communication (ICCMC), pp. 738-744, (2022); Maalej W., Kurtanovic Z., Nabil H., Stanik C., On the automatic classifi-cation of app reviews, Requirements Engineering, 21, pp. 311-331, (2016); Nguyen H., Veluchamy A., Diop M., Iqbal R., Comparative study of sentiment analysis with product reviews using machine learning and lexicon-based approaches, SMU Data Science Review, 1, 4, (2018); Vora V., Savla J., Mehta D., Gawade A., Mangrulkar R., Classification of Diverse AI Generated Content: An In-Depth Exploration using Machine Learning and Knowledge Graphs; Semeraro A., Vilella S., Mohammad S., Ruffo G., Stella M., EmoAtlas:An emotional profiling tool merging psychological lexicons, artificial intelligence and network science</t>
  </si>
  <si>
    <t>Hare R.; Tang Y.; Zhu C.</t>
  </si>
  <si>
    <t>Hare, Ryan (57215116915); Tang, Ying (57791491500); Zhu, Chengzhang (58751046600)</t>
  </si>
  <si>
    <t>57215116915; 57791491500; 58751046600</t>
  </si>
  <si>
    <t>Combining Gamification and Intelligent Tutoring Systems for Engineering Education</t>
  </si>
  <si>
    <t>10.1109/FIE58773.2023.10343378</t>
  </si>
  <si>
    <t>https://www.scopus.com/inward/record.uri?eid=2-s2.0-85183008489&amp;doi=10.1109%2fFIE58773.2023.10343378&amp;partnerID=40&amp;md5=5fb62b3709734887a2292207ecef563e</t>
  </si>
  <si>
    <t>This work-in-progress research-to-practice paper provides ongoing results from the development and testing of a personalized learning system integrated into a serious game. Given limited instructor resources, the use of computerized systems to help tutor students offers a way to provide higher quality education and to improve educational efficacy. Personalized learning systems like the one proposed in this paper offer an accessible solution. Furthermore, by combining such a system with a serious game, students are further engaged in interacting with the system. The proposed learning system combines expert-driven structure and lesson planning with computational intelligence methods and gamification to provide students with a fun and educational experience. As the project is ongoing from past years, numerous design iterations have been made on the system based on feedback from students and classroom observations. Using computational intelligence, the system adaptively provides support to students based on data collected from both their in-game actions and by estimating their emotional state from webcam images. For our evaluation, we focus on student data gathered from in-classroom testing in relevant courses, with both educational efficacy results and student observations. To demonstrate the effect of our proposed system, students in an early electrical engineering course were instructed to interact with the system in place of their standard lab assignments. The system would then measure and help them improve their background knowledge before allowing them to complete the lab assignment. As they played through the game, we observed their interactions with the system to gather insights for future developments, which are presented in this work. Additionally, we demonstrate the system's educational efficacy through early pre-post-test results from students who played the game with and without the personalized learning system integration. © 2023 IEEE.</t>
  </si>
  <si>
    <t>Educational Software; Engineering Education; Gamification; Higher Education; Learning Technology</t>
  </si>
  <si>
    <t>Schwinn D.A., Cooper C.S., Robillard J.E., putting students at the center: Moving beyond time-variable one-size-fits-all medical education to true individualization, Advances in Medical Education and Practice, 10, pp. 109-112, (2019); Yang S., Tian H., Sun L., Yu X., From one-size-fits-all teaching to adaptive learning: The crisis and solution of education in the era of ai, Journal of Physics: Conference Series, 1237, 4, (2019); Olson S., Grand Challenges for Engineering Imperatives, Prospects, and Priorities: Summary of A Forum, (2016); Lin T.-C., An investigation of the relationship between in-class and out-of-class efforts on student learning: Empirical evidence and strategy suggestion, Journal of the Scholarship of Teaching and Learning, 16, 4, pp. 14-32, (2016); Mousavinasab E., Et al., Intelligent tutoring systems: A systematic review of characteristics, applications, and evaluation methods, Interactive Learning Environments, 29, 1, pp. 142-163, (2018); Martin F., Bolliger D.U., Engagement matters: Student perceptions on the importance of engagement&amp;nbsp; strategies in the Online Learning Environment, Online Learning, 22, 1, (2018); Hookham G., Nesbitt K., A systematic review of the definition and measurement of engagement in serious games, Proceedings of the Australasian Computer Science Week Multiconference, (2019); Wang M.-T., Hofkens T.L., Beyond classroom academics: A school-wide and multi-contextual perspective on student engagement in school, Adolescent Research Review, 5, 4, pp. 419-433, (2019); Beyyoudh M., Idrissi M.K., Bennani S., A new approach of integrating serious games in intelligent tutoring systems, Learning and Analytics in Intelligent Systems, pp. 85-91, (2019); Laamarti F., Eid M., Saddik A.E., An overview of serious games, International Journal of Computer Games Technology, 2014, pp. 1-15, (2014); Nah F.F.-H., Zeng Q., Telaprolu V.R., Ayyappa A.P., Eschenbrenner B., Gamification of Education: A review of literature, Lecture Notes in Computer Science, pp. 401-409, (2014); Dermeval D., Albuquerque J., Bittencourt I.I., Isotani S., Silva A.P., Vassileva J., GaTO: An Ontological Model to Apply Gamification in Intelligent Tutoring Systems, Front. Artif. Intell, 2, (2019); Whitaker E., Trewhitt E., Veinott E.S., Adaptive Instructional Systems, Intelligent Tutoring Design Alternatives in a Serious Game. Springer International Publishing, pp. 151-165, (2019); Ferro L.S., Sapio F., Terracina A., Temperini M., Mecella M., Gea2: A Serious Game for Technology-Enhanced Learning in STEM, IEEE Transactions on Learning Technologies, 14, 6, pp. 723-739, (2021); Liang J., Tang Y., Hare R., Wu B., Wang F.-Y., A Learning-Embedded Attributed Petri Net to Optimize Student Learning in a Serious Game, IEEE Transactions on Computational Social Systems, (2022); Hare R., Tang Y., Hierarchical Deep Reinforcement Learning With Experience Sharing for Metaverse in Education, IEEE Transactions on Systems, Man, and Cybernetics: Systems, 53, 4, pp. 2047-2055, (2023)</t>
  </si>
  <si>
    <t>Adams E., Fundementals of Game Design, (2010); Adams E., Fundamentals of Game Design Third Edition, (2013); Albuquerque R. M., Fialho F. A. P., Diversão nos jogos eletrônicos: reflexões epistemológicas para o Game Design, Simpósio Brasileiro de Jogos e Entretenimento Digital, pp. 25-33, (2010); Alves A. G., Borges T. L., Criança co-criadora de jogos digitais: um estudo de caso com aplicação da abordagem do Design Participativo, Simpósio Brasileiro de Jogos e Entretenimento Digital, pp. 396-403, (2015); Alves A. G., Santos R. A., Adequação de jogabilidade para crianças Um estudo de caso com o jogo Rabbit in Danger, Simpósio Brasileiro de Jogos e Entretenimento Digital, pp. 285-293, (2013); Barbosa S. D. J., Et al., Interação Humano-Computador e Experiência do Usuário, (2021); Blythe M. A., Et al., Funology From Usability to Enjoyment. 3rd ed, Human-Computer Interaction, (2004); Bonnet L., Lotte F., Lecuyer A., Two brains, one game: Design and evaluation of a multiuser bci video game based on motor imagery, Computational Intelligence and AI in Games, 5, 2, pp. 185-198, (2013); Borges J. B., Et al., Player Experience Evaluation: Which instrument should I use?, Journal on Interactive Systems, 11, 1, pp. 74-91, (2020); Bragg D., Et al., ASL Sea Battle: Gamifying Sign Language Data Collection, CHI Conference on Human Factors in Computing Systems, pp. 1-13, (2021); Brito L. F. De, Et al., Desenvolvimento e Avaliação do Nutrikids: Um Jogo Educacional Sobre Conhecimento Nutricional e Prevenção da Obesidade, Simpósio Brasileiro de Jogos e Entretenimento Digital, pp. 918-926, (2019); Buchinger D., Cavalcanti G. A. de S., Hounsell M. da S., Mecanismos de busca acadêmica: uma análise quantitativa, Revista Brasileira de Computação Aplicada, (2014); Cardozo L. T., Et al., Quebra-Cabeça do Ciclo Cardíaco – Desenvolvimento de uma versão digital online para o ensino de fisiologia cardíaca, Simpósio Brasileiro de Jogos e Entretenimento Digital, 1, pp. 997-1004, (2020); Cardozo L. T., Et al., Cardiac Cycle Puzzle: Development and Analysis of Students’ Perception of an Online Digital Version for Teaching Cardiac Physiology, Journal on Interactive Systems, 12, 1, pp. 21-34, (2021); Carneiro N., Et al., Net.Aura: Design e Aplicação de um Jogo de Realidade Aumentada no Ensino de Redes de Computadores, Simpósio Brasileiro de Jogos e Entretenimento Digital, pp. 1173-1182, (2018); Carvalho R. N. S., Ishitani L., Motivational Factors for Mobile Serious Games for Elderly Users, Simpósio Brasileiro de Jogos e Entretenimento Digital, pp. 19-28, (2012); Clemes A. V., Et al., Avaliação de um jogo educativo sobre hábitos alimentares saudáveis e higiene bucal, Simpósio Brasileiro de Jogos e Entretenimento Digital, (2018); Csikszentmihalyi M., Flow: The Psychology of Optimal Experience, (1991); Cuperschmid A. R. M., Hildebrand H. R., Avaliação heurística de jogabilidade Counter-Strike: Global Offensive, Simpósio Brasileiro de Jogos e Entretenimento Digital, pp. 371-378, (2013); Dorner R., Et al., Serious Games, Games Foundations, Concepts and Practice, (2016); Doucet L., Srinivasany V., Designing entertaining educational games using procedural rhetoric: A case study, Sandbox: 5th ACM SIGGRAPH Symposium on Video Games, 1, 212, pp. 5-10, (2010); Diversão | Michaelis On-line, Editora Melhoramentos, (2021); Franzwa C., Tang Y., Johnson A., Serious game design: Motivating students through a balance of fun and learning, International Conference on Games and Virtual Worlds for Serious Applications, VS-GAMES, (2013); Freitas D. Q., Et al., Development and Evaluation of a Kinect Based Motor Rehabilitation Game, Simpósio Brasileiro de Jogos e Entretenimento Digital, 2012, pp. 144-153, (2012); Froschauer J., Et al., Design and evaluation of a serious game for immersive cultural training, 16th International Conference on Virtual Systems and Multimedia, VSMM 2010, pp. 253-260, (2010); Garry M. H., Et al., Design and Implementation Serious Game ‘Tic Tac Toe Math, International Conference on Computer Engineering, Network, and Intelligent Multimedia, CENIM, 2019-Novem, (2019); Huizinga J., Homo Ludens, (2000); Hunicke R., Leblanc M., Zubek R., MDA: A formal approach to game design and game research, AAAI Workshop-Technical Report, pp. 1-5, (2004); Iacovides I., Cox A. L., Moving beyond fun: Evaluating serious experience in digital game, Conference on Human Factors in Computing Systems, pp. 2245-2254, (2015); Ihsan Z., Herumurti D., Yunanto A. A., Combination of learning and fun aspect for educational game using gameplay-grafting method, International Seminar on Application for Technology of Information and Communication: IT Challenges for Sustainability, Scalability, and Security in the Age of Digital Disruption, iSemantic, pp. 1-6, (2020); Ijsselsteijn W. A., Kort Y. A. W. D., Poels K., The Game Experience Questionnaire. Eindhoven, pp. 1-47, (2013); Jesus A. M., Silveira I. F., A collaborative game-based learning framework to improve computational thinking skills, International Conference on Virtual Reality and Visualization, ICVRV, pp. 161-166, (2019); Jhones E., Et al., Procedural Generation of Isometric Racetracks Using Chain Code for Racing Games, Simpósio Brasileiro de Jogos e Entretenimento Digital, (2021); Joselli M., Et al., Mindninja: Concept, Development and Evaluation of a Mind Action Game Based on EEGs, Simpósio Brasileiro de Jogos e Entretenimento Digital, pp. 123-132, (2014); Jovanovic M., Et al., Motivation and multimodal interaction in model-driven educational game design, IEEE Transactions on Systems, Man, and Cybernetics Part A:Systems and Humans, 41, 4, pp. 817-824, (2011); Karacsony T., Et al., Brain computer interface for neuro-rehabilitation with deep learning classification and virtual reality feedback, ACM International Conference Proceeding Series, (2019); Ketcheson M., Ye Z., Graham T. C. N., Designing for exertion: How heart-rate power-ups increase physical activity in exergames, Annual Symposium on Computer-Human Interaction in Play, pp. 79-90, (2015); Kitchenham B., Charters S., Guidelines for performing Systematic Literature Reviews in Software Engineering, (2007); Kolthoff T., Spil T. A. M., Nguyen H., The adoption of a serious game to foster interaction between the elderly and the youth, IEEE 7th International Conference on Serious Games and Applications for Health, SeGAH, (2019); Koster R., Theory of Fun for Game Design, (2013); Krause K. K. G., Et al., Jogo Sério para Auxílio no Desenvolvimento do Conceito Multiplicativo, Simpósio Brasileiro de Jogos e Entretenimento Digital, pp. 236-237, (2017); Van de Laar B., Gurkok H., Et al., Experiencing BCI control in a popular computer game, Transactions on Computational Intelligence and AI in Games, 5, 2, pp. 176-184, (2013); Van de Laar B., Bos D. P. O., Et al., How much control is enough? Influence of unreliable input on user experience, Transactions on Cybernetics, 43, 6, pp. 1584-1592, (2013); Lam A. T., Et al., Pac-Euglena: A Living Cellular Pac-Man Meets Virtual Ghosts, Conference on Human Factors in Computing Systems, pp. 1-13, (2020); Lazzaro N., Why We Play Games: Four Keys to More Emotion Without Story, Game Dev Conf, (2004); Leite P. da S., Almeida L. D. A., Modelo Artefato-Experiência para Elementos dos Jogos e Gameplay, pp. 125-134, (2017); Lindberg R., Seo J., Laine T. H., Enhancing Physical Education with Exergames and Wearable Technology, IEEE Transactions on Learning Technologies, 9, 4, pp. 328-341, (2016); Lorenzi F., Ribeiro V. V., Kurtz G. B., RPG Educacional para o ensino de Design Thinking, Simpósio Brasileiro de Jogos e Entretenimento Digital, pp. 1239-1248, (2018); Machado R. da S., Fator diversão na produção de um jogo eletrônico educativo, Simpósio Brasileiro de Jogos e Entretenimento Digital, pp. 550-559, (2014); Majid M. S. H., Et al., Performance evaluation of a VR-based arm rehabilitation using movement sequence pattern, 14th International Colloquium on Signal Processing and its Application, CSPA 2018, pp. 123-128, (2018); Mandryk R. L., Atkins M. S., A fuzzy physiological approach for continuously modeling emotion during interaction with play technologies, International Journal of Human Computer Studies, 65, 4, pp. 329-347, (2007); Maqsood S., Mekhail C., Chiasson S., A day in the life of Jos: A web-based game to increase children’s digital literacy, ACM Conference on Interaction Design and Children, pp. 241-252, (2018); Marques B. R. C., Levitt S. P., Nixon K. J., Software visualisation through video games, Proceedings of the South African Institute for Computer Scientists and Information Technologists Conference on-SAICSIT ’12, (2012); Marsh T., Et al., Fun and learning: The power of narrative, 6th International Conference on the Foundations of Digital Games, FDG, pp. 23-29, (2011); Marsh T., Serious games continuum: Between games for purpose and experiential environments for purpose, Entertainment Computing, 2, 2, pp. 61-68, (2011); McCall R., O'Neil S., Carroll F., Measuring presence in virtual environments, Conference on Human factors and computing systems-CHI ’04, (2004); Medeiros R. J. V., Medeiros T. F. V. De, Procedural Level Balancing in Runner Games, 2014 Brazilian Symposium on Computer Games and Digital Entertainment, pp. 109-114, (2014); Menezes J., Schlemmer E., Desenvolvendo a competência comunicativa através de Social Games nas aulas de Língua Inglesa, Simpósio Brasileiro de Jogos e Entretenimento Digital, pp. 543-549, (2014); Michael D. R., Chen S. L., Serious games: Games that educate, train, and inform, (2005); Moosa A. M., Et al., Designing a Mobile Serious Game for Raising Awareness of Diabetic Children, IEEE Access, 8, pp. 222876-222889, (2020); Moser C., Fuchsberger V., Tscheligi M., Rapid assessment of game experiences in public settings, ACM International Conference Proceeding Series, pp. 73-82, (2012); Nascimento L., Projeto Treinamento: Desenvolvendo Duelos de Memória em uma Proposta de Card Game Engajado para o Treinamento da Capacidade de Concentração, Simpósio Brasileiro de Jogos e Entretenimento Digital, pp. 987-996, (2020); Normal M. J., MdNor K., Ishak B. I., Fun beliefs in digital games from the perspective of human nature: A systematic review, International Symposium on Technology Management and Emerging Technologies, pp. 359-364, (2014); Oliveira M. J., Et al., Do Not Puzzle the Puzzle Player: When Communicability Issues Influence Playability, Simpósio Brasileiro de Jogos e Entretenimento Digital, 2018-Novem, pp. 81-87, (2019); Ooi Y. P., Et al., Understanding player perceptions of RegnaTales, a mobile game for teaching social problem solving skills, ACM Symposium on Applied Computing, pp. 167-172, (2016); Ouherrou N., Et al., A Heuristic Evaluation of an Educational Game for Children with Dyslexia, Monatsschrift Kinderheilkunde, pp. 1229-1235, (2012); Pereira L. T., Viana B. M. F., Toledo C. F. M., Procedural Enemy Generation through Parallel Evolutionary Algorithm, Simpósio Brasileiro de Jogos e Entretenimento Digital, (2021); Petersen K., Vakkalanka S., Kuzniarz L., Guidelines for conducting systematic mapping studies in software engineering: An update, Information and Software Technology, 64, pp. 1-18, (2015); Petri G., von Wangenheim C. G., How to evaluate educational games: A systematic literature review, Journal of Universal Computer Science, 22, 7, pp. 992-1021, (2016); Petri G., von Wangenheim C. G., Borgatto A. F., Quality of Games for Teaching Software Engineering: An Analysis of Empirical Evidences of Digital and Non-Digital Games, International Conference on Software Engineering: Software Engineering Education and Training Track (ICSE-SEET), pp. 150-159, (2017); Petri G., Wangenheim C. G. Von, Borgatto A. F., MEEGA+: Um Modelo para a Avaliação de Jogos Educacionais para o ensino de Computação, Revista Brasileira de Informática na Educação, 27, pp. 52-81, (2019); Petry S., Pode a filosofia auxiliar na compreensão do que é Game ?, Simpósio Brasileiro de Jogos e Entretenimento Digital, pp. 175-186, (2010); Prensky M., Fun, Play and Games: What Makes Games Engaging, Digital Game-Based Learning, pp. 1-31, (2001); Rachevsky D. C., de Souza V. C., Nedel L., Visualization and interaction in immersive virtual reality games: A user evaluation study, 20th Symposium on Virtual and Augmented Reality, SVR, pp. 89-98, (2018); Read J. C., MacFarlane S., Using the fun toolkit and other survey methods to gather opinions in Child Computer Interaction, Conference on Interaction Design and Children, IDC ’06, pp. 81-88, (2006); Rodrigues L., Bonidia R., Brancher J., Procedural versus human level generation: Two sides of the same coin?, International Journal of Human-Computer Studies, 141, (2020); Satria F., Et al., EFL learning media for early childhood through speech recognition application, International Conference on Science in Information Technology: Theory and Application of IT for Education, Industry and Society in Big Data Era, pp. 568-572, (2017); Schell J., A arte de Game Design, (2010); Schroeder R. B., Hounsell M. da S., SEU-Q-Um Instrumento de Avaliação de Utilidade de Jogos Sérios Ativos, I Simpósio Latino-Americano de Jogos, pp. 136-145, (2016); Shen C., Wang H., Ritterfeld U., Serious games and seriously fun games: Can they be one and the same?, Serious Games: Mechanisms and Effects, pp. 48-61, (2009); Silva Bastos A., Et al., Synesthesia: A Study on Immersive Features of Electronic Games, Journal on Interactive Systems, 9, 2, (2018); Silva E., Et al., An interaction mechanism for virtual reality based on upper limbs motions tracking using depth cameras and inertial sensors, Simpósio Brasileiro de Jogos e Entretenimento Digital, 2017-Novem, pp. 46-55, (2018); Sobrinho M. E., Et al., Game Serra Pelada: Projeto Implementação e Avaliação de um Jogo Educativo para o ensino de Geometria para Alunos do 9 do Ensino Fundamental, Simpósio Brasileiro de Jogos e Entretenimento Digital, pp. 865-872, (2016); Souza V., Et al., Development and Evaluation of a Immersive Serious Game to Support Neuroanatomy Teaching and Learning, Simpósio Brasileiro de Jogos e Entretenimento Digital, pp. 927-935, (2019); Su J. M., Wu K. M., League of learners (LoL)-A collaborative subject-free learning game scheme to leverage fun and meaningful learning: A study on potential and effect, International Conference of Educational Innovation Through Technology, pp. 68-74, (2014); Sweetser P., Wyeth P., GameFlow: a model for evaluating player enjoyment in games, Computers in Entertainment, 3, 3, (2005); Tondorf D. F., Hounsell M. da S., De volta ao parquinho: A busca da diversão no jogo digital, GranDGamesBR: Fórum dos Grandes Desafios de Pesquisa em Jogos e Entretenimento Digital no Brasil, pp. 927-930, (2021); Torok L., Et al., AdaptControl: An adaptive mobile touch control for games, SIGGRAPH Asia Mobile Graphics and Interactive Applications, pp. 137-145, (2014); Umbelino M. A. M., Mota R. R., Negativity in Play-How Negative Emotions create Meaningful Games, Anais Estendidos do XX Simpósio Brasileiro de Jogos e Entretenimento Digital (SBGames Estendido 2021), pp. 152-161, (2021); Venter M., De Wet L., Continuance use intention of primary school learners towards mobile mathematical applications, Frontiers in Education Conference, FIE, 2016-Novem, (2016); Wang H., Shen C., Ritterfeld U., Enjoyment of digital games: What makes them ‘seriously’ fun?, Serious Games: Mechanisms and Effects, pp. 25-47, (2009); Warriar V. R., Woodward J. R., Tokarchuk L., Modelling player preferences in AR mobile games, IEEE Conference on Computatonal Intelligence and Games, CIG, (2019); Yanti P. P., Rosmansyah Y., Dabarsyah B., Serious Games for Children: A Systematic Literature Review, 1st International Conference on Informatics, Multimedia, Cyber and Information System, ICIMCIS, pp. 79-84, (2019); Zamith M., Et al., Applying hidden Markov model for dynamic game balancing, Simpósio Brasileiro de Jogos e Entretenimento Digital, pp. 38-46, (2020); Zyda M., From visual simulation to virtual reality to games, Computer, 38, 9, pp. 25-32, (2005)</t>
  </si>
  <si>
    <t>Kerber R.C., If It’s Resonance, What Is Resonating?, J. Chem. Educ., 83, 9, pp. 223-227, (2006); Bykov G.V., Historical Sketch of the Electron Theories of Organic Chemistry, Chymia, 10, pp. 199-253, (1965); Arndt F., Scholz E., Nachtwey P., Über Dipyrylene und über die Bindungsverhältnisse in Pyron-ringsystemen, Chem. Ber., 57, 10, pp. 1903-1911, (1924); Arndt F., Eistert B., Ender W., Synthesen mit Diazomethan, VI.: Über die Reaktion von Ketonen und Aldehyden mit Diazo-methan, Chem. Ber., 62, 1, pp. 44-56, (1929); Arndt F., Kalischek A., Beiträge zur Konstitution der sogenannten γ-Pyridone, Chem. Ber., 63, 3, pp. 587-596, (1930); Arndt F., Eistert B., Ender W., Gleichgewicht und,, Zwischenstufe, Chem. Ber., 63, 11, pp. 2963-2966, (1930); Arndt F., Eistert B., Über den,, Resonanz“- und,, Zwischenstufen“-Begriff bei organischen Substanzen mit mehrfachen Bindungen und die Elektronenformeln, Zeit. Phys. Chem., 31B, pp. 125-131, (1936); Arndt F., Eistert B., Zur Elektronen-Theorie organisch-chemischer Reaktionen, Ber. Dtsch. Chem. Ges., 68, pp. 193-199, (1935); Ingold C.K., Principles of an Electronic Theory of Organic Reactions, Chem. Rev., 15, pp. 225-274, (1934); Pauling L., The Application of the Quantum Mechanics to the Structure of the Hydrogen Molecule and Hydrogen Molecule-ion and to Related Problems, Chem. Rev., 5, pp. 173-213, (1928); Pauling L., The Nature of the Chemical Bond. Application of Results Obtained from the Quantum Mechanics and From a Theory of Paramagnetic Susceptibility to the Structure of Molecules, J. Am. Chem. Soc., 53, pp. 1367-1400, (1931); Pauling L., The Nature of the Chemical Bond. II. The One-electron Bond and the Three-electron Bond, J. Am. Chem. Soc., 53, pp. 3225-3237, (1931); Pauling L., The Nature of the Chemical Bond. III. The Transition from One Extreme Bond Type to Another, J. Am. Chem. Soc., 54, pp. 988-1003, (1932); Pauling L., The Nature of the Chemical Bond. IV. The Single Bonds and the Relative Electronegativity of Atoms, J. Am. Chem. Soc., 54, pp. 3570-3582, (1932); Pauling L., Wheland G.W., The Nature of the Chemical Bond. V. The Quantum-mechanical Calculation of the Resonance Energy of Benzene and Naphthalene and the Hydrocarbon Free Radicals, J. Chem. Phys., 1, pp. 362-374, (1933); Pauling L., Sherman J., The Nature of the Chemical Bond. VI. The Calculation from Thermochemical Data of the Energy of Resonance of Molecules Among Several Electronic Structures, J. Chem. Phys., 1, pp. 606-617, (1933); Pauling L., Sherman J., The Nature of the Chemical Bond. VII. The Calculation of Resonance Energy in Conjugated Systems, J. Chem. Phys., 1, pp. 679-686, (1933); Pauling L., Wilson E.B., Introduction to Quantum Mechanics (With Applications to Chemistry), (1935); Truhlar D.G., The Concept of Resonance, J. Chem. Educ., 84, 5, pp. 781-782, (2007); Hass M.A., A Practical Approach to Teaching Resonance in Introductory Organic Chemistry, Chem. Educator, 13, 3, pp. 136-140, (2008); Smith O.L., Dragojlovic V., Curved Arrows Convention in an Introductory Organic Chemistry Course, Chem. Educator, 17, pp. 206-210, (2012); Raker J., Holme T., Murphy K., The ACS Exams Institute Undergraduate Chemistry Anchoring Concepts Content Map II: Organic Chemistry, J. Chem. Educ., 90, 11, pp. 1443-1445, (2013); Duis J.M., Organic Chemistry Educators’ Perspectives on Fundamental Concepts and Misconceptions: An Exploratory Study, J. Chem. Educ., 88, 3, pp. 346-350, (2011); Brandfonbrener P.B., Watts F.M., Shultz G.V., Organic Chemistry Students’ Written Descriptions and Explanations of Resonance and Its Influence on Reactivity, J. Chem. Educ., 98, 11, pp. 3431-3441, (2021); Xue D., Stains M., Exploring Students’ Understanding of Resonance and Its Relationship to Instruction, J. Chem. Educ., 97, 4, pp. 894-902, (2020); Taber K.S., Compounding Quanta: Probing the Frontiers of Student Understanding of Molecular Orbitals, Chem. Educ. Res. Pract., 3, 2, pp. 159-173, (2002); Kim T., Wright L.K., Miller K., An Examination of Students’ Perceptions of the Kekulé Resonance Representation Using a Perceptual Learning Theory Lens, Chem. Educ. Res. Pract., 20, 4, pp. 659-666, (2019); Xue D., Stains M., Exploring Students’ Understanding of Resonance and Its Relationship to Instruction, J. Chem. Educ., 97, 4, pp. 894-902, (2020); Betancourt-Perez R., Olivera L.J., Rodriguez J.E., Assessment of Organic Chemistry Students’ Knowledge of Resonance-Related Structures, J. Chem. Educ., 87, 5, pp. 547-551, (2010); Carle M.S., Flynn A.B., Essential Learning Outcomes for Delocalization (Resonance) Concepts: How Are They Taught, Practiced, and Assessed in Organic Chemistry?, Chem. Educ. Res. Pract., 21, 2, pp. 622-637, (2020); Davies D.R., Hill M.L., Generation of an Animated Molecular Model: An Exercise in Structure Interpretation and Identification of Resonance Hybrid Contributing Structures, Chem. Educator, 10, pp. 416-418, (2005); Bodner G.M., Bhattacharyya G., It Gets Me to the Product″: How Students Propose Organic Mechanisms, J. Chem. Educ., 82, 9, pp. 1402-1407, (2005); Ferguson R., Bodner G.M., Making Sense of the Arrow-pushing Formalism Among Chemistry Majors Enrolled in Organic Chemistry, Chem. Educ. Res. Pract., 9, 2, pp. 102-113, (2008); Brisbois G., Davidsoniana Jones and the Cult of the Curved Arrow, J. Chem. Educ., 69, 12, pp. 971-973, (1992); Silverstein T.P., The ″Big Dog-Puppy Dog″ Analogy for Resonance, J. Chem. Educ., 76, 2, pp. 206-208, (1999); Starkey R., Resonance Analogy Using Cartoon Characters, J. Chem. Educ., 72, 6, (1995); Abel K.B., Hemmerlin W.M., Explaining Resonance - A Colorful Approach, J. Chem. Educ., 68, 10, (1991); Delvigne F., A Visual Aid for Teaching the Resonance Concept, J. Chem. Educ., 66, 6, pp. 461-462, (1989); Richardson W.S., Teaching the concept of resonance with transparent overlays, J. Chem. Educ., 63, 6, pp. 518-519, (1986); Sardella D.J., Where Does Resonance Energy Come From? A Nonmathematical Approach to the Theory of Aromaticity, J. Chem. Educ., 54, 4, pp. 217-218, (1977); Straumanis A.R., Ruder S.M., New Bouncing Curved Arrow Technique for the Depiction of Organic Mechanisms, J. Chem. Educ., 86, 12, pp. 1389-1391, (2009); Friesen J.B., Saying What You Mean: Teaching Mechanisms in Organic Chemistry, J. Chem. Educ., 85, 11, pp. 1515-1518, (2008); Keller J.W., Using Curved Arrows for Retrosynthetic Analysis, Chem. Educator, 15, pp. 331-333, (2010); Talanquer V., Commonsense Chemistry: A Model for Understanding Students’ Alternative Conceptions, J. Chem. Educ., 83, 5, (2006); Chi M.T.H., Commonsense Conceptions of Emergent Processes: Why Some Misconceptions Are Robust, J. Learn. Sci., 14, 2, pp. 161-199, (2005); Henderson J.B., Langbeheim E., Chi M.T.H., Addressing Robust Misconceptions through the Ontological Distinction between Sequential and Emergent Processes, Converging Perspectives on Conceptual Change Mapping an Emerging Paradigm in the Learning Sciences, pp. 26-33, (2017); Pedrosa M.A., Dias M.H., Chemistry Textbooks Approaches to Chemical Equilibrium And Student Alternative Conceptions, Chem. Educ. Res. Pract., 1, 2, pp. 227-236, (2000); Garnett P.J., Garnett P.J., Hackling M.W., Students’ Alternative Conceptions in Chemistry: A Review of Research and Implications for Teaching and Learning, Stud. Sci. Educ., 25, 1, pp. 69-96, (1995); Rushton G.T., Hardy R.C., Gwaltney K.P., Lewis S.E., Alternative Conceptions of Organic Chemistry Topics among Fourth Year Chemistry Students, Chem. Educ. Res. Pract., 9, 2, pp. 122-130, (2008); Bodner G.M.I, Have Found You an Argument: The Conceptual Knowledge of Beginning Chemistry Graduate Students, J. Chem. Educ., 68, 5, pp. 385-388, (1991); Taber K.S., The Mismatch between Assumed Prior Knowledge and the Learner’s Conceptions: A Typology of Learning Impediments, Educ. Stud., 27, 2, pp. 159-171, (2001); Najdi S., Sheikh R.E., Educational Games: Do They Make a Difference?, Procedia Soc. Behav. Sci., 47, pp. 48-51, (2012); Li M.-C., Tsai C.-C., Game-Based Learning in Science Education: A Review of Relevant Research, J. Sci. Educ. Technol., 22, pp. 877-898, (2013); Byusa E., Kampire E., Mwesigye A.R., Game-Based Learning Approach On Students’ Motivation And Understanding Of Chemistry Concepts: A Systematic Review Of Literature, Heliyon, 8, 5, (2022); Stojanovska M., Velevska B., Chemistry Games in the Classroom: A Pilot Study, J. Sci. Educ. Technol., 1, 2, pp. 113-142, (2018); Chen P.-Y., Hwang G.-J., Yeh S.-Y., Chen Y.-T., Chen T.-W., Chien C.-H., Three Decades Of Game-Based Learning In Science And Mathematics Education: An Integrated Bibliometric Analysis And Systematic Review, J. Comput. Educ., 9, 3, pp. 455-476, (2022); Rahayu S., Dasna W., Game-Based Learning Application in Chemistry Learning: A Systematic Literature Review, Jurnal Pendidikan MIPA, 23, 1, pp. 1-12, (2022); Wang M., Zheng X., Using Game-Based Learning to Support Learning Science: A Study with Middle School Students, Asia-Pacific Edu. Res., 30, 2, pp. 167-176, (2021); Hu Y., Gallagher T., Wouters P., van der Schaaf M., Kester L., Game-Based Learning Has Good Chemistry With Chemistry Education: A Three-Level Meta-Analysis, J. Res. Sci. Teach., 59, pp. 1499-1543, (2022); Stringfield T.W., Kramer E.F., Benefits of a Game-Based Review Module in Chemistry Courses for Nonmajors, J. Chem. Educ., 91, 1, pp. 56-58, (2014); Van Vleet R.C., Crossword Puzzles in Hollywood High School, J. Chem. Educ., 2, 4, (1925); da Silva Junior J.N., Winum J.-Y., Basso A., Gelati L., Moni L., Melo Leite Junior A.J., Mafezoli J., Zampieri D., Alexandre F.S.O., Veja K.B., Monteiro A.J., STR120: A Web-Based Board Game for Aiding Students in Review of the Structural Theory of Organic Compounds, J. Chem. Educ., 99, 9, pp. 3315-3322, (2022); da Silva Junior J.N., Santos de Lima P.R., Sousa Lima M.A., Monteiro A.C., Silva de Sousa U., Melo Leite Junior A.J., Vega K.B., Alexandre F.S.O., Monteiro A.J., Time Bomb Game: Design, Implementation, and Evaluation of a Fun and Challenging Game Reviewing the Structural Theory of Organic Compounds, J. Chem. Educ., 97, 2, pp. 565-570, (2020); Likert R., A Technique for the Measurement of Attitudes, Arch. Psychol., 22, 140, (1932); Hamari J., Shernoff D.J., Rowe E., Coller B., Asbell-Clarke J., Edwards T., Challenging Games Help Students Learn: An Empirical Study on Engagement, Flow, and Immersion in Game-based Learning, Comput. Hum. Behav., 54, pp. 170-179, (2016); O'Brien H.L., Cairns P., Hall M., A Practical Approach to Measuring User Engagement With the Refined User Engagement Scale (UES) and New UES Short Form, Int. J. Hum-Comp. Stud., 112, pp. 28-39, (2018); O'Brien H.L., Toms E.G., Examining the Generalizability of the User Engagement Scale (UES) in Exploratory Search, Inf. Process. Manage., 49, 5, pp. 1092-1107, (2013); Wiebe E.N., Lamb A., Hardy M., Sharek D., Measuring Engagement in Video Game-based Environments: Investigation of the User Engagement Scale, Comput. Hum. Behav., 32, pp. 123-132, (2014); Gurel E., Tat M., SWOT Analysis: A Theoretical Review, Int. J. Soc. Res., 10, pp. 994-1006, (2017)</t>
  </si>
  <si>
    <t>Kothe H.S.; Apfelstadt M.; Plekat M.-L.; Grundel J.; Muller F.J.; Fischer L.; Helmer F.J.; Heinzig M.; Kuhn A.T.; Vodel M.; Herrmann-Geppert I.; Roschke C.; Ritter M.</t>
  </si>
  <si>
    <t>Kothe, Helena Sophie (59326276700); Apfelstadt, Madlien (59326102600); Plekat, Marie-Luise (59325396500); Grundel, Janine (59325396600); Muller, Felix Jan (59325220600); Fischer, Luca (59325396700); Helmer, Finn Johannes (59325396800); Heinzig, Manuel (56964248800); Kuhn, Alexander Thomas (58590509900); Vodel, Matthias (23394151400); Herrmann-Geppert, Iris (37018142300); Roschke, Christian (57205418964); Ritter, Marc (43461621400)</t>
  </si>
  <si>
    <t>59326276700; 59326102600; 59325396500; 59325396600; 59325220600; 59325396700; 59325396800; 56964248800; 58590509900; 23394151400; 37018142300; 57205418964; 43461621400</t>
  </si>
  <si>
    <t>Serious Games as an Educational Strategy in Chemistry Classes: Case Study of a Mobile Application for learning Chemistry in School</t>
  </si>
  <si>
    <t>SeGAH 2024 - 2024 IEEE 12th International Conference on Serious Games and Applications for Health</t>
  </si>
  <si>
    <t>10.1109/SeGAH61285.2024.10639533</t>
  </si>
  <si>
    <t>https://www.scopus.com/inward/record.uri?eid=2-s2.0-85203817628&amp;doi=10.1109%2fSeGAH61285.2024.10639533&amp;partnerID=40&amp;md5=573e333ee82f59fb6422677b016d7131</t>
  </si>
  <si>
    <t>The project Queen of Quicksilver is located in the field of Serious Games. The application serves as a case study to answer the research question: How does the mobile application 'Queen of Quicksilver', a motivating educational chemistry game, influence the learning success and enthusiasm for chemical content among adolescents in the 7th to 10th grade of German high school. The Queen of Quicksilver project is designed to support pupils during their time at school and to encourage and strengthen their motivation so that learning content is efficiently consolidated. The aim is to reinforce the basics of stoichiometry in a fun way and promote intrinsic motivation. During an evaluation, approaches for improving the application were discovered, improved, and tested in an eighth-grade class, guided by people from the fields of chemistry, didactic, and game design. The test subjects in the evaluation showed an increased interest in chemistry. Their understanding of balancing reaction equations was also improved. © 2024 IEEE.</t>
  </si>
  <si>
    <t>Backlund P., Hendrix M., Educational games-are they worth the effort? A literature survey of the effectiveness of serious games, Games and Virtual Worlds for Serious Applications 5th International Conference, (2013); Engstrom H., Backlund P., Serious games design knowledge-Experiences from a decade (+) of serious games development, EAI Endorsed Transactions, (2021); Laamarti F., Eid M., Saddik A.E., An Overview of Serious Games; Zhonggen Y., A Meta-Analysis of Use of Serious Games in Education over a Decade, International Journal of Computer Games Technology, (2019); Dondlinger M.J., Educational Video Game Design: A Review of the Literature, Journal of Applied Educational Technology, 4, (2007); De Troyer O., Towards Effective Serious Games, 9th International Conference on Virtual Worlds and Games for Serious Applications, pp. 284-289, (2017); De Gloria A., Bellotti F., Berta R., Lavagnino E., Serious Games for education and training, International Journal of Serious Games, 1, (2014); Marticke R., Spielend lernen im Chemieunterricht, (2010); Riemer V., Schrader C., Learning with quizzes, simulations, and adventures: Students' attitudes, perceptions and intentions to learn with different types of serious games, Computers &amp; Education, 88, pp. 160-168, (2015); Avila-Pesantez D., Rivera L.A., Alban M.S., Approaches for Serious Game Design: A Systematic Literature Review, Computers in Education Journal, 8, (2017); Josiek S., Schleier S., Steindorf T., Wittrin R., Heinzig M., Roschke C., Tolkmitt V., Ritter M., Game-Based Learning Using the Example of Finanzmars, 6th IEEE Congress on Information Science and Technology, (2020); Gangl M., Banerji A., Apps für den Chemieunterricht, (2020); Gross K., Prewitz N., Belova N., Lathwesen C., Semmler L., Hansel M., Strippel C., Engstler V., Schumacher A., Spiel oder Lernangebot?-Eine analytische Sicht auf den Einsatz von Educational Escape Games im Chemieunterricht, (2023); Schell J., Die Kunst des Game Designs : Bessere Games konzipieren und entwickeln, (2016); Kerres M., Bormann M., Vervenne M., Didaktische Konzeption von Serious Games: Zur Verknüpfung von Spiel-und Lernangeboten, (2009); Sepulveda G.K., Besoin F., Barriga N.A., Exploring Dynamic Difficulty Adjustment in Videogames, IEEE CHILEAN Conference on Electrical, Electronics Engineering, Information and Communication Technologies, (2019); Paras B., Bizzocchi J., Game, Motivation and Effective Learning: An Integrated Model for Educational Game Design, Digital Games Research Conference, (2005); Vogel M., Warum ist der Himmel blau? Populärwissenschaftlicher Wissenstransfer als Verniedlichung fachlicher Sachverhalte als Inhalt und Zweck der Wissenschaft, Typen von Wissen: begriffliche Unterscheidung und Ausprägungen in der Praxis des Wissenstransfers, 7, pp. 219-135, (2009); Cahapay M.B., Kirkpatrick Model: Its Limitations as Used in Higher Education Evaluation, International Journal of Assessment Tools in Education, 8, 1, pp. 135-144, (2021); Reusser K., Jenseits der Beliebigkeit: konstruktivistische Didaktik auf dem Prüfstand der empirischen Unterrichtsforschung, Journal für LehrerInnenbildung, 16, 2, pp. 40-48, (2016); Reusser K., Problemorientiertes Lernen.-Tiefenstruktur, Gestaltungsformen, Wirkung, Beiträge zur Lehrerbildung, 23, 2, pp. 159-182, (2005); Roth G., Warum sind Lehren und Lernen so schwierig?, Zeitschrift für Pädagogik, 50, 4, pp. 496-506, (2004)</t>
  </si>
  <si>
    <t>Bonarini A., Communication in human-robot interaction, Current Robotics Reports, 1, 2, pp. 1-8, (2020); Clark J.E., Lanphear A.K., Riddick C.C., The effects of videogame playing on the response selection processing of elderly adults, PloS one, 42, pp. 82-85, (1987); Griffiths D.J.K., Mark D., De Gortari A.B.O., Videogames as therapy: An updated selective review of the medical and psychological literature, International Journal of Privacy and Health Information Management (IJPHIM), 5, pp. 71-96, (2017); Julianne H.-L., Smith T.B., Layton J.B., Social relationships and mortality risk: A mental-analytic review, PLOS Medicine. PLOS, pp. 1-20, (2010); Hoshi Y., Kaneko Y., Uehara M., Hagio Y., Murasaki Y., Nishimura S., Yamamoto M., Utterance function for companion robot for humanswatching television, 2020 IEEE International Conference on Consumer Electronics (ICCE), pp. 1-5, (2020); Jizhou H., Zhou M., Yang D., Extracting chatbot knowledge from online discussion forums, IJCAI, 7, pp. 423-428, (2007); Kosuke T., Yusuke N., Yoshinori I., Speech recognition and spoken language understanding for mobile personal assistants: A case study of" shabette concier, 2013 IEEE 14th international conference on mobile data management, 2, pp. 225-228, (2013); Mashimo R., Umetani T., Kitamura T., Nadamoto A., Human-robots implicit communication based on dialogue between robots using automatic generation of funny scenarios from web, HRI '16: The Eleventh ACM/IEEE International Conference on Human-Robot Interaction, pp. 327-334, (2016); Minami H., Kawanami H., Kanbara M., Hagita N., Chat robot coupling machine responses and social media comments for continuous conversation, 2016 IEEE International Conference on Multimedia and Expo Workshops (ICMEW). IEEE, pp. 1-6, (2016); Nikolaidis S., Kwon M., Forlizzi J., Srinivasa S., Planning with verbal communication for human-robot collaboration, ACM Transactions on Human-Robot Interaction. ACM, pp. 1-21, (2018); Nishimura S., Kanbara M., Hagita N., Chat robot coupling machine responses and social media comments for continuous conversation, HCII 2019: Human Aspects of IT for the Aged Population. Design for the Elderly and Technology Acceptance., pp. 482-492, (2019); Nishimura S., Kimata D., Sato W., Kanbara M., Fujimoto Y., Kato H., Hagita N., Positive emotion amplification by representing excitement scene with TV chat agents, Sensors, 20, (2020); Statistics Japan (2021), pp. 1-213, (2021); Esteban O.-O., The rise of living alone: how one-person households are becoming increasingly common around the world., pp. 1-5, (2019); Rato D., Correia F., Pereira A., Prada R., The effects of videogame playing on the response selection processing of elderly adults, International Journal of Social Robotics, 15, pp. 37-57, (2023); Ritter C.C., Dolan A.B., Unsupervised modeling of twitter conversations., (2010); Wallace R.S., The anatomy of ALICE, Parsing the turing test, pp. 181-210, (2009); Zendel B.R., Konishi K., Benady-Chorney J., Bohbot V.D., Peretz I., West G.L., Belleville S., Playing super mario 64 increases hippocampal grey matter in older adults, PloS one, 12, (2017); Yamaoka F., Kanda T., Ishiguro H., Hagita N., How contingent should a communication robot be?, HRI '06: Proceedings of the 1st ACM SIGCHI/SIGART conference on Human-robot interaction, pp. 313-320, (2006)</t>
  </si>
  <si>
    <t>Austin J. L., How to do things with words, (1962); Brown P., Levinson S. D., Politeness: Some universals in language usage, (1987); Cornillie F., Educationally designed game environments and feedback, Language education and technology. Encyclopedia of language and education, pp. 361-374, (2017); Cornillie F., Clarebout G., Desmet P., Between learning and playing? Exploring learners’ perceptions of corrective feedback in an immersive game for English prag-matics, ReCALL, 24, 3, pp. 257-278, (2012); Diao W., Peer socialization into gendered Mandarin practices in a study abroad context: Talk in the dorm, Applied Linguistics, 37, 5, pp. 599-620, (2016); Dixon D. H., The linguistic environments of digital games: A discriminant analysis of language use in game mechanics, CALICO Journal, 39, 2, pp. 150-171, (2022); Dixon D. H., Christison M. A., L2 gamers’ use of learning and communication strategies in massively multiplayer online games (MMOs): An analysis of L2 interaction in virtual online environments, CALL theory applications for online TESOL education, pp. 296-321, (2021); Dixon D. H., Dixon T., Jordan E., Second language (L2) gains through digital game-based language learning (DGBLL): A meta-analysis, Language Learning &amp; Tech-nology, 26, 1, pp. 1-25, (2022); Ellis N. C., Usage-based theories of construction grammar: Triangulating corpus linguistics and psycholinguistics, Using corpus methods to triangulate linguistic analysis, pp. 239-267, (2019); Field A., Discovering statistics using SPSS, (2009); Franciosi S., Yagi J., Tomoshige Y., Ye S., The effect of a simple simulation game on long-term vocabulary retention, CALICO Journal, 33, 3, pp. 355-379, (2016); Garcia P., Meaning in academic contexts: A corpus-based study of pragmatic utter-ances, (2004); Gass S., Behney J., Plonsky L., Second language acquisition: An introductory course, (2020); Gee J. P., Good video games and good learning, (2007); Holden C., Sykes J. M., Complex L2 pragmatic feedback via place-based mobile games, Technology in interlanguage pragmatics research and teaching, pp. 155-184, (2013); Hutchby I., Wooffitt R., Conversation analysis: Principles, practices and applica-tions, (1999); Ko S., Eslami Z. R., Developing pragmatic competence in digital game worlds: A systematic review, TESL-EJ, 25, pp. 1-26, (2021); Larson-Hall J., Plonsky L., Reporting and interpreting quantitative research findings: What gets reported and recommendations for the field, Language Learning, 65, pp. 127-159, (2015); Mackey A., Gass S. M., Pushing the methodological boundaries in interaction research: An introduction to the special issue, Studies in Second Language Acquisition, 28, 2, pp. 169-178, (2006); Peterson M., Computerized games and simulations in computer-assisted language learning: A meta-analysis of research, Simulation &amp; Gaming, 41, pp. 72-93, (2010); Plonsky L., Oswald F. L., How big is “big”? Interpreting effect sizes in L2 research, Language Learning, 64, pp. 878-912, (2014); Plonsky L., Zhuang J., A meta-analysis of second language pragmatics instruc-tion, Routledge handbook of SLA and pragmatics, pp. 287-307, (2019); Poole F. J., Clarke-Midura J., A systematic review of digital games in second language learning studies, International Journal of Game-Based Learning, 10, 3, (2020); Prensky M., Fun, play and games: What makes games engaging, Digital game-based learning, pp. 16-47, (2000); Reinhardt J., Gameful second and foreign language teaching and learning: Theory research and practice, (2019); Reinhardt J., Not all MMOGs are created equal: A design-informed approach to the study of L2 learning in multiplayer online games, The state of play. Digital games and language learning: Theory, development and implementation, (2021); Shively R. L., L2 pragmatic development in study abroad: A longitudinal study of Spanish service encounters, Journal of Pragmatics, 43, 6, pp. 1818-1835, (2011); Sykes J. M., Multiuser virtual environments: Apologies in Spanish, Technology in interlanguage pragmatics research and teaching, pp. 71-100, (2013); Sykes J. M., Dubreil S., Pragmatics learning in digital games and virtual envi-ronments, The Routledge handbook of second language acquisition and pragmatics, pp. 387-399, (2019); Sykes J. M., Reinhardt J., Language at play: Digital games in second and foreign language teaching and learning, (2012); Taguchi N., Context, individual differences, and pragmatic development, (2012); Taguchi N., Instructed pragmatics at a glance: Where instructional studies were, are, and should be going, Language Teaching, 48, 1, pp. 1-50, (2015); Taguchi N., Game-based pragmatics learning: Learning request-making through perlocutionary effects, Language Learning &amp; Technology, 27, 7, (2023); Taguchi N., Li Q., Tang X., Learning Chinese formulaic expressions in a sce-nario‐based interactive environment, Foreign Language Annals, 50, 4, pp. 641-660, (2017); Takahashi S., The effects of learner profiles on pragmalinguistic awareness and learning, System, 48, pp. 48-61, (2015); Tang X., Taguchi N., Designing and using a scenario-based digital game to teach Chinese formulaic expressions, CALICO Journal, 37, 1, pp. 1-22, (2020); Tang X., Taguchi N., Digital game-based learning of formulaic expressions in L2 Chinese, Modern Language Journal, 105, 3, pp. 740-759, (2021); Van Rossum G., Drake F. L., Python 3 reference manual, (2009)</t>
  </si>
  <si>
    <t>Baranyi R.; Rast L.; Pinter K.; Aigner C.; Hoelbling D.; Grechenig T.</t>
  </si>
  <si>
    <t>Baranyi, Rene (56026868700); Rast, Lukas (58263237900); Pinter, Karl (57209969196); Aigner, Christoph (57211788811); Hoelbling, Dominik (57188549124); Grechenig, Thomas (6507720565)</t>
  </si>
  <si>
    <t>56026868700; 58263237900; 57209969196; 57211788811; 57188549124; 6507720565</t>
  </si>
  <si>
    <t>FruitGrind: Analysis, Design and Development of a Serious Game Supporting Knee Rehabilitation Using a Smartphone Attached to a Balance Board</t>
  </si>
  <si>
    <t>2023 IEEE 11th International Conference on Serious Games and Applications for Health, SeGAH 2023</t>
  </si>
  <si>
    <t>10.1109/SeGAH57547.2023.10253768</t>
  </si>
  <si>
    <t>https://www.scopus.com/inward/record.uri?eid=2-s2.0-85174147268&amp;doi=10.1109%2fSeGAH57547.2023.10253768&amp;partnerID=40&amp;md5=bc62ca39cac789f03d6d9cdb341ef276</t>
  </si>
  <si>
    <t>After a knee injury, rehabilitation is often necessary, which is usually a longer process, and requires doing exercises at home to regain lost abilities. Exercises within this domain also include using so-called balance boards, requiring patients to step onto them and keep their balance or do specific movements. These often monotonous exercises can lead to patients' non-compliance and therefore take them longer to regain their health, or in the worst case, have long-term issues. These are situations where serious games come into play - delivering entertainment to increase motivation and additional fun features to these monotonous exercises. However, in the context of current solutions for knee rehabilitation, there is a big drawback because additional setup and even (cost-intensive) hardware are required. Therefore, a new serious game was developed together with feedback from involved stakeholders (therapists and patients) also to overcome this current drawback by using commercial off-the-shelf (COTS) components, offering an easy-to-set-up solution containing just a balance board (which people doing knee rehabilitation often already possess) and a smartphone attached to it together with a PC. The evaluation of this solution and setup showed very positive feedback. From a technical point of view, it was shown that the sensors of a plain smartphone (and its sensitivity) paired with a PC and its screen for playing are feasible and can support the knee rehabilitation process by capturing the movements while standing on the balance board.  © 2023 IEEE.</t>
  </si>
  <si>
    <t>knee; rehabilitation; serious game</t>
  </si>
  <si>
    <t>Schabus R., Bosina E., Das Knie: Diagnostik–Therapie–Rehabilitation; Schneider O., Scharf H.P., Stein T., Knapstein S., Hermann C., Flechtenmacher J., Inzidenz von kniegelenkverletzungen, 45, 12, pp. 1015-1026; Bollen S., Epidemiology of knee injuries: diagnosis and triage, 34, 3, pp. 227-228; Tannous H., Istrate D., Tho M.H.B., Dao T.T., Serious game and functional rehabilitation for the lower limbs, 5, 2, pp. 65-69; Rego P., Moreira P.M., Reis L.P., Serious games for rehabilitation: A survey and a classification towards a taxonomy, 5th Iberian conference on information systems and technologies, pp. 1-6; Salmhofer A., Gutica-Florescu L., Hoelbling D., Breiteneder R., Baranyi R., Grechenig T., Development of a serious game to improve decision-making skills of martial arts referees, Proceedings of the 10th International Conference on Sport Sciences Research and Technology Support - icSPORTS, pp. 29-40, (2022); Gonzalez-Franco M., Gilroy S., Moore J.O., Empowering patients to perform physical therapy at home, 2014 36th Annual International Conference of the IEEE Engineering in Medicine and Biology Society, pp. 6308-6311; McCallum S., Gamification and serious games for personalized health, 177, pp. 85-96; Hung Y.-X., Huang P.-C., Chen K.-T., Chu W.-C., What do stroke patients look for in game-based rehabilitation: a survey study, 95, 11; Wiemeyer J., Kliem A., Serious games in prevention and rehabilitation—a new panacea for elderly people?, 9, 1, pp. 41-50; Ling Y., Ter Meer L.P., Yumak Z., Veltkamp R.C., Usability test of exercise games designed for rehabilitation of elderly patients after hip replacement surgery: Pilot study, JMIR Serious Games, 5, 4, (2017); Meijer H.A., Graafland M., Goslings J.C., Schijven M.P., Systematic review on the effects of serious games and wearable technology used in rehabilitation of patients with traumatic bone and soft tissue injuries, 99, 9, pp. 1890-1899; Laamarti F., Eid M., Saddik A.E., An overview of serious games, International Journal of Computer Games Technology, 2014, pp. 1-15, (2014); Bonnechere B., Serious Games in Rehabilitation, pp. 41-109, (2018); Qiu Y., Li K.M., Neoh E.C., Zhang H., Khaw X.Y., Fan X., Miao C., Fun-knee™: A novel smart knee sleeve for total-knee-replacement rehabilitation with gamification, 2017 IEEE 5th international conference on serious games and applications for health (SeGAH), pp. 1-8; Noveletto F., Bertemes-Filho P., Hounsell M.S., Soares A.V., A serious game for training and evaluating the balance of hemiparetic stroke patients, World Congress on Medical Physics and Biomedical Engineering, pp. 1128-1131, (2015); Baranyi R., Willinger R., Lederer N., Grechenig T., Schramm W., Chances for serious games in rehabilitation of stroke patients on the example of utilizing the wii fit balance board, 2013 IEEE 2nd International Conference on Serious Games and Applications for Health (SeGAH), pp. 1-7, (2013); Garcia J.A., Navarro K.F., The mobile rehapp™: an ar-based mobile game for ankle sprain rehabilitation, 2014 IEEE 3nd International Conference on Serious Games and Applications for Health (SeGAH), pp. 1-6, (2014); Pasqual T.B., Caurin G.A., Siqueira A.A., Serious game development for ankle rehabilitation aiming at user experience, 2016 6th IEEE International Conference on Biomedical Robotics and Biomechatronics (BioRob), pp. 1007-1012, (2016); Steffen D., Muhm M., Christmann C., Bleser G., A usability evaluation of a mobile exergame for ankle joint exercises, 2018 IEEE 6th International Conference on Serious Games and Applications for Health (SeGAH), pp. 1-8, (2018); Xiang K.K., bin Mustar M.F., bin Abdullah N., Fai Y.C., bin Darsim M.N., Ming E.S.L., Development of innovaboard: an interactive balance board for balancing training and ankle rehabilitation, 2016 IEEE International Symposium on Robotics and Intelligent Sensors (IRIS), pp. 128-133, (2016); Tannous H., Istrate D., Perrochon A., Daviet J.-C., Benlarbi-Delai A., Sarrazin J., Tho M.-C.H.B., Dao T.T., Gamerehab@ home: A new engineering system using serious game and multisensor fusion for functional rehabilitation at home, IEEE Transactions on Games, 13, 1, pp. 89-98, (2019); Rast L., Baranyi R., Pinter K., Holbling D., Aigner C., Grechenig T., Standard mobile phones plus a balance board are sufficient: Designing a serious game for better knee rehabilitation, dHealth 2023, pp. 18-19, (2023); User datagram protocol (udp); Sensorstream imu+gps; Unity echtzeit-entwicklungsplattform | 3d-, 2d-, VR- und AR-engine; Pixel adventure 1 | 2d characters | unity asset store; Baranyi R., Czech P., Hofstatter S., Aigner C., Grechenig T., Analysis, design and prototypical implementation of a mobile serious game, entitled reha@stroke, to support rehabilitation of stroke patients, IEEE Transactions on Games; Baranyi R., Czech P., Walcher F., Aigner C., Grechenig T., Reha@stroke - a mobile application to support people suffering from a stroke through their rehabilitation, 2019 IEEE 7th International Conference on Serious Games and Applications for Health (SeGAH), pp. 1-8, (2018)</t>
  </si>
  <si>
    <t>Jane M., Reality is broken: Why games make us better and how they can change the world, (2011); View Market G., VR Industry Report, (2017); Han P., Et al., A compelling virtual tour of the Dunhuang Cave with an immersive head-mounted display, IEEE Computer Graphics and Applications, 40, 1, pp. 40-55, (2020); Piera B., Marasco A., Enhancing cultural heritage experiences with smart technologies: An integrated experiential framework, European Journal of Tourism Research, 17, pp. 83-101, (2017); Paolo M., Tavakoli R., Pahlevan Sharif S., Authentic but not too much: Exploring perceptions of authenticity of virtual tourism, Information Technology &amp; Tourism, 17, 2, pp. 145-159, (2017); Osten Bang Ping M., Et al., Generating a virtual tour for the preservation of the (in) tangible cultural heritage of Tampines Chinese Temple in Singapore, Journal of Cultural Heritage, 39, pp. 202-211, (2019); Tanaka Hiromi T., Et al., Multimodal digital archiving and reproduction of the world cultural heritage Gion Festival in Kyoto, The Proceedings of the 9th ACM SIGGRAPH Conference on Virtual-Reality Continuum and its Applications in Industry, pp. 21-28, (2010); Maria Fernanda O., Et al., A novel approach to documenting artifacts at the Gold Museum in Bogota, Computers &amp; Graphics, 35, 4, pp. 894-903, (2011); Ijaz K., Bogdanovych A., Trescak T., Virtual worlds vs books and videos in history education, Interactive Learning Environments, 25, 7, pp. 1-26, (2016); Sanne A., Wilfried A., Jantina H., Storification in history education: A mobile game in and about medieval Amsterdam, Computers &amp; Education, 52, 2, pp. 449-459, (2009); Watson William R., Mong, Christopher J., Harris Constance A., A case study of the in-class use of a video game for teaching high school history, Computers &amp; Education, 56, 2, pp. 466-474, (2011); Angeliki Etc Al A., An approach for serious game development for cultural heritage: Case study for an archaeological site and museum, ACM Journal on Computing and Cultural Heritage, 6, 4, pp. 171-1719, (2013); Alejandro E., Et al., A framework for the design and integration of collaborative classroom games, Computers &amp; Education, 57, 1, pp. 1127-1136, (2011); Jesse S., The Art of game design: A book of lenses, (2014); Wuheng Z., Et al., The evaluation framework of user experience in educational virtual reality games: The case of ilab-x platform, 2021 IEEE 7th International Conference on Virtual Reality (ICVR), pp. 161-165, (2021)</t>
  </si>
  <si>
    <t>Froklage M.; van Roij M.</t>
  </si>
  <si>
    <t>Froklage, Meike (59257685600); van Roij, Mitchell (57405397400)</t>
  </si>
  <si>
    <t>59257685600; 57405397400</t>
  </si>
  <si>
    <t>Integration of a Robot Solution in a Manufacturing Environment: A Serious Gaming Approach</t>
  </si>
  <si>
    <t>10.1007/978-3-031-63265-5_14</t>
  </si>
  <si>
    <t>https://www.scopus.com/inward/record.uri?eid=2-s2.0-85201093985&amp;doi=10.1007%2f978-3-031-63265-5_14&amp;partnerID=40&amp;md5=e9ccf5d1ea70def3e2cf71bb88ca5793</t>
  </si>
  <si>
    <t>This paper presents a serious game for the implementation of a robot in high variety/low volume (HVLV) production environments. Students and practitioners are able to experience and reflect on the complexity of integrating a robot solution in HVLV production processes. By simulating a production environment, players experience how to assemble an increasing variety of products, transport parts and products, visualize information flows and perform quality checks. During the game, the players are challenged to determine which process step needs to be automated. They experience the challenges of integrating a robot and determine how to overcome these challenges. Aspects regarding the reconsideration of process design, standardization, product design and information provision are analysed with the aim of reducing waste as much as possible. Results from a small sample of robotics experts and students show that the I-Robot game is fun and insightful. In addition, the pre-defined learning outcomes seem to be well reflected in the game. This 90-min serious game can be used in a wide range of courses and training programs, is low-tech and allows the players to focus completely on the integration within the process and systems and not solely on the technical possibilities of the robot itself. © IFIP International Federation for Information Processing 2024.</t>
  </si>
  <si>
    <t>lean robotics; robot integration; Serious gaming</t>
  </si>
  <si>
    <t>Arbeidsmarktkrapte technici: Ontwikkelingen, Verklaringen En Handelingsperspectieven, (2022); Gan Z.L., Musa S.N., Yap H.J., A review of the high-mix, low-volume manufacturing industry, Appl. Sci., 13, 3, (2023); Lakshmi V., Bahli B., Understanding the robotization landscape transformation: A centering resonance analysis, J. Innov. Knowl., 5, 1, pp. 59-67, (2020); Sordan J.E., Oprime P.C., Pimenta M.L., Lombardi F., Chiabert P., Symbiotic relationship between robotics and Lean Manufacturing: A case study involving line balancing, TQM J, 34, 5, pp. 1076-1095, (2022); Gouveia D., Lopes D., de Carvalho C.V., Serious gaming for experiential learning, 2011 Frontiers in Education Conference (FIE), (2011); Kolb D.A., Experiential Learning: Experience as the Source of Learning and Development, (1984); Arents J., Greitans M., Smart industrial robot control trends, challenges and opportunities within manufacturing, Appl. Sci., 12, 2, (2022); Matsas E., Batras D., Vosniakos G.C., Beware of the robot: A highly interactive and immersive virtual reality training application in robotic manufacturing systems, 19Th Advances in Production Management Systems (APMS), Rhodes, Greece, (2013); Matsas E., Vosniakos G.C., Designing an interactive serious game to investigate acceptability of human-robot collaboration in manufacturing, IEEE Virtual Reality 2015 Doctoral Consortium, (2015); Vassigh S., Peterson E., Bogosian B., Tubella J., The robotics academy: An immersive learning game for training industrial roboticists, Building Technology Educator’s Society, (2021); Malik A.A., Bilberg A., Framework to implement collaborative robots in manual assembly: A lean automation approach, 28Th DAAAM International Symposium on Intelligent Manufacturing &amp; Automation, (2017); Bouchard S., Lean Robotics: A Guide to Making Robots Work in Your Factory, (2017); Stadnicka D., Litwin P., Value stream mapping and system dynamics integration for manufacturing line modelling and analysis, Int. J. Prod. Econ., 208, pp. 400-411, (2019); Zhang J., Fang X., Challenges and key technologies in robotic cell layout design and optimization, Proc. Inst. Mech. Eng. Part C: J. Mech. Eng. Sci., 231, 15, pp. 2912-2924, (2017); Hussain S.T., Lei S., Akram T., Haider M.J., Hussain S.H., Ali M., Kurt Lewin’s change model: A critical review of the role of leadership and employee involvement in organizational change, J. Innov. Knowl., 3, 3, pp. 123-127, (2018); Pierce J.L., Gardner D.G., Dunham R.B., Management organizational change and development, Manag. Organ. Behav.: Integr. Perspect., 18, pp. 627-657, (2002); Morgan D.E., Zeffane R., Employee involvement, organizational change and trust in management, Int. J. Hum. Resour. Manag., 14, 1, pp. 55-75, (2003); Johsnon M., Bradshaw J.M., Feltovich P.J., Jonker C.M., van Riemsdijk M.B., Sierhuis M., Coactive design: Designing support for interdependence in joint activity, J. Hum.-Robot Interact., 3, 1, pp. 43-69, (2014); Pocachard J., Klement N., Jouve C., Quenehen A., Methodology to select the best part presentation in cobotics, Procedia Manuf, 51, pp. 125-132, (2020); Zhang J., Luo H., Xu J., Towards fully BIM-enabled building automation and robotics: A perspective of lifecycle information flow, Comput. Ind., 135, (2022); Han B.T., Cook J.S., An efficient heuristic for robot acquisition and cell formation, Ann. Oper. Res., 77, pp. 229-252, (1998); Morgan D.L., Krueger R.A., King J.A., The Focus Group Guidebook. Sage, Newcastle upon Tyne, (1998)</t>
  </si>
  <si>
    <t>Abawajy J., User preference of cyber security awareness delivery methods, Behaviour and Information Technology, 33, 3, pp. 236-247, (2014); Aladawy D., Beckers K., Pape S., PERSUADED: fighting social engineering attacks with a serious game, 15th International Conference in Trust, Privacy and Security in Digital Business, Springer, pp. 103-118, (2018); Albayram Y., Khan M.M., Jensen T., Nguyen N., …Better to use a lock screen than to worry about saving a few seconds of time’: effect of fear appeal in the context of smartphone locking behavior, Thirteenth Symposium on Usable Privacy and Security (SOUPS 2017), pp. 49-62, (2017); Al-Daeef M.M., Basir N., Saudi M.M., Security awareness training: a review, Proceedings of the World Congress on Engineering 2017, International Association of Engineers, pp. 446-451, (2017); Alotaibi F., Furnell S., Stengel I., Papadaki M., A review of using gaming technology for Cyber-Security awareness, International Journal for Information Security Research, 6, 2, (2016); Alotaibi F., Furnell S., Stengel I., Papadaki M., Enhancing cyber security awareness with mobile games, The 12th International Conference for Internet Technology and Secured Transactions, IEEE, pp. 129-134, (2017); Alqahtani H., Kavakli-Thorne M., Design and evaluation of an augmented reality game for cybersecurity awareness (CybAR), Information, 11, 2, (2020); Alshaikh M., Naseer H., Ahmad A., Maynard S.B., Toward sustainable behaviour change: an approach for cyber security education training and awareness, 27th European Conference on Information Systems (ECIS), (2019); Arachchilage N.A., Hameed M.A., Integrating ‘self-efficacy’ into a gamified approach to thwart phishing attacks, (2017); Arachchilage N.A., Love S., Security awareness of computer users: a phishing threat avoidance perspective, Computers in Human Behavior, 38, pp. 304-312, (2014); Aydogdu B., Selanik-Ay T., Determination of teacher characteristics that support constructivist learning environments, Eurasian Journal of Educational Research, 16, 63, pp. 293-310, (2016); Bada M., Sasse A.M., Nurse J.R., Cyber security awareness campaigns: why do they fail to change behaviour?, (2019); Bahrini M., Volkmar G., Schmutte J., Wenig N., Sohr K., Malaka R., Make my phone secure!: using gamification for mobile security settings, MuC'19: Proceedings of Mensch und Computer 2019, ACM, pp. 299-308, (2019); Bawazir M.A., Mahmud M., Molok N.N., Ibrahim J., Persuasive technology for improving information security awareness and behavior: literature review, 2016 6th International Conference on Information and Communication Technology for The Muslim World, IEEE, pp. 228-233, (2016); Beckers K., Pape S., A serious game for eliciting social engineering security requirements, 24th International Conference in Requirements Engineering, IEEE, pp. 16-25, (2016); Bhardwaj J., Design of a game for cybersecurity awareness, (2019); Black I., Baines P., Baines N., O'Shaughnessy N., Mortimore R., The dynamic interplay of hope vs fear appeals in a referendum context, Journal of Political Marketing, 22, 2, (2021); Boshoff C., Toerien L., Subconscious responses to fear-appeal health warnings: an exploratory study of cigarette packaging, South African Journal of Economic and Management Sciences, 20, 1, (2017); Boss S., Galletta D., Lowry P.B., Moody G.D., Polak P., What do systems users have to fear? Using fear appeals to engender threats and fear that motivate protective security behaviors, MIS Quarterly, 39, 4, pp. 837-864, (2015); Braue D., Global cybersecurity spending to exceed $1.75 Trillion From 2021-2025, (2021); Brooks C., Alarming cybersecurity stats: what you need to know for 2021, (2021); Brown L., Constructivist learning environments and defining the online learning community, I-Manager's Journal on School Educational Technology, 9, 4, pp. 1-6, (2014); Carpenter P., Transformational security awareness: what neuroscientists, storytellers, and marketers can, (2019); CERT-in annual report 2020, (2020); Chakraborty D., Hanzlik L., Bugiel S., SimTPM: User-Centric TPM for Mobile Devices. 28th USENIX Security Symposium, pp. 533-550, (2019); Chothia T., Holdcroft S., Radu A.-I., Thomas R.J., Jail, hero or drug lord? Turning a cyber security course into an 11 week choose your own adventure story, 2017 USENIX Workshop on Advances in Security Education, (2017); Chothia T., Holdcroft S., Radu A.-I., Thomas R.J., Jail, hero or drug lord? Turning a cyber security course into an 11 Week choose your own adventure story, USENIX Adancements in Security Education Workshop (USENIX ASE'17), (2017); CISA cybersecurity awareness program, (2022); Coenraad M., Pellicone A., Ketelhut D.J., Cukier M., Plane J., Weintrop D., Experiencing cybersecurity one game at a time: a systematic review of cybersecurity digital games, Simulation and Gaming, 51, 5, pp. 586-611, (2020); Compte A.L., Watson T., Elizondo D., A renewed approach to serious games for cyber security, 7th International Conference on Cyber Conflict: Architectures in Cyberspace, pp. 203-216, (2015); Coventry L., Briggs P., Briggs P., Tran M., (2014); Denning T., Lerner A., Shostack A., Kohno T., Control-Alt-Hack: the design and evaluation of a card game for computer security awareness and education, Proceedings of the 2013 ACM SIGSAC conference on Computer and communications security, pp. 915-923, (2013); Denning T., Lerner A., Shostack A., Kohno T., Control-Alt-Hack: the design and evaluation of a card game for computer security awareness and education, Conference on Computer and Communications Security, pp. 915-928, (2013); Dupuis M., Renaud K., Scoping the ethical principles of cybersecurity fear appeals, Ethics and Information Technology, 23, 3, pp. 265-284, (2021); (2018); Cybersecurity for SMES challenges and recommendations, (2021); Farooq A., In Quest of Information Security in Higher Education Institutions, (2019); Internet crime report, (2020); Fogg B.J., A behavior model for persuasive design, Persuasive′09: Proceedings of the 4th International Conference on Persuasive Technology, pp. 1-7, (2009); 2018 security predictions, (2018); Furnell A.L., Khern-Am-Nuai W., Esmael R., Yang W., Li N., Enhancing security behaviour by supporting the user, Computers and Security, 75, pp. 1-9, (2018); Gasiba T.E., Lechner U., Pinto-Albuquerque M., Cyber security challenges: serious games for awareness training in industrial environments, (2021); Ghazvini A., Shukur Z., A framework for an effective information security awareness program in healthcare, International Journal of Advanced Computer Science and Applications, 8, 2, pp. 193-205, (2017); Gondree M., Peterson Z.N., Valuing security by getting [d0x3d!]: experiences with a network security board game, 6th Workshop on Cyber Security Experimentation and Test, (2013); Graffer I., Bartnes M., Bernsmed K., Play2Prepare: a board game supporting it security preparedness exercises for industrial control organizations, Norsk Informasjonssikkerhetskonferanse (NISK), pp. 58-69, (2015); Haggman A., Cyber Wargaming: Finding, Designing, and Playing Wargames for Cyber Security Education, (2019); Hart S., Margheri A., Paci F., Sassone V., Riskio: a serious game for cyber security awareness and education, Computers and Security, 95, (2020); Hendrix M., Al-Sherbaz A., Bloom V., Game based cyber security training: are serious games suitable for cyber security training?, International Journal of Serious Games, 3, 1, (2016); Hom E.J., Mobile device security: startling statistics on data loss and data breaches, (2022); Hutchinson G., Ophoff J., A descriptive review and classification of organizational information security awareness research, 18th International Information Security Conference, ISSA 2019, pp. 114-130, (2019); Cost of data breach report 2020, (2020); Cost of a data breach report 2021, (2021); IJsselsteijn W., Kort Y.D., Poels K., The Game Experience Questionnaire, (2013); Smartphone Theft Statistics, (2022); Jansen J., Schaik P.V., Persuading end users to act cautiously online: a fear appeals study on phishing, Information and Computer Security, 26, 3, (2018); Jansen J., Schaik P.V., The design and evaluation of a theory-based intervention to promote security behaviour against phishing, International Journal of Human-Computer Studies, 123, pp. 40-55, (2019); Johnston A.C., Warkentin M., Fear appeals and information security behaviors: an empirical study, MIS Quarterly, 34, 3, pp. 549-566, (2010); Jordan B., Johnson B., Witschey J., Murphy-Hill E., Designing interventions to persuade software developers to adopt security tools, SIW ’14: Proceedings of the 2014 ACM Workshop on Security Information Workers, pp. 35-38, (2014); Kavrestad J., Nohlberg M., Evaluation strategies for cybersecurity training methods: a literature review, Human Aspects of Information Security and Assurance. HAISA, 2021, (2021); Kavrestad J., Hagberg A., Nohlberg M., Rambusch J., Roos R., Furnell S., Evaluation of contextual and game-based training for phishing detection, Future Internet, 14, 4, (2022); Kulshrestha S., Agrawal S., Gaurav D., Chaturvedi M., Sharma S., Bose R., Development and validation of serious games for teaching cybersecurity, Joint International Conference on Serious Games 2021, pp. 247-262, (2021); Larson K., Serious games and gamification in the corporate training environment: a literature review, TechTrends, 64, 2, pp. 319-328, (2020); Lebek B., Uffen J., Breitner M.H., Neumann M., Hohler B., Employees' information security awareness and behavior: a literature review, 46th HI International Conference on System Sciences, (2013); Lebow D., Constructivist values for instructional systems design: five principles toward a new mindset, Educational Technology Research and Development, 41, 3, pp. 4-16, (1993); Liljestrand I., Gonzales M., Shin D., Developing a mental model for use in the context of computer security, SAC ’19: Proceedings of the 34th ACM/SIGAPP Symposium on Applied Computing, pp. 2336-2339, (2019); Lope R.P., Medina N.M., A comprehensive taxonomy for serious games, Journal of Educational Computing Research, pp. 1-44, (2016); Lopes I.G., Morenets Y., Inacio P.R., Silva F.G., Cyber-detective – a game for cyber crime prevention, Play2Learn 2018 Proceedings, pp. 175-191, (2018); Lovgren D.E., Li J., Oyetoyan T.D., A data-driven security game to facilitate information security education, 2019 IEEE/ACM 41st International Conference on Software Engineering: Companion Proceedings (ICSE-Companion), (2019); Cyber Swachhta Kendra, (2022); Mekler E.D., Bopp J.A., Tuch A.N., Opwis K., A systematic review of quantitative studies on the enjoyment of digital entertainment games, CHI’14: Proceedings of the SIGCHI Conference on Human Factors in Computing Systems, pp. 927-936, (2014); Michie S., Stralen M.M., West R., The behaviour change wheel: a new method for characterising and designing behaviour change interventions, Implementation Science, 6, 1, (2011); Mohadis H.M., Ali N.M., A study of smartphone usage and barriers among the elderly, 3rd International Conference on User Science and Engineering (i-USEr), IEEE, pp. 109-114, (2014); Nabi R.L., Myrick J.G., Uplifting fear appeals: considering the role of hope in fear-based persuasive messages, Health Communication, 34, 4, (2018); Nabi R., Myrick J.G., Uplifting fear appeals: considering the role of hope in Fear-Based persuasive messages, Health Communication, 34, 4, pp. 463-474, (2019); Nederhof A.J., Methods of coping with social desirability bias: a review, European Journal of Social Psychology, pp. 263-280, (1985); The national cyber security Centre, (2022); Norman K.L., GEQ (game engagement/experience questionnaire): a review of two papers, Interacting with Computers, 25, 4, pp. 278-283, (2013); O'Dea S., Number-of-smartphone-users-worldwide/, (2021); OWASP cornucopia, (2012); Pande M., Bharathi S.V., Theoretical foundations of design thinking – a constructivism learning approach to design thinking, Thinking Skills and Creativity, 36, (2020); Parkin S., Redmiles E.M., Coventry L., Sasse M.A., Security when it is welcome: exploring device purchase as an opportune moment for security behavior change, Workshop on Usable Security (USEC) 2019, (2019); Renaud K., Dupuis M., Cyber security fear appeals: unexpectedly complicated, NSPW'19: Proceedings of the New Security Paradigms Workshop, ACM, pp. 42-56, (2019); Roepke R., Schroeder U., The problem with teaching defence against the dark arts: a review of game-based learning applications and serious games for cyber security education, 11th International Conference on Computer Supported Education (CSEDU 2019), pp. 58-66, (2019); RSA quarterly fraud report, (2020); Salman H.M., Ahmad W.F., Sulaiman S., Usability evaluation of the smartphone user interface in supporting elderly users from experts’ perspective, IEEE Access, 6, pp. 22578-22591, (2018); Shah P.R., Agarwal A., Cybersecurity behaviour of smartphone users in India: an empirical analysis, Information and Computer Security, 28, 2, (2020); Shah P.R., Agarwal A., Cybersecurity behaviour of smartphone users through the lens of Fogg behaviour model, International Conference on Communication Systems Computing and IT Applications, (CSCITA 2020), (2020); Shostack A., Elevation of privilege (EoP), (2010); Tannenbaum M.B., Hepler J., Zimmerman R.S., Saul L., Jacobs S., Wilson K., Albarracin D., Appealing to fear: a meta-analysis of fear appeal effectiveness and theories, Psychological Bulletin, 141, 6, pp. 1178-1204, (2015); Hacker – Thinkfun, (2022); Thompson M., Irvine C., Active learning with the cyberciege video game, Proceedings of the 4th Conference on Cyber Security Experimentation and Test, USENIX Association, (2011); Thompson M., Irvine C., Active learning with the CyberCIEGE video game, CSET'11: Proceedings of the 4th Conference on Cyber Security Experimentation and Test, (2011); Tu Z., Turel O., Yuan Y., Archer N., Learning to cope with information security risks regarding mobile device loss or theft: an empirical examination, Information and Management, 52, 4, pp. 506-517, (2015); Mobile Security Index 2021, (2021); Visoottiviseth V., Jongjariyangkul T., Khambanguay P., Toranathumkul C., POMEGA: Security game for building security awareness, 25th International Computer Science and Engineering Conference (ICSEC), pp. 206-211, (2018); Weanquoi P., Johnson J., Zhang J., Using a game to improve phishing awareness, Journal of Cybersecurity Education, Research and Practice, 2018, 2, (2018); Wen Z.A., Lin Z., Chen R., Andersen E., What hack: engaging anti-phishing training through a role-playing phishing simulation game, CHI'19: Proceedings of the 2019 CHI Conference on Human Factors in Computing Systems, ACM, pp. 1-12, (2019); Williams L., Meneely A., Shipley G., Protection poker: the new software security “game, IEEE Security and Privacy Magazine, 8, 3, pp. 14-20, (2010); Wittrin R., Tolkmitt V., Eibl M., Pfleger P., Wittrin R., Platte B., Ritter M., Comparison of serious games with established strategy games in the context of knowledge transfer, Joint International Conference on Serious Games, pp. 20-30, (2021); Yasin A., Liu L., Li T., Wang J., Zowghi D., Design and preliminary evaluation of a cyber security requirements education game (SREG), Information and Software Technology, 95, pp. 179-200, (2018); Yusoff A., Crowder R., Gilbert L., Wills G., A conceptual framework for serious games, Ninth IEEE International Conference on Advanced Learning Technologies, IEEE, pp. 21-23, (2009); Zargham N., Bahrini M., Volkmar G., Sohr K., Malaka R., Wenig D., What could go wrong?: raising mobile privacy and security awareness through a decision-making game, CHI PLAY’19 Extended Abstracts: Extended Abstracts of the Annual Symposium on Computer-Human Interaction in Play Companion Extended Abstracts, pp. 805-812, (2019); Zhang X.J., Li Z.Z., Deng H., Information security behaviours of smartphone users in China: an empirical analysis, The Electronic Library, 35, 6, pp. 1177-1190, (2017); Briggs P., Jeske D., Coventry L., Behavior change interventions for cybersecurity: psychological and technological perspectives, Behavior Change Research and Theory, pp. 115-136, (2017); Frey B.B., The Sage Encyclopedia of Educational Research, Measurement, and Evaluation, (2018); Mobile theft and loss report 2020, (2020); Yasin A., Liu L., Li T., Fatima R., Wang J., Improving software security awareness using a serious game, IET Software, 13, 2, pp. 159-169, (2019)</t>
  </si>
  <si>
    <t>Veerman L.K.M.; Willemen A.M.; Derks S.D.M.; Brouwer-van Dijken A.A.J.; Sterkenburg P.S.</t>
  </si>
  <si>
    <t>Veerman, Linda K. M. (57215966843); Willemen, Agnes M. (25822846200); Derks, Suzanne D. M. (57213702493); Brouwer-van Dijken, Anjet A. J. (58261649500); Sterkenburg, Paula S. (23487161300)</t>
  </si>
  <si>
    <t>57215966843; 25822846200; 57213702493; 58261649500; 23487161300</t>
  </si>
  <si>
    <t>The effectiveness of the serious game “Broodles” for siblings of children with intellectual disabilities and/or visual impairment: study protocol for a randomized controlled trial</t>
  </si>
  <si>
    <t>10.1186/s13063-023-07358-1</t>
  </si>
  <si>
    <t>https://www.scopus.com/inward/record.uri?eid=2-s2.0-85159647952&amp;doi=10.1186%2fs13063-023-07358-1&amp;partnerID=40&amp;md5=2650c3f9c7d1b415649223e29f8a7f2e</t>
  </si>
  <si>
    <t>Background: Siblings of children with disabilities also need support. However, there are only a few evidence-based interventions for these siblings. The current study aims to assess the effectiveness of a newly developed serious game for young siblings of children with intellectual disability (ID) and/or visual impairment (VI). This serious game is hypothesized to improve sibling’s quality of life, adjustment to their brother’s or sister’s disability, and multiple aspects of psychosocial well-being. Methods: The intervention consists of a serious game called “Broodles” (in Dutch: “Broedels”) that helps children to recognize and deal with thoughts, feelings, and difficult situations. The game consists of eight 20-minute levels that all have the same structure with eight game elements. Each level addresses a domain of sibling quality of life and combines animations, mini-documentaries, fun mini-games, and multiple-choice questions. In addition to the game, siblings make a worksheet after playing each level. In order to support the child, the parents or caregivers receive a short brochure with information and tips. The effectiveness of the intervention will be investigated among a sample of 154 children aged 6–9 years and their parents or caregivers, using a two-arm parallel RCT design. The experimental group will play the serious game “Broodles” over a period of 4 weeks, whereas the control group will be placed on a waiting list. Assessments will take place at three time points: pre-test (week 1), post-test (week 5), and follow-up (weeks 12–14). At each timepoint, children and parents will complete several questionnaires on quality of life and different aspects of psychosocial well-being. In addition, children will make drawings to assess the sibling relationship. Next to that, parents and children will answer closed and open-ended questions about the sibling adjustment to their brother or sister’s disability. Finally, parents and children will evaluate the serious game through closed and open-ended questions. Discussion: This study contributes to the knowledge about sibling interventions and serious games. Additionally, if the serious game is proven to be effective, it will be a readily available, easily accessible, and free of charge intervention for siblings. Trial registration: ClinicalTrials.gov, NCT05376007, registered prospectively on April 21, 2022. © 2023, The Author(s).</t>
  </si>
  <si>
    <t>Intellectual disability; Psychosocial well-being; Quality of life; Serious game; Siblings; Visual impairment</t>
  </si>
  <si>
    <t>Boer F., Broers en zussen van speciale en gewone kinderen, (2021); Vella Gera J., Martin G.M., Camilleri Zahra A.J., An insight into the lives of young siblings of disabled children in Malta, Disabil Soc, 36, pp. 58-80, (2021); Woodgate R.L., Edwards M., Ripat J.D., Rempel G., Johnson S.F., Siblings of children with complex care needs: their perspectives and experiences of participating in everyday life, Child Care Health Dev, 42, pp. 504-512, (2016); Mandleco B., Webb A.E.M., Sibling perceptions of living with a young person with Down syndrome or autism spectrum disorder: an integrated review, J Spec Pediatr Nurs, 20, pp. 138-156, (2015); Hastings R., (2014); Goudie A., Havercamp S., Jamieson B., Sahr T., Assessing functional impairment in siblings living with children with disability, Pediatrics, 132, pp. e476-e483, (2013); Joosten M.M.H., Maurice-Stam H., Scholten L., Grootenhuis M.A., Hearing siblings’ voices: exploring the (online) support needs of siblings of children with a chronic condition, J Patient Rep Outcomes, 3, (2019); Hayden N.K., Hastings R.P., Totsika V., Langley E., A population-based study of the behavioral and emotional adjustment of older siblings of children with and without intellectual disability, J Abnorm Child Psychol, 47, pp. 1409-1419, (2019); Marquis S., Hayes M.V., McGrail K., Factors that may affect the health of siblings of children who have an intellectual/developmental disability, J Policy Pract Intellect Disabil, 16, pp. 273-286, (2019); Wakimizu R., Fujioka H., Nishigaki K., Matsuzawa A., Quality of life and associated factors in siblings of children with severe motor and intellectual disabilities: a cross-sectional study, Nurs Health Sci, 22, pp. 977-987, (2020); Hastings R.P., Longitudinal relationships between sibling behavioral adjustment and behavior problems of children with developmental disabilities, J Autism Dev Disord, 37, pp. 1485-1492, (2007); Neece C.L., Blacher J., Baker B.L., Impact on siblings of children with intellectual disability: the role of child behavior problems, Am J Intellect Dev Disabil, 115, pp. 291-306, (2010); Moyson T., Roeyers H., ‘The overall quality of my life as a sibling is all right, but of course, it could always be better’. Quality of life of siblings of children with intellectual disability: the siblings’ perspectives, J Intellect Disabil Res, 56, pp. 87-101, (2012); McKenzie Smith M., Pinto Pereira S., Chan L., Rose C., Shafran R., Impact of well-being interventions for siblings of children and young people with a chronic physical or mental health condition: a systematic review and meta-analysis, Clin Child Fam Psychol Rev, 21, pp. 246-265, (2018); Hartling L., Milne A., Tjosvold L., Wrightson D., Gallivan J., Newton A.S., A systematic review of interventions to support siblings of children with chronic illness or disability, J Paediatr Child Health, 50, pp. E26-E38, (2014); Tudor M.E., Lerner M.D., Intervention and support for siblings of youth with developmental disabilities: a systematic review, Clin Child Fam Psychol Rev, 18, pp. 1-23, (2015); Fleming T.M., Bavin L., Stasiak K., Hermansson-Webb E., Merry S.N., Cheek C., Et al., Serious games and gamification for mental health: current status and promising directions, Front Psychiatry, 7, (2017); David O.A., Costescu C., Cardos R., Mogoase C., How effective are serious games for promoting mental health and health behavioral change in children and adolescents? A systematic review and meta-analysis, Child Youth Care Forum, 49, pp. 817-838, (2020); Derks S., Willemen A.M., Sterkenburg P.S., Improving adaptive and cognitive skills of children with an intellectual disability and/or autism spectrum disorder: meta-analysis of randomised controlled trials on the effects of serious games, Int J Child Comput Interact, 33, (2022); Lievense P., Vacaru V.S., Kruithof Y., Bronzewijker N., Doeve M., Sterkenburg P.S., Effectiveness of a serious game on the self-concept of children with visual impairments: a randomized controlled trial, Disabil Health J, 14, (2021); Derks S., Willemen A.M., Wouda M., Meekel M., Sterkenburg P.S., The co-creation design process of ‘You &amp; I’: A serious game to support mentalizing and stress-regulating abilities in adults with mild to borderline intellectual disabilities, Behav Inf Technol, pp. 1-13, (2021); Sort A., Khazaal Y., Six tips on how to bring epic wins to health care, Front Psychiatry, 8, (2017); Eccles J.S., The development of children ages 6 to 14, Future Child, 9, pp. 30-44, (1999); Haukeland Y.B., Czajkowski N.O., Fjermestad K.W., Silverman W.K., Mossige S., Vatne T.M., Evaluation of “SIBS”, an intervention for siblings and parents of children with chronic disorders, J Child Fam Stud, 29, pp. 2201-2217, (2020); Tsai H.-W.J., Cebula K., Fletcher-Watson S., Influences on the psychosocial adjustment of siblings of children with autism spectrum disorder in Taiwan and the United Kingdom, Res Autism Spectr Disord, 32, pp. 115-129, (2016); Zaidman-Zait A., Yechezkiely M., Regev D., The quality of the relationship between typically developing children and their siblings with and without intellectual disability: insights from children’s drawings, Res Dev Disabil, 96, (2020); Williams P.D., Williams A.R., Graff J.C., Hanson S., Stanton A., Hafeman C., Et al., A community-based intervention for siblings and parents of children with chronic illness or disability: the ISEE study, J Pediatr, 143, pp. 386-393, (2003); Shivers C.M., Empathy and perceptions of their brother or sister among adolescent siblings of individuals with and without autism spectrum disorder, Res Dev Disabil, 92, (2019); Bloomfield L., Kendall S., Parenting self-efficacy, parenting stress and child behaviour before and after a parenting programme, Prim Health Care Res Dev, 13, pp. 364-372, (2012); Hohlfeld A.S.J., Harty M., Engel M.E., Parents of children with disabilities: a systematic review of parenting interventions and self-efficacy, Afr J Disabil, 7, (2018); Benzies K.M., Trute B., Worthington C., Maternal self-efficacy and family adjustment in households with children with serious disability, J Fam Stud, 19, pp. 35-43, (2013); La Greca A.M., Silverman W.K., Lochman J.E., Moving beyond efficacy and effectiveness in child and adolescent intervention research, J Consult Clin Psychol, 77, pp. 373-382, (2009); Chan A.-W., Tetzlaff J.M., Gotzsche P.C., Altman D.G., Mann H., Berlin J.A., Et al., SPIRIT 2013 explanation and elaboration: guidance for protocols of clinical trials, BMJ, 346, (2013); (2013); Varni J.W., Seid M., Rode C.A., The PedsQL™: measurement model for the Pediatric Quality of Life Inventory, Med Care, 37, pp. 126-139, (1999); Bastiaansen D., Koot H.M., Bongers I.L., Varni J.W., Verhulst F.C., Measuring quality of life in children referred for psychiatric problems: psychometric properties of the PedsQLTM 4.0 generic core scales, Qual Life Res, 13, pp. 489-495, (2004); Varni J.W., Seid M., Kurtin P.S., PedsQL™ 4.0: reliability and validity of the Pediatric Quality of Life Inventory™ version 4.0 generic core scales in healthy and patient populations, Med Care, 39, pp. 800-812, (2001); Carpenter P.J., Sahler O.J.Z., Sibling perception and adaptation to childhood cancer: conceptual and methodological considerations, Advances in child health psychology, pp. 193-205, (1991); Lobato D.J., Kao B.T., Integrated sibling-parent group intervention to improve sibling knowledge and adjustment to chronic illness and disability, J Pediatr Psychol, 27, pp. 711-716, (2002); Havermans T., De C.I., Vercruysse T., Goethals E., Van D.I., Belgian siblings of children with a chronic illness: is their quality of life different from their peers?, J Child Health Care, 19, pp. 154-166, (2015); Harter S., Manual for the self-perception profile for children, (1985); Van Den Bergh B.R.H., De Rycke L., Measuring the multidimensional self-concept and global self-worth of 6- to 8-year-olds, J Genet Psychol, 164, pp. 201-225, (2003); Harter S., Manual for the social support scale for children, (1985); Bastiaansen D., Ferdinand R.F., Koot H.M., Predictors of quality of life in children and adolescents with psychiatric disorders, Child Psychiatry Hum Dev, 51, pp. 104-113, (2020); Lipski D.M., Sifers S.K., Jackson Y., A study of the psychometric properties of the social support scale for children, J Psychopathol Behav Assess, 36, pp. 255-264, (2014); Bombi A.S., Pinto G., Cannoni E., Pictorial assessment of interpersonal relationships (PAIR). An analytic system for understanding children’s drawings, 7, (2007); Guidotti L., Musetti A., Barbieri G.L., Ballocchi I., Corsano P., Conflicting and harmonious sibling relationships of children and adolescent siblings of children with autism spectrum disorder, Child Care Health Dev, 47, pp. 163-173, (2021); Kramer L., Baron L.A., Parental perceptions of children’s sibling relationships, Fam Relat, 44, (1995); WHODAS 2.0 Translation Package Version 1.0, (2021); Tobin D.L., User Manual for the Coping Strategies Inventory, (1984); Scholten L., Willemen A.M., Grootenhuis M.A., Maurice-Stam H., Schuengel C., Last B.F., A cognitive behavioral based group intervention for children with a chronic illness and their parents: a multicentre randomized controlled trial, BMC Pediatr, 11, (2011); Pianta R.C., (1992); Driscoll K., Pianta R.C., Mothers’ and fathers’ perceptions of conflict and closeness in parent-child relationships during early childhood, J Early Child Infant Psychol, 7, pp. 1-24, (2011); Dyer W.J., Kaufman R., Fagan J., Father–child closeness and conflict: validating measures for nonresident fathers, J Fam Psychol, 31, pp. 1074-1080, (2017); Seys D.M., Kwaliteit van zorg: Zorg voor kwaliteit, (1987); Damen S., Kef S., Worm M., Janssen M.J., Schuengel C., Effects of video-feedback interaction training for professional caregivers of children and adults with visual and intellectual disabilities, J Intellect Disabil Res, 55, pp. 581-595, (2011); Derks S., van Wijngaarden S., Wouda M., Schuengel C., Sterkenburg P.S., Effectiveness of the serious game ‘You &amp; I’ in changing mentalizing abilities of adults with mild to borderline intellectual disabilities: a parallel superiority randomized controlled trial, Trials, 20, (2019); Damen S., Schuengel C., Ruijssenaars W., Janssen M.J., Comparison of social validity ratings with the effects of a video-feedback intervention for communication partners of individuals with deafblindness, Front Educ (Lausanne), 6, (2021); Johnston C., Mash E.J., A measure of parenting satisfaction and efficacy, J Clin Child Psychol, 18, pp. 167-175, (1989); Casse J.F.H., Finkenauer C., Oosterman M., van der Geest V.R., Schuengel C., Family conflict and resilience in parenting self-efficacy among high-risk mothers, J Interpers Violence, 33, pp. 1008-1029, (2015); Kreidler S.M., Muller K.E., Grunwald G.K., Ringham B.M., Coker-Dukowitz Z., Sakhadeo U.R., Et al., GLIMMPSE: online power computation for linear models with and without a baseline covariate, J Stat Softw, 54, 10, (2013); Klaassen R.J., Blanchette V.S., Barnard D., Wakefield C.D., Curtis C., Bradley C.S., Et al., Validity, reliability, and responsiveness of a new measure of health-related quality of life in children with immune thrombocytopenic purpura: the Kids’ ITP Tools, J Pediatr, 150, pp. 510-515.e1, (2007); Taylor V., Charman T., Fuggle P., Well sibling psychological adjustment to chronic physical disorder in a sibling: how important is maternal awareness of their illness attitudes and perceptions?, J Child Psychol Psychiatry, 42, pp. 953-962, (2001); Dinleyici M., Carman K.B., Ozdemir C., Harmanci K., Eren M., Kirel B., Et al., Quality-of-life evaluation of healthy siblings of children with chronic illness, Balkan Med J, 37, (2020); Varni J.W., Burwinkle T.M., Seid M., Skarr D., The PedsQL&lt;sup&gt;TM&lt;/sup&gt;* 4.0 as a pediatric population health measure: feasibility, reliability, and validity, Ambulat Pediatr, 3, pp. 329-341, (2003); Qualtrics. Qualtrics Software. 2022; (2020); (2022); Hsieh H.-F., Shannon S.E., Three approaches to qualitative content analysis, Qual Health Res, 15, pp. 1277-1288, (2005)</t>
  </si>
  <si>
    <t>Andrea A. J., The Silk Road in world history: A review essay, Asian Review of World Histories, 2, 1, pp. 105-127, (2014); Behnamnia N., Kamsin A., Ismail M. A. B., Hayati S. A., A review of using digital game-based learning for preschoolers, Journal of Computers in Education, pp. 1-34, (2022); Deubel P., Game On!, THE Journal, 33, 6, (2006); Dyson S. B., Chang Y.-L., Chen H.-C., Hsiung H.-Y., Tseng C.-C., Chang J.-H., The effect of tabletop role-playing games on the creative potential and emotional creativity of Taiwanese college students, Thinking Skills and Creativity, 19, pp. 88-96, (2016); Neisser U., 1967Cognitive psychology, (1976); Tomasello M., Carpenter M., Call J., Behne T., Moll H., Understanding and sharing intentions: The origins of cultural cognition, Behavioral and brain sciences, 28, 5, pp. 675-691, (2005); Williams M. K., John Dewey in the 21st Century, Journal of Inquiry and Action in Education, 9, 1, (2017); Wood F., The Silk Road: two thousand years in the heart of Asia, (2002)</t>
  </si>
  <si>
    <t>Wang P., Johnson C., Cybersecurity incident handling: A case study of the equifax data breach, Issues in Information Systems, 19, 3, (2018); Novaes Neto N., Madnick S., De Paula M.G., Malara Borges N., Et al., A case study of the capital one data breach, Stuart E. and Moraes G. de Paula, Anchises and Malara Borges, Natasha, A Case Study of the Capital One Data Breach, 2020, (2020); Daswani N., Elbayadi M., Daswani N., Elbayadi M., The marriott breach, Big Breaches: Cybersecurity Lessons for Everyone, pp. 55-74, (2021); Regulation P., General data protection regulation, Intouch, 25, pp. 1-5, (2018); De La Torre L., A Guide to the California Consumer Privacy Act of 2018, (2018); Srinivasan D., The antitrust case against facebook: A monopolist?s journey towards pervasive surveillance in spite of consumers? preference for privacy, Berkeley Bus. LJ, 16, (2019); Svabensky V., Vykopal J., Cermak M., Lastovicka M., Enhancing cybersecurity skills by creating serious games, Proceedings of the 23rd Annual ACM Conference on Innovation and Technology in Computer Science Education, pp. 194-199, (2018); Yasin A., Liu L., Li T., Fatima R., Jianmin W., Improving software security awareness using a serious game, IET Software, 13, 2, pp. 159-169, (2019); Alhashmi A.A., Darem A., Abawajy J., Taxonomy of Cybersecurity Awareness Delivery Methods: A Countermeasure for Phishing Threats, (2021); Jayakrishnan G.C., Banahatti V., Lodha S., Sirigireddy G., Nivas S., Housie: A multiplayer game for cybersecurity training and evaluation, Extended Abstracts of the 2022 Annual Symposium on Computer-Human Interaction in Play, pp. 17-23, (2022); Ferreira A., Oliveira S., Pecaibes V., Giesteira B., De Sousa A.P., Girls4cyber: A game to promote awareness and innovation in cybersecurity, HCI International 2022 Posters: 24th International Conference on Human-Computer Interaction, HCII 2022, pp. 481-486, (2022); Bernardino I., Baptista R.J.V., De Almeida J.M.E.B., Sao Mamede J.H.P., Serious games for seniors: Learning safe behaviors on the web: Position paper, 2021 16th Iberian Conference on Information Systems and Technologies (CISTI IEEE, pp. 1-4, (2021); Gupta S., Gupta M., Chaturvedi M., Vilkhu M., Kulshrestha S., Gaurav D., Mittal A., Guess who-A serious game for cybersecurity professionals, Games and Learning Alliance: 9th International Conference, GALA, 2020, pp. 421-427, (2020); Otrel-Cass K.M., Thalmann S., Pammer-Schindler V., Fasching M., Cicchinelli A., Griesbacher E., Malin C., Mayr J., Wertner A., Doppelreiter T., Digital sicher!-An educational game to build digital competences, Educating for A New Future: Making Sense of Technology-Enhanced Learning Adoption: 17th European Conference on Technology Enhanced Learning, EC-TEL 2022, pp. 485-491, (2022); Snyman D.P., Drevin G.R., Kruger H.A., Drevin L., Allers J., A wolf, hyena, and fox game to raise cybersecurity awareness among pre-school children, Human Aspects of Information Security and Assurance: 15th IFIP WG 11.12 International Symposium, HAISA 2021, pp. 91-101, (2021); Perez J., Torres R., Von Brand S., Cyberkids: Video game for raising cyber security awareness in children, 2020 39th International Conference of the Chilean Computer Science Society (SCCC IEEE, pp. 1-8, (2020); Ihsan S.N., Kadir T.A.A., Adoption of software development life cycle (sdlc) model in games development framework for serious games applications, Advanced Science Letters, 24, 10, pp. 7300-7304, (2018); Yusoff A., Crowder R., Gilbert L., Wills G., A conceptual framework for serious games, 2009 Ninth IEEE International Conference on Advanced Learning Technologies IEEE, pp. 21-23, (2009); Lim T., Carvalho M.B., Bellotti F., Arnab S., De Freitas S., Louchart S., Suttie N., Berta R., De Gloria A., The Lm-gm Framework for Serious Games Analysis, (2015); Silva P., Davis? technology acceptance model (tam)(1989), Information Seeking Behavior and Technology Adoption: Theories and Trends, pp. 205-219, (2015); Arnab S., Lim T., Carvalho M.B., Bellotti F., De Freitas S., Louchart S., Suttie N., Berta R., De Gloria A., Mapping learning and game mechanics for serious games analysis, British Journal of Educational Technology, 46, 2, pp. 391-411, (2015)</t>
  </si>
  <si>
    <t>Lyons G.; Paddeu D.; Cragg S.; Wallis A.</t>
  </si>
  <si>
    <t>Lyons, Glenn (7102220082); Paddeu, Daniela (57185818900); Cragg, Stephen (59227828500); Wallis, Alicia (59227237900)</t>
  </si>
  <si>
    <t>7102220082; 57185818900; 59227828500; 59227237900</t>
  </si>
  <si>
    <t>Development and demonstration of a “SWOT in a Box” card game to help socialise Triple Access Planning</t>
  </si>
  <si>
    <t>10.1016/j.jth.2024.101876</t>
  </si>
  <si>
    <t>https://www.scopus.com/inward/record.uri?eid=2-s2.0-85199139595&amp;doi=10.1016%2fj.jth.2024.101876&amp;partnerID=40&amp;md5=501f428788d3bdc100ae73d3e508a1bb</t>
  </si>
  <si>
    <t>In a changing world, not being able to simply carry on doing what we have always done and getting what we have always got gives rise to an appetite for alternative approaches. Yet an alternative approach must contend with established practice and the associated norms and sense of familiarity that surround that. This paper addresses the following question. How can an approach be designed and used to effectively engage people in a critical examination of Triple Access Planning (TAP)? TAP is an alternative approach to established transport planning. The paper sets out the rationale for, development of, and application of, a serious game. Specifically, a serious card game methodology is put forward that draws upon SWOT analysis for its core design. Its intention is to allow teams of players to become more familiar with the alternative approach in question and to critically examine and prioritise its strengths, weaknesses, opportunities and threats. The SWOT in a Box methodology is applied to TAP. Results are presented from over 40 game runs. Insights from developing and applying the game suggest that the methodology is adaptable and readily transferable to other domains. The paper reveals the SWOT in a Box methodology to be an effective tool for shared learning: (i) players learn from the game; (ii) players learn from each other as they exchange experiences and views; and (iii) the game designers can learn from the players playing the game. It generates insights and empirical evidence. It is fun and it is useful. © 2024</t>
  </si>
  <si>
    <t>Card games; Decide and provide; Serious games; SWOT analysis; Transport planning; Triple access planning</t>
  </si>
  <si>
    <t>Akl E.A., Pretorius R.W., Sackett K., Erdley W.S., Bhoopathi P.S., Alfarah Z., Schunemann H.J., The effect of educational games on medical students' learning outcomes: a systematic review: BEME Guide No 14, Med. Teach., 32, 1, pp. 16-27, (2010); Aldea A., Iacob M.-E., Van Hillegersberg J., Quartel D., Franken H., Serious gaming for the strategic planning process, 2014 IEEE 16th Conference On Business Informatics, pp. 183-190, (2014); Ampatzidou C., Gugerell K., Constantinescu T., Devisch O., Jauschneg M., Berger M., All work and No play? Facilitating serious games and gamified applications in participatory urban planning and governance, Urban Plan., 3, 1, pp. 34-46, (2018); Arnab S., Lim T., Carvalho M.B., Bellotti F., De Freitas S., Louchart S., Suttie N., Berta R., De Gloria A., Mapping learning and game mechanics for serious games analysis, Br. J. Educ. Technol., 46, 2, pp. 391-411, (2015); Aubert A.H., McConville J., Schmid S., Lienert J., Gamifying and evaluating problem structuring: a card game workshop for generating decision objectives, EURO J. Dec. Proc., 10, (2022); Banister D., Transport planning, Handbook of Transport Systems and Traffic Control, (2001); Banister D., The sustainable mobility paradigm, Transport Pol., 15, pp. 73-80, (2008); Benzaghta M.A., Elwalda A., Mousa M.M., Erkan I., Rahman M., SWOT analysis applications: an integrative literature review, J. Global Bus. Insights, 6, 1, pp. 55-73, (2021); Blakely G., Skirton H., Cooper S., Allum P., Nelmes P., Educational gaming in the health sciences: systematic review, J. Adv. Nurs., 65, 2, pp. 259-269, (2009); Bloom B.S., Taxonomy of educational objectives: the classification of educational goals: handbook I, cognitive domain, 16, (1956); Bolger F., Wright G., Improving the Delphi process: lessons from social psychological research, Technol. Forecast. Soc. Change, 78, pp. 1500-1513, (2011); Bongardt D., Stiller L., Swart A., Wagner A., Transformative urban mobility initiative (TUMI), Sustain. Urban Transp.: Avoid-Shift-Improve (A-S-I), (2019); Breuer J., Bente G., Why so serious? On the relation of serious games and learning, J. Comput. Game Cult., 4, 1, pp. 7-24, (2010); City of Goldcoast, A conversation About the Future of transport. Transport 2041 strategy discussion paper. City of Goldcoast, july, (2022); Curseu P.L., Schruijer S.G.L., Stakeholder diversity and the comprehensiveness of sustainability decisions: the role of collaboration and conflict, Curr. Opin. Environ. Sustain., 28, pp. 114-120, (2017); de Loe R.C., Melnychuk N., Murray D., Plummer R., Advancing the state of policy Delphi practice: a systematic review evaluating methodological evolution, innovation, and opportunities, Technol. Forecast. Soc. Change, 104, pp. 78-88, (2016); Flood S., Craddock-Henry N.A., Blacklett P., Edwards P., Adaptive and interactive climate futures: systematic review of ‘serious games’ for engagement and decision-making, Environ. Res. Lett., 13, (2018); Freese M., Lukosch H., Wegener J., Konig A., Serious games as research instruments – do's and don'ts from a cross-case-analysis in transportation, Eur. J. Transport Infrastruct. Res., 20, 4, pp. 103-126, (2020); The futures toolkit, Government Off. Sci., (2017); Goulden M., Ryley T., Dingwall R., Beyond ‘predict and provide’: UK transport, the growth paradigm and climate change, Transport Pol., 32, pp. 139-147, (2014); Graafland M., Schraagen J.M., Schijven M.P., Systematic review of serious games for medical education and surgical skills training, Br. J. Surg., 99, 10, pp. 1322-1330, (2012); Helmer O., Analysis of the future: the Delphi method. P-3558, The RAND Corporation, (1967); Helms M.M., Nixon J., Exploring SWOT analysis – where are we now? A review of academic research from the last decade, Journal of Strategy and Management, 3, 3, pp. 215-251, (2010); Hill T., Westbrook R., SWOT analysis: it's time for a product recall, Long. Range Plan., 30, 1, pp. 46-52, (1997); Huang A., Levinson D., To game or not to game – teaching transportation planning with board games, Transport. Res. Rec.: J. Transport. Res. Board, 2307, pp. 141-149, (2012); ITF, Travel Transitions: How Transport Planners And Policy Makers Can Respond To Shifting Mobility Trends. International Transport Forum Research Reports, (2021); Khreis H., Warsow K.M., Verlinghieri E., Guzman A., Pellecuer L., Ferreira A., Jones I., Heinen E., Rojas-Rueda D., Mueller N., Schepers P., Lucas K., Nieuwenhuijsen M., The health impacts of traffic-related exposures in urban areas: understanding real effects, underlying driving forces and co-producing future directions, J. Transport Health, 3, 3, pp. 249-267, (2016); Konig A., Kowala N., Wegener J., Grippenkoven J., Introducing a mobility on demand system to prospective users with the help of a serious game, Transp. Res. Interdiscip. Perspect., 3, (2019); Kordaki M., Gousiou A., Digital card games in education: a ten year systematic review, Comput. Educ., 109, pp. 122-161, (2017); Lee R.J., Sener I.N., Transportation planning and quality of life: where do they intersect?, Transport Pol., 48, pp. 146-155, (2016); Lyons G., Transport and society, Transport Rev., 24, 4, pp. 485-509, (2004); Lyons G., Uncertainty ahead: which way forward for transport? Final report from the CIHT FUTURES initiative, Chartered Institution of Highways &amp; Transportation, (2016); Lyons G., Discovering ‘the sweet spot’, Local Transport. Today, 823, (2021); Lyons G., Davidson C., Guidance for transport planning and policymaking in the face of an uncertain future, Transport. Res. Pol. Pract., 88, pp. 104-116, (2016); Lyons G., Cragg S., Paddeu D., Wallis A., TAP-SWOT in a BOX. A serious game created as part of the project ‘Triple Access Planning for Uncertain Futures, (2023); Lyons G., Marsden G., Opening out and closing down: the treatment of uncertainty in transport planning's forecasting paradigm, Transportation, pp. 1-22, (2019); Lyons G., Marchau V., Paddeu D., Rye T., Adolphson M., Attia M., Bozovic T., Bylund J., Calvert T., Chatterjee K., Comi A., Cragg S., Fancello G., Lenferink S., Mladenovic L., Piras F., Svensson T., Witzel J., Triple access planning for uncertain futures – a handbook for practitioners, (2024); Madania K., Pierceb T.W., Mirchic A., Serious games on environmental management, Sustain. Cities Soc., 29, pp. 1-11, (2017); Marsden G., McDonald N.C., Institutional issues in planning for more uncertain futures, Transportation, 46, pp. 1075-1092, (2019); May., A.D, Encouraging good practice in the development of sustainable urban mobility plans, Case Studies on Transport Policy, 3, pp. 3-11, (2015); Nagara G., Lam W.-H., Lee N.C.H., Othman F., Shaaban M.G., Comparative SWOT analysis for water solutions in asia and africa, Water Resour. Manag., 29, pp. 125-138, (2015); Nieuwenhuijsen M.J., Urban and transport planning pathways to carbon neutral, liveable and healthy cities; A review of the current evidence, Environ. Int., 140, (2020); Owens S., From ‘predict and provide’ to ‘predict and prevent’?: pricing and planning in transport policy, Transport Pol., 2, 1, pp. 43-49, (1995); Pickton D.W., Wright S., What's swot in strategic analysis?, Strat. Change, 7, pp. 101-109, (1998); Rachid G., El Fadel M., Comparative SWOT analysis of strategic environmental assessment systems in the Middle East and North Africa region, J. Environ. Manag., 125, pp. 85-93, (2013); Reinart B., Poplin A., Games in urban planning – a comparative study. REAL CORP 2014 – PLAN IT SMART! Clever solutions for smart cities. Proceedings of 19th international conference on urban planning, Regional Development and Information Society, pp. 239-248, (2014); Rodrigue J.-P., The Geography of Transport Systems, (2020); Rupprecht Consult, Guidelines for developing and implementing a sustainable urban mobility plan – second edition, (2019); Sandberg L., Warnhjelm M., Handbok för trafikstrategiskt arbete. Trafikverket. ISBN: 978-91-8045-094-2, (2022); Sauve L., Renaud L., Kaufman D., Marquis J.-S., Distinguishing between games and simulations: a systematic review, Educ. Technol. Soc., 10, 3, pp. 247-256, (2007); Scottish Government, Local development planning guidance. Scottish Government, (2023); Singh P., Hoon T.S., Nasir A.M., Ramly A.M., Rasid S.M., Meng C.C., Card game as a pedagogical tool for numeracy skills development, Int. J. Eval. Res. Educ., 10, 2, pp. 693-705, (2021); Sipiyaruk K., Gallagher J.E., Hatzipanagos S., Reynolds P.A., Acquiring critical thinking and decision-making skills: an evaluation of a serious game used by undergraduate dental students in dental public health, Technol. Knowl. Learn., 22, pp. 209-218, (2017); Smithson J., Using and analysing focus groups: limitations and possibilities, Int. J. Soc. Res. Methodol., 3, 2, pp. 103-119, (2000); Stanitsas M., Kirytopoulos K., Vareilles E., Facilitating sustainability transition through serious games: a systematic literature review, J. Clean. Prod., 208, pp. 924-936, (2019); Transport for the North, Future Travel Scenarios, (2020); Reimagining transport in the West Midlands: a conversation about change, West Midlands Local Transport Plan Green Paper, Transport for West Midlands, (2021); Guidance note on the practical implementation of the decide &amp; provide approach. TRICS consortium, (2021); Turkay S., Adinolf S., Tirthali D., Collectible card games as learning tools, Procedia-Social and Behavioral Sciences, 46, pp. 3701-3705, (2012); Vigar G., The four knowledges of transport planning: enacting a more communicative, trans-disciplinary policy and decision-making, Transport Pol., 58, pp. 39-45, (2017); Wang R., DeMaria S., Goldberg A., Katz D., A systematic review of serious games in training: health care professionals, Simulat. Healthc. J. Soc. Med. Simulat., 11, 1, pp. 41-51, (2016); Weihrich H., The TOWS matrix – a tool for situational analysis, Long. Range Plan., 15, 2, pp. 54-66, (1982); Witzell J., Assessment tensions: how climate mitigation futures are marginalized in long-term transport planning, Transport. Res. D: Transp. Environ., 87, (2020)</t>
  </si>
  <si>
    <t>Aigner R., Wigdor D., Benko H., Haller M., Lindbauer D., Ion A., Zhao S., Koh J.T.K.V., Understanding Mid-Air Hand Gestures: A Study of Human Preferences in Usage of Gesture Types for HCI, MSR-TR-2012-111 Technical Report, (2012); Almeida A., Alves A., Activity recognition for movement-based interaction in mobile games, Proceedings of the 19th International Conference on Human-Computer Interaction with Mobile Devices and Services, pp. 1-8, (2017); Bakker S., Vorstenbosch D., Van Den Hoven E., Hollemans G., Bergman T., Weathergods: Tangible Interaction in a Digital Tabletop Game, Proceedings of the 1st International Conference on Tangible and Embedded Interaction, pp. 151-152, (2007); Van Bekkum R., Brands T.L.M., Jahanshahi S.S., Mauricio A.C.A., Oorschot Van J.J.E., Lie F., Kybartas B., Bidarra R., Taxi trouble: communication is key, Proceedings of the first ACM SIGCHI annual symposium on Computer-human interaction in play, pp. 387-390, (2014); Bhattacharyya P., Nath R., Jo Y., Jadhav K., Hammer J., Brick: Toward A Model for Designing Synchronous Colocated Augmented Reality Games, Proceedings of the 2019 CHI Conference on Human Factors in Computing Systems, pp. 3231-3239, (2019); Braun V., Clarke V., Using thematic analysis in psychology, Qualitative Research in Psychology, 3, 2, pp. 77-101, (2006); Brauner P., Van Heek J., Ziefle M., Al-Huda Hamdan N., Borchers J., Interactive FUrniTURE: Evaluation of Smart Interactive Textile Interfaces for Home Environments, Proceedings of the 2017 ACM International Conference on Interactive Surfaces and Spaces, pp. 151-160, (2017); Brunnberg L., The Road Rager: making use of traffic encounters in a mobile multiplayer game, Proceedings of the 3rd international conference on Mobile and ubiquitous multimedia, pp. 33-39, (2004); Chan E., Seyed T., Stuerzlinger W., Yang X.-D., Maurer F., User Elicitation on Single-hand Microgestures, Proceedings of the 2016 CHI Conference on Human Factors in Computing Systems, pp. 3403-3414, (2016); Dang C.T., Andre E., Surface-poker: Multimodality in Tabletop Games, Extended Abstracts of ACM International Conference on Interactive Tabletops and Surfaces, pp. 251-252, (2010); Desolda G., Ardito C., Jetter H.-C., Lanzilotti R., Exploring spatially-aware cross-device interaction techniques for mobile collaborative sensemaking, International Journal of Human-Computer Studies, 122, pp. 1-20, (2019); Dingler T., Rzayev R., Shirazi A.S., Henze N., Designing Consistent Gestures Across Device Types: Eliciting RSVP Controls for Phone, Watch, and Glasses, Proceedings of the 2018 CHI Conference on Human Factors in Computing Systems, pp. 4191-41912, (2018); Du G., Degbelo A., Kray C., Painho M., Gestural interaction with 3D objects shown on public displays: an elicitation study, Interaction Design and Architecture(s), 38, pp. 184-202, (2018); Ellis M., 5 Mobile Games You Control in Crazy Ways, (2017); Homaeian L., Goyal N., Wallace J.R., Scott S.D., Group vs Individual: Impact of TOUCH and TILT Cross-Device Interactions on Mixed-Focus Collaboration, Proceedings of the 2018 CHI Conference on Human Factors in Computing Systems, pp. 731-7313, (2018); Top games for Android with Accelerometer support, (2022); Khalaf A.S., Alharthi S.A., Dolgov I., Toups Z.O., A Comparative Study of Hand Gesture Recognition Devices in the Context of Game Design, Proceedings of the 2019 ACM International Conference on Interactive Surfaces and Spaces, pp. 397-402, (2019); Kim S., Ko D., Lee W., Utilizing Smartphones as a Multi-Device Single Display Groupware to Design Collaborative Games, Proceedings of the 2017 Conference on Designing Interactive Systems-DIS '17, pp. 1341-1352, (2017); Kray C., Nesbitt D., Dawson J., Rohs M., User-defined Gestures for Connecting Mobile Phones, Public Displays, and Tabletops, Proceedings of the 12th International Conference on Human Computer Interaction with Mobile Devices and Services, pp. 239-248, (2010); Lautamaki J., Suomela R., Using player proximity in mobile multiplayer games: experiences from Sandman, Proceedings of the 2008 International Conference on Advances in Computer Entertainment Technology, pp. 248-251, (2008); Lobunets O., Prinz W., Evaluating a smart working environment with a digital card game prototype, Proceedings of the ACM 2011 conference on Computer supported cooperative work, pp. 673-676, (2011); Manninen T., Interaction Forms and Communicative Actions in Multiplayer Games, (2004); May K.R., Gable T.M., Walker B.N., Designing an In-Vehicle Air Gesture Set Using Elicitation Methods, Proceedings of the 9th International Conference on Automotive User Interfaces and Interactive Vehicular Applications, pp. 74-83, (2017); McAweeney E., Zhang H., Nebeling M., User-Driven Design Principles for Gesture Representations, Proceedings of the 2018 CHI Conference on Human Factors in Computing Systems, pp. 1-13, (2018); Morris M.R., Web on the Wall: Insights from a Multimodal Interaction Elicitation Study, Proceedings of the 2012 ACM International Conference on Interactive Tabletops and Surfaces, pp. 95-104, (2012); Morris M.R., Danielescu A., Drucker S., Fisher D., Lee B., Schraefel C., Wobbrock J.O., Reducing legacy bias in gesture elicitation studies, Interactions, 21, 3, pp. 40-45, (2014); Morris M.R., Huang A., Paepcke A., Winograd T., Cooperative gestures: multi-user gestural interactions for co-located groupware, Proceedings of the SIGCHI Conference on Human Factors in Computing Systems, pp. 1201-1210, (2006); Nielsen M., Stoerring M., Moeslund T., Granum E., A Procedure for Developing Intuitive and Ergonomic Gesture Interfaces for HCI, pp. 409-420, (2003); Orzel S., The Lab: Designing Myo, (2015); Plank T., Jetter H.-C., Radle R., Klokmose C.N., Luger T., Reiterer H., Is Two Enough? ! Studying Benefits, Barriers, and Biases of Multi-Tablet Use for Collaborative Visualization, Proceedings of the 2017 CHI Conference on Human Factors in Computing Systems, pp. 4548-4560, (2017); Radle R., Jetter H.-C., Schreiner M., Lu Z., Reiterer H., Rogers Y., Spatially-aware or Spatially-agnostic? Elicitation and Evaluation of User-Defined Cross-Device Interactions, Proceedings of the 33rd Annual ACM Conference on Human Factors in Computing Systems, pp. 3913-3922, (2015); Rodriguez I.B., Marquardt N., Gesture Elicitation Study on How to Opt-in &amp; Opt-out from Interactions with Public Displays, Proceedings of the 2017 ACM International Conference on Interactive Surfaces and Spaces, pp. 32-41, (2017); Rogerson M.J., Gibbs M., Smith W., I Love All the Bits": The Materiality of Boardgames, Proceedings of the 2016 CHI Conference on Human Factors in Computing Systems, pp. 3956-3969, (2016); Rogerson M.J., Sparrow L.A., Gibbs M.R., Unpacking "Boardgames with Apps": The Hybrid Digital Boardgame Model, Proceedings of the 2021 CHI Conference on Human Factors in Computing Systems, pp. 1-17, (2021); Ruiz J., Li Y., Lank E., User-defined motion gestures for mobile interaction, Proceedings of the SIGCHI Conference on Human Factors in Computing Systems, pp. 197-206, (2011); Schuler D., Namioka A., Participatory Design: Principles and Practices, (1993); Seyed T., Burns C., Sousa M.C., Maurer F., Tang A., Eliciting Usable Gestures for Multi-display Environments, Proceedings of the 2012 ACM International Conference on Interactive Tabletops and Surfaces, pp. 41-50, (2012); Shirazi A.S., Doring T., Parvahan P., Ahrens B., Schmidt A., Poker Surface: Combining a Multi-touch Table and Mobile Phones in Interactive Card Games, Proceedings of the 11th International Conference on Human-Computer Interaction with Mobile Devices and Services, pp. 731-732, (2009); Silpasuwanchai C., Ren X., Designing concurrent full-body gestures for intense gameplay, International Journal of Human-Computer Studies, 80, pp. 1-13, (2015); Skov M.B., Kjeldskov J., Paay J., Jensen H.P., Olsen M.P., Investigating Cross-Device Interaction Techniques: A Case of Card Playing on Handhelds and Tablets, Proceedings of the Annual Meeting of the Australian Special Interest Group for Computer Human Interaction, pp. 446-454, (2015); Smit D., Maurer B., Murer M., Reinhardt J., Wolf K., Be the Meeple: New Perspectives on Traditional Board Games, Proceedings of the Thirteenth International Conference on Tangible, Embedded, and Embodied Interaction, pp. 695-698, (2019); Tan Y., Yoon S.H., Ramani K., BikeGesture: User Elicitation and Performance of Micro Hand Gesture as Input for Cycling, Proceedings of the 2017 CHI Conference Extended Abstracts on Human Factors in Computing Systems, pp. 2147-2154, (2017); Teng S.-Y., Chen M.-H., Lin Y.-T., Way Out: A Multi-Layer Panorama Mobile Game Using Around-Body Interactions, Proceedings of the 2017 CHI Conference Extended Abstracts on Human Factors in Computing Systems, pp. 230-233, (2017); Tung Y.-C., Hsu C.-Y., Wang H.-Y., Chyou S., Lin J.-W., Wu P.-J., Valstar A., Chen M.Y., User-Defined Game Input for Smart Glasses in Public Space, Proceedings of the 33rd Annual ACM Conference on Human Factors in Computing Systems, pp. 3327-3336, (2015); Valdes C., Eastman D., Grote C., Thatte S., Shaer O., Mazalek A., Ullmer B., Konkel M.K., Exploring the Design Space of Gestural Interaction with Active Tokens Through User-defined Gestures, Proceedings of the SIGCHI Conference on Human Factors in Computing Systems, pp. 4107-4116, (2014); Vatavu R.-D., Wobbrock J.O., Formalizing Agreement Analysis for Elicitation Studies: New Measures, Significance Test, and Toolkit, Proceedings of the 33rd Annual ACM Conference on Human Factors in Computing Systems-CHI '15, pp. 1325-1334, (2015); Vogiatzidakis P., Koutsabasis P., Gesture Elicitation Studies for Mid-Air Interaction: A Review, Multimodal Technologies and Interaction, 2, 4, (2018); Vogiatzidakis P., Koutsabasis P., Frame-Based Elicitation of Mid-Air Gestures for a Smart Home Device Ecosystem, Informatics, 6, 2, (2019); Wobbrock J.O., Aung H.H., Rothrock B., Myers B.A., Maximizing the guessability of symbolic input, CHI '05 Extended Abstracts on Human Factors in Computing Systems, pp. 1869-1872, (2005); Wobbrock J.O., Morris M.R., Wilson A.D., User-defined Gestures for Surface Computing, Proceedings of the SIGCHI Conference on Human Factors in Computing Systems, pp. 1083-1092, (2009); Zhang T., Liu J., Shi Y., Enhancing Collaboration in Tabletop Board Game, Proceedings of the 10th Asia Pacific Conference on Computer Human Interaction, pp. 7-10, (2012)</t>
  </si>
  <si>
    <t>Drummond D, Hadchouel A, Tesniere A, Serious games for health: three steps forwards, Adv Simul (Lond), 2, (2017); Isaacs AN, Scott SA, Nisly SA, Move out of Z way Millennials, Curr Pharm Teach Learn, 12, pp. 1387-1389, (2020); Bigdeli S, Kaufman D, Digital games in medical education: Key terms, concepts, and definitions, Med J Islam Repub Iran, 31, (2017); Bucklin BA, Asdigian NL, Hawkins JL, Klein U, Making it stick: use of active learning strategies in continuing medical education, BMC Med Educ, 21, (2021); Oestreich JH, Guy JW, Game-based learning in pharmacy education, Pharmacy (Basel), 10, (2022); Devraj R, Colyott L, Cain J, Design and evaluation of a mobile serious game application to supplement instruction, Curr Pharm Teach Learn, 13, pp. 1228-1235, (2021); Kayyali R, Wells J, Rahmtullah N, Tahsin A, Gafoor A, Harrap N, Nabhani-Gebara S, Development and evaluation of a serious game to support learning among phar macy and nursing students, Curr Pharm Teach Learn, 13, pp. 998-1009, (2021); Sharifzadeh N, Kharrazi H, Nazari E, Et al., Health Education Serious Games Targeting Health Care Providers, Patients, and Public Health Users: Scoping Review, JMIR Serious Games, 8, (2020); Cain J, Conway JM, DiVall MV, Et al., Report of the 2013-2014 Academic Affairs Committee, Am J Pharm Educ, 78, (2014); Bakhtiari R, Thematic Analysis of Serious Game Research Trends in Iran and in the World, (2022); Mandana I, Kaveh E, Razie Jamshidi A, Leila K, Designing PharmQuiz Educational Game Application to Facilitate Learning of Pharmaceutical Information for Pharmacy Students, J Pharm Care, 9, pp. 18-23, (2021); Berger J, Bawab N, De Mooij J, Et al., An open randomized controlled study comparing an online text-based scenario and a serious game by Belgian and Swiss pharmacy students, Curr Pharm Teach Learn, 10, pp. 267-276, (2018); Hookham G, Nesbitt K, Cooper J, Croft H, Rasiah R, Gamification for Education: Designing a Pharmacy Education Game, Artificial Life and Computational Intelligence, pp. 157-165, (2015); Sandrone S, Berthaud JV, Carlson C, Et al., Active learning in psychiatry education: current practices and future perspectives, Front Psychiatry, 11, (2020); Doan K, Shabo L, Crouse EL, The impact of pharmacy candidates' understanding of psychiatry on personal mental health concerns and patient treatment, Curr Pharm Teach Learn, 14, pp. 56-61, (2022); Allen WC, Overview and Evolution of the ADDIE Training System, Advances in Developing Human Resources, 8, pp. 430-441, (2006); Molenda M, In search of the elusive ADDIE model, Performance Improvement, 42, pp. 34-36, (2003); Hsu C-Y, Moore D, An Example Implementation of Schank’s Goal-Based Scenarios, TechTrends, 54, pp. 58-61, (2010); Issa N, Mayer RE, Schuller M, Et al., Teaching for understanding in medical class rooms using multimedia design principles, Med Educ, 47, pp. 388-396, (2013); Petri G, Gresse von Wangenheim C, Borgatto A, MEEGA+: A Method for the Evaluation of Educational Games for Computing Education, (2018); Mansoory MS, Khazaei MR, Azizi SM, Niromand E, Comparison of the effectiveness of lecture instruction and virtual reality-based serious gaming instruction on the medical students’ learning outcome about approach to coma, BMC Med Educ, 21, (2021); Aster A, Scheithauer S, Middeke AC, Et al., Use of a Serious Game to Teach Infectious Disease Management in Medical School: Effectiveness and Transfer to a Clinical Examination, Front Med (Lausanne), 9, (2022); Diehl LA, Souza RM, Gordan PA, Esteves RZ, Coelho IC, InsuOnline, an Electronic Game for Medical Education on Insulin Therapy: A Randomized Controlled Trial With Primary Care Physicians, J Med Internet Res, 19, (2017); Nabhani S, Harrap N, Ishtiaq S, Et al., Development and evaluation of an educational game to support pharmacy students, Curr Pharm Teach Learn, 12, pp. 786-803, (2020); Korenoski AS, Ginn TR, Seybert AL, Use of an immersive, simulated learning game to teach pharmacy students clinical concepts of toxicology, Curr Pharm Teach Learn, 13, pp. 556-559, (2021); Tan JW, Zary N, Diagnostic Markers of User Experience, Play, and Learning for Digital Serious Games: A Conceptual Framework Study, JMIR Serious Games, 7, (2019); Richey Smith CE, Ryder P, Bilodeau A, Schultz M, Use of an Online Game to Evaluate Health Professions Students' Attitudes toward People in Poverty, Am J Pharm Educ, 80, (2016); Alshammari E, Implementing Educational Game in Pharmacy, International Journal of Pharmaceutical Quality Assurance, 11, pp. 148-153, (2020)</t>
  </si>
  <si>
    <t>Abe K., Isbister K., Hotaru: The Lightning Bug Game, Proceedings of the 2016 CHI Conference Extended Abstracts on Human Factors in Computing Systems. ACM, pp. 277-280, (2016); Altarriba Bertran F., Marquez Segura E., Isbister K., Technology for Situated and Emergent Play: A Bridging Concept and Design Agenda, Proceedings of the 2020 CHI Conference on Human Factors in Computing Systems, pp. 1-14, (2020); Austin A., Ward A., Kosowski P., The Power of Glove, (2017); Most Advanced Full Body Haptic Suit-bHaptics TactSuit, (2022); Bienia R., Costume Agency in German Larp, DiGRA '15-Proceedings of the 2015 DiGRA International Conference, pp. 1-21, (2015); Burleson W., Norgaard Jensen C., Raaschou T., Frohold S., Sprock-it: A physically interactive play system, Proceedings of the 6th international conference on Interaction design and Children-IDC '07, pp. 125-128, (2007); Oz'Buruk O., Isbister K., Jean Tanenbaum T., A design framework for playful wearables, Proceedings of the 14th International Conference on the Foundations of Digital Games. ACM, pp. 1-12, (2019); Dagan E., Marquez Segura E., Altarriba Bertran F., Flores M., Isbister K., Designing 'True Colors': A Social Wearable that Affords Vulnerability, Proceedings of the 2019 CHI Conference on Human Factors in Computing Systems. ACM, pp. 1-14, (2019); Dagan E., Marquez Segura E., Altarriba Bertran F., Flores M., Mitchell R., Isbister K., Design Framework for Social Wearables, Proceedings of the 2019 on Designing Interactive Systems Conference. ACM, pp. 1001-1015, (2019); Fullerton T., Swain C., Hoffman S., Game design workshop: Designing, prototyping, &amp; playtesting games, (2004); Petere Gula L., Sumayang K., The increasing physical inactivity of teenagers aged 12-16 years old of Saint Joseph College, MEDIKORA, 21, 1, pp. 1-11, (2022); Hunicke R., LeBlanc M., Zubek R., MDA: A Formal Approach to Game Design and Game Research, Proceedings of the AAAI Workshop on Challenges in Game AI, 4, 1, (2004); Isbister K., Abe K., Costumes as Game Controllers: An Exploration of Wearables to Suit Social Play, Proceedings of the Ninth International Conference on Tangible, Embedded, and Embodied Interaction. ACM, pp. 691-696, (2015); Isbister K., Abe K., Karlesky M., Interdependent Wearables (for Play): A Strong Concept for Design, Proceedings of the 2017 CHI Conference on Human Factors in Computing Systems, pp. 465-471, (2017); Jung S., Xiao R., Oz'Buruk O., Hamari J., Designing Gaming Wearables: From Participatory Design to Concept Creation, Proceedings of the Fifteenth International Conference on Tangible, Embedded, and Embodied Interaction. ACM, pp. 1-14, (2021); Klopfer E., Yoon S., Rivas L., Comparative analysis of Palm and wearable computers for Participatory Simulations: Palm and wearable Participatory Simulations, Journal of Computer Assisted Learning, 20, 5, pp. 347-359, (2004); Magielse R., Markopoulos P., HeartBeat: An outdoor pervasive game for children, Proceedings of the SIGCHI Conference on Human Factors in Computing Systems, pp. 2181-2184, (2009); Martins T., Sommerer C., Mignonneau L., Correia N., Gauntlet: A wearable interface for ubiquitous gaming, Proceedings of the 10th international conference on Human computer interaction with mobile devices and services-MobileHCI '08, 367, (2008); Moreno A., Poppe R., Automatic behavior analysis in tag games: from traditional spaces to interactive playgrounds, Journal on Multimodal User Interfaces, 10, 1, pp. 63-75, (2016); Marquez Segura E., Fey J., Dagan E., Niravbhai Jhaveri S., Pettitt J., Flores M., Isbister K., Designing Future Social Wearables with Live Action Role Play (Larp) Designers, Proceedings of the 2018 CHI Conference on Human Factors in Computing Systems. ACM, pp. 1-14, (2018); Marquez Segura E., Turmo Vidal L., Waern A., Duval J., Parrilla Bel L., Altarriba Bertran F., Physical Warm-up Games: Exploring the Potential of Play and Technology Design, Proceedings of the 2021 CHI Conference on Human Factors in Computing Systems, pp. 1-14, (2021); Physical Activity, (2022); Reynolds C., Competition, Coevolution and the Game of Tag, Artificial Life IV: Proceedings of the Fourth International Workshop on the Synthesis and Simulation of Living Systems, pp. 59-69, (1994); Tomico O., Wilde D., Soft, embodied, situated &amp; connected: enriching interactions with soft wearables, mUX: The Journal of Mobile User Experience, 5, 1, (2016); Tag (game), (2022); Wilde D., Vallgarda A., Tomico O., Embodied Design Ideation Methods: Analysing the Power of Estrangement, Proceedings of the 2017 CHI Conference on Human Factors in Computing Systems, pp. 5158-5170, (2017); Zeagler C., Where to wear it: functional, technical, and social considerations in on-body location for wearable technology 20 years of designing for wearability, Proceedings of the 2017 ACM International Symposium onWearable Computers. ACM, pp. 150-157, (2017)</t>
  </si>
  <si>
    <t>Grober ED, Jewett MAS., The concept and trajectory of "operative competence" in surgical training, Can J Surg, 49, 4, pp. 238-240, (2006); Pakkasjarvi N, Anttila H, Pyhalto K., What are the learning objectives in surgical training—a systematic literature review of the surgical competence framework, BMC Med Educ, 24, 1, (2024); Leiphrakpam PD, Are C., Competency-based medical education (CBME): an overview and relevance to the education of future surgical oncologists, Indian J Surg Oncol, pp. 1-11, (2023); Ntakakis G, Plomariti C, Frantzidis C, Antoniou PE, Bamidis PD, Tsoulfas G., Exploring the use of virtual reality in surgical education, World J Transplant, 13, 2, pp. 36-43, (2023); Rogers MP, DeSantis AJ, Janjua H, Barry TM, Kuo PC., The future surgical training paradigm: virtual reality and machine learning in surgical education, Surgery, 169, 5, pp. 1250-1252, (2021); Madani A, Namazi B, Altieri MS, Hashimoto DA, Rivera AM, Pucher PH, Et al., Artificial intelligence for intraoperative guidance: using semantic segmentation to identify surgical anatomy during laparoscopic cholecystectomy, Ann Surg, 276, 2, pp. 363-369, (2022); Ejaz A, Spolverato G, Kim Y, Dodson R, Sicklick JK, Pitt HA, Et al., Long-term health-related quality of life after iatrogenic bile duct injury repair, J Am Coll Surg, 219, 5, pp. 923-932, (2014); Stefanidis D, Montero P, Urbach DR, Qureshi A, Perry K, Bachman SL, Et al., SAGES research agenda in gastrointestinal and endoscopic surgery: updated results of a Delphi study, Surg Endosc, 28, 10, pp. 2763-2771, (2014); Flum DR, Cheadle A, Prela C, Dellinger EP, Chan L., Bile duct injury during cholecystectomy and survival in medicare beneficiaries, JAMA, 290, 16, pp. 2168-2173, (2003); Way LW, Stewart L, Gantert W, Liu K, Lee CM, Whang K, Et al., Causes and prevention of laparoscopic bile duct injuries: analysis of 252 cases from a human factors and cognitive psychology perspective, Ann Surg, 237, 4, pp. 460-469, (2003); Plass JL, Homer BD, Kinzer CK., Foundations of game-based learning, Educ Psychol, 50, 4, pp. 258-283, (2016); Graafland M, Bemelman WA, Schijven MP., Game-based training improves the surgeon's situational awareness in the operation room: a randomized controlled trial, Surg Endosc, 31, 10, pp. 4093-4101, (2017); Ericsson KA., Deliberate practice and the acquisition and maintenance of expert performance in medicine and related domains, Acad Med, 79, 10, pp. S70-S81, (2004); Kowalewski KF, Hendrie JD, Schmidt MW, Proctor T, Paul S, Garrow CR, Et al., Validation of the mobile serious game application Touch Surgery™ for cognitive training and assessment of laparoscopic cholecystectomy, Surg Endosc, 31, 10, pp. 4058-4066, (2017); IJgosse W, van Goor H, Rosman C, Luursema JM., Construct validity of a serious game for laparoscopic skills training: validation study, JMIR Serious Games, 8, 2, (2020); IJgosse WM, van Goor H, Luursema JM., Saving robots improves laparoscopic performance: transfer of skills from a serious game to a virtual reality simulator, Surg Endosc, 32, 7, pp. 3192-3199, (2018); Jalink MB, Goris J, Heineman E, Pierie JPEN, ten Cate Hoedemaker HO., Face validity of a Wii U video game for training basic laparoscopic skills, Am J Surg, 209, 6, pp. 1102-1106, (2015); Jalink MB, Heineman E, Pierie JPEN, ten Cate Hoedemaker HO., The effect of a preoperative warm-up with a custom-made Nintendo video game on the performance of laparoscopic surgeons, Surg Endosc, 29, 8, pp. 2284-2290, (2015); Haubruck P, Nickel F, Ober J, Walker T, Bergdolt C, Friedrich M, Et al., Evaluation of app-based serious gaming as a training method in teaching chest tube insertion to medical students: randomized controlled trial, J Med Internet Res, 20, 5, (2018); Paim CPP, Goldmeier S., Development of an educational game to set up surgical instruments on the mayo stand or back table: applied research in production technology, JMIR Serious Games, 5, 1, (2017); Sharifzadeh N, Tabesh H, Kharrazi H, Tara F, Kiani F, Rasoulian Kasrineh M, Et al., Play and learn for surgeons: a serious game to educate medical residents in uterine artery ligation surgery, Games Health J, 10, 4, pp. 220-227, (2021); Olgers TJ, bij de Weg AA, Ter Maaten JC., Serious games for improving technical skills in medicine: scoping review, JMIR Serious Games, 9, 1, (2021); Hirsh-Pasek K, Zosh JM, Golinkoff RM, Gray JH, Robb MB, Kaufman J., Putting education in "educational" apps: lessons from the science of learning, Psychol Sci Public Interest, 16, 1, pp. 3-34, (2015); Salmon G, Pechenkina E, Chase AM, Ross B., Designing massive open online courses to take account of participant motivations and expectations, Br J Educ Technol, 48, 6, pp. 1284-1294, (2016); Laine TH, Nygren E, Dirin A, Suk HJ., Science Spots AR: a platform for science learning games with augmented reality, Educ Tech Res Dev, 64, 3, pp. 507-531, (2016); Woo JC., Digital game-based learning supports student motivation, cognitive success, and performance outcomes, J Educ Technol Soc, 17, 3, pp. 291-307, (2014); Szeto MD, Strock D, Anderson J, Sivesind TE, Vorwald VM, Rietcheck HR, Et al., Gamification and game-based strategies for dermatology education: narrative review, JMIR Dermatol, 4, 2, (2021); Madni TD, Leshikar DE, Minshall CT, Nakonezny PA, Cornelius CC, Imran JB, Et al., The Parkland grading scale for cholecystitis, Am J Surg, 215, 4, pp. 625-630, (2018); Park S, Kim S., Leaderboard design principles to enhance learning and motivation in a gamified educational environment: development study, JMIR Serious Games, 9, 2, (2021); Mustafa AS, Ali N, Dhillon JS, Alkawsi G, Baashar Y., User engagement and abandonment of mHealth: a cross-sectional survey, Healthcare (Basel), 10, 2, (2022); Percentage of mobile apps that have been used only once from 2010 to 2019; Spil TAM, Romijnders V, Sundaram D, Wickramasinghe N, Kijl B., Are serious games too serious? Diffusion of wearable technologies and the creation of a diffusion of serious games model, Int J Inf Manage, 58, (2021); Gabaldon-Perez AM, Dolon-Poza M, Eckert M, Maximo-Bocanegra N, Martin-Ruiz ML, Pau De La Cruz I., Serious game for the screening of central auditory processing disorder in school-age children: development and validation study, JMIR Serious Games, 11, (2023); Chen J., Flow in games (and everything else), Commun ACM, 50, 4, pp. 31-34, (2007)</t>
  </si>
  <si>
    <t>Ahmad W.F.W., Sarlan A., Rauf N.A., ESCAPE: Interactive fire simulation and training for children using virtual reality, Recent trends in data science and soft computing: Proceedings of the 3rd International Conference of Reliable Information and Communication Technology (IRICT 2018, pp. 670-679, (2019); Alsharari H., Liou W.W., Abudayyeh O., (2019); Anghel I., Pesic J.D., Codescu S., Popescu D., Panaitescu V., Lalu O., 3D fire dynamic scenario for training systems based on immersive virtual reality for firefighters, Applied Mechanics and Materials, 809-810, 810, pp. 793-798, (2015); Backlund P., Engstrom H., Johannesson M., Lebram M., Games for traffic education: An experimental study of a game-based driving simulator, Simulation &amp; Gaming, 41, 2, pp. 145-169, (2010); Beck K.V., Miltenberger R.G., Evaluation of a commercially available program and in situ training by parents to teach abduction‐prevention skills to children, Journal of Applied Behavior Analysis, 42, 4, pp. 761-772, (2009); Cakiroglu U., Gokoglu S., Development of fire safety behavioral skills via virtual reality, Computers &amp; Education, 133, pp. 56-68, (2019); Chen Y.L., Hsu C.C., Self-regulated mobile game-based English learning in a virtual reality environment, Computers &amp; Education, 154, (2020); Chittaro L., Ranon R., Serious games for training occupants of a building in personal fire safety skills, 2009 Conference in games and virtual worlds for serious applications, pp. 76-83, (2009); Cockrell J.R., Folstein M.F., Mini-mental state examination, Principles and Practice of Geriatric Psychiatry, pp. 140-141, (2002); Corti K., Games-based Learning; a serious business application, Informe de PixelLearning, 34, 6, pp. 1-20, (2006); de Lama C., Gonzalez-Gaya C., Sanchez-Lite A., An experimental test proposal to study human behaviour in fires using virtual environments, Sensors, 20, 12, (2020); Diez H.V., Garcia S., Mujika A., Moreno A., Oyarzun D., pp. 43-50, (2016); Dixon D.R., Miyake C.J., Nohelty K., Novack M.N., Granpeesheh D., Evaluation of an immersive virtual reality safety training used to teach pedestrian skills to children with autism spectrum disorder, Behavior Analysis in Practice, 13, 3, pp. 631-640, (2020); Frommel J., Rogers K., Brich J., Besserer D., Bradatsch L., Ortinau I., Weber M., pp. 359-368, (2015); Gao Y., Gonzalez V.A., Yiu T.W., Serious games vs. traditional tools in construction safety training: A review, LC3 2017, 1, pp. 4-7, (2017); (2018); Grabowski A., Jankowski J., Virtual reality-based pilot training for underground coal miners, Safety Science, 72, pp. 310-314, (2015); Greene B.R., O'Donovan A., Romero-Ortuno R., Cogan L., Scanaill C.N., Kenny R.A., Quantitative falls risk assessment using the timed up and go test, IEEE Transactions on Bio-Medical Engineering, 57, 12, pp. 2918-2926, (2010); Haiyan M.W., Yao T., Ruihao G., Wang B., A virtual reality simulator of mine fire integrated with CFD data and its application, Journal of Mines, Metals and Fuels, 63, 10, (2015); Harteveld C., (2010); Himle M.B., Miltenberger R.G., Preventing unintentional firearm injury in children: The need for behavioral skills training, Education and Treatment of Children, pp. 161-177, (2004); Houvouras A.J., Harvey M.T., Establishing fire safety skills using behavioral skills training, Journal of Applied Behavior Analysis, 47, 2, pp. 420-424, (2014); Huo L.J., Zheng Z.W., Li J., Li J., Brain plasticity of the elderly: Evidence from cognitive training, Advances in Psychological Science, 26, 5, pp. 846-858, (2018); Imbeault F., Bouchard B., Bouzouane A., (2011); Jerald J., The VR book: Human-centered design for virtual reality, (2015); Kakegawa S.H.U.J.I., Yashiro Y.O.S.H.I.R.O., Ebihara M.A.N.A.B.U., Ohtsuki A.K.I.R.A., pp. 645-656, (1994); Kim Y., Kim Y., Study on the development and the effects of a fire safety education program for the elderly, Fire Science and Engineering, 32, 3, pp. 123-133, (2018); Laurel B., Mountford S.J., The art of human-computer interface design, (1990); Lee J.W., Park S.J., Korea S., A study on interface design of serious game for the elderly, Advanced Science and Technology Letters, 39, pp. 159-163, (2013); Liang H., Ge C., Liang F., Sun Y., VR-based training model for enhancing fire evacuee safety, International Journal of Performability Engineering, 16, 1, (2020); Lin C., Lin X., pp. 537-543, (2018); Lougheed G.D., Fu Z., Hadjisophocleous G.V., Carpenter D.W., McBride P.J., (1999); Lu M., Peng X., Chen M., Changes in the death probability of China’s elderly population and rethinking the definition of old age, China Population and Development Studies, 2, 3, pp. 284-300, (2019); Markopoulos E., Luimula M., Immersive safe oceans technology: Developing virtual onboard training episodes for maritime safety, Future Internet, 12, 5, (2020); Maskeliunas R., Damasevicius R., Lethin C., Paulauskas A., Esposito A., Catena M., Aschettino V., Serious game iDO: Towards better education in dementia care, Information, 10, 11, (2019); Maskeliunas R., Damasevicius R., Paulauskas A., Ceravolo M.G., Charalambous M., Kambanaros M., Pampoulou E., Barbabella F., Poli A., Carvalho C.V., Deep Reinforcement learning-based itrain serious game for caregivers dealing with post-stroke patients, Information, 13, 12, (2022); Mazo A.D., Using behavioral skills training to teach medication safety skills to children (Doctoral dissertation, Saint Louis University), (2014); McKenney S., Nieveen N., van den Akker J., Design research from a curriculum perspective, Educational design research, pp. 79-102, (2006); Michael D.R., Chen S.L., Serious games: Games that educate, train, and inform, (2005); Monteiro P., Coelho H., Goncalves G., Melo M., Bessa M., Comparison of radial and panel menus in virtual reality, IEEE Access, 7, pp. 116370-116379, (2019); Nesvera D., Junior L.A.C., Kelm L., Frank L., da Silva Guerra R., Gerndt R., Pepper Sagt: A serious game for improving memory and physical activity in elderly people, (2001); U.S. Fire Administration Topical Fire Research Series, 1, 5, (2001); Oliva D., Somerkoski B., Tarkkanen K., Lehto A., Luimula M., Virtual reality as a communication tool for fire safety-Experiences from the VirPa project, pp. 241-252, (2019); Padgett L.S., Strickland D., Coles C.D., Case study: Using a virtual reality computer game to teach fire safety skills to children diagnosed with fetal alcohol syndrome, Journal of Pediatric Psychology, 31, 1, pp. 65-70, (2006); Pitana T., Prastowo H., Mahdali A.P., (2020); Plomp T., Educational design research: An introduction, (2013); Rosales R., Stone K., Rehfeldt R.A., The effects of behavioral skills training on implementation of the picture exchange communication system, Journal of Applied Behavior Analysis, 42, 3, pp. 541-549, (2009); Rossler K.L., Sankaranarayanan G., Duvall A., Acquisition of fire safety knowledge and skills with virtual reality simulation, Nurse Educator, 44, 2, pp. 88-92, (2019); Roupe M., Bosch-Sijtsema P., Johansson M., Interactive navigation interface for virtual reality using the human body, Computers, Environment and Urban Systems, 43, pp. 42-50, (2014); Ruppel U., Schatz K., (2011); Self T., Scudder R.R., Weheba G., Crumrine D., A virtual approach to teaching safety skills to children with autism spectrum disorder, Topics in Language Disorders, 27, 3, pp. 242-253, (2007); Seo M., Lee H., Choi S., Jo S., Jung H., Park S., Jung H., pp. 1-2, (2019); Sheridan T.B., Musings on telepresence and virtual presence, Presence: Teleoperators and Virtual Environments, 1, 1, pp. 120-126, (1992); Shields T.J., Dunlop K.E., pp. 143-150, (1993); Shim W., Kim G.J., (2001); Smid A., Comparison of unity and unreal engine, Czech Technical University in Prague, (2017); Smith S., Ericson E., Using immersive game-based virtual reality to teach fire-safety skills to children, Virtual Reality, 13, 2, pp. 87-99, (2009); Smith S.P., Trenholme D., Rapid prototyping a virtual fire drill environment using computer game technology, Fire Safety Journal, 44, 4, pp. 559-569, (2009); Stewart Rosenfield N., Lamkin K., Re J., Day K., Boyd L., Linstead E., A virtual reality system for practicing conversation skills for children with autism, Multimodal Technologies and Interaction, 3, 2, (2019); Taerel R., Mocanu I., Balan O., Morar A., Moldoveanu A., pp. 6481-6488, (2017); Tzani M., Besharat J., Charalampous V., Stylios C., pp. 1-5, (2020); Whyte E.M., Smyth J.M., Scherf K.S., Designing serious game interventions for individuals with autism, Journal of Autism and Developmental Disorders, 45, 12, pp. 3820-3831, (2015); Williams-Bell F.M., Kapralos B., Hogue A., Murphy B.M., Weckman E.J., Using serious games and virtual simulation for training in the fire service: A review, Fire Technology, 51, 3, pp. 553-584, (2015); Witmer B.G., Jerome C.J., Singer M.J., The factor structure of the presence questionnaire, Presence: Teleoperators and Virtual Environments, 14, 3, pp. 298-312, (2005); Yang Y., Xu Z., Wu Y., Wei W., Song R., Virtual fire evacuation drills through a web-based serious game, Applied Sciences, 11, 23, (2021); Yusoff M.F., Zulkifli A.N., Mohamed N.F.F., pp. 250-255, (2011); Zhang B., Sun J., Shang L., Xu H., Yang C., Design and realization of ship virtual fire training system based on HMD, Journal of System Simulation, 31, 1, (2019)</t>
  </si>
  <si>
    <t>Huizinga J., Homo Ludens, (2000); DATAFOLHA: Mercado De Games No Brasil; Prensky M., Fun, play and games: What makes games engaging, Digital Game-Based Learn, 5, 1, pp. 5-31, (2001); Koster R., Theory of Fun for Game Design, (2013); Blythe M.A., Overbeeke K., Monk F.A., Wright C.P., Funology from Usability to Enjoyment, (2004); Schell J., A Arte De Game Design, (2010); Hunicke R., Leblanc M., Zubek R., MDA: A formal approach to game design and game research, AAAI Work.-Tech. Rep. WS-04-04, pp. 1-5, (2004); Sakuda L.O., Fortim I., II Censo Da Indústria Brasileira De Jogos Digitais, (2018); Possamai D.S., Hounsell M.S., Gasparini I., A Criatividade no Design de Jogos Digitais: Um Mapeamento Sistemático da Literatura, Nuevas Ideas En Informática Educ, pp. 186-193, (2018); Albuquerque R.M., Diversão Nos Videogames: Perfis De Usuários De Jogos Eletrônicos, (2011); Dorner R., Gobel S., Effelsberg W., Wiemeyer, J, (2016); Shen Y.C., What do people perceive in watching video game streaming? Eliciting spectators’ value structures, Telematics Inform, 59, (2021); Wang H., Shen C., Ritterfeld U., Enjoyment of digital games: What makes them “seriously” fun? Serious Games Mech, Eff., pp. 25-47, (2009); Csikszentmihalyi M., Flow: The Psychology of Optimal Experience, (1990); Lazzaro N., Why We Play Games: Four Keys to More Emotion Without Story, Game Dev. Conf., 8, (2004); Swink S., The Future of Game Feel, (2008); Pichlmair M., Johansen M., Designing Game Feel: A Survey, IEEE Transactions on Games, pp. 138-152, (2022); Porter G., Starcevic V., Berle D., Fenech P., Recognizing problem video game use, Australian &amp; New Zealand Journal of Psychiatry, pp. 120-128, (2010); Marsh T., Nickole L.Z., Klopfer E., Xuejin C., Osterweil S., Haas J., Fun and learning: The power of narrative, Proc. 6Th Int. Conf. Found. Digit. Games FDG 2011, pp. 23-29, (2011); Read J.C., Macfarlane S., Using the fun toolkit and other survey methods to gather opinions in Child Computer Interaction, Proceeding 2006 Conf. Interact. Des. Child. IDC 2006, Pp. 81–88, (2006); Krause K.K.G., Hounsell M.D.S., Gasparini I., Um Modelo para Inter-relação entre Funções Executivas e Elementos de Jogos Digitais, Rev. Bras. Informática Na Educ., 28, pp. 596-625, (2020); Bothona C., Nesteriuk S., Jogos Soulslike: Como a diversificação de contexto pode ajudar a consolidar o gênero, SBGAMES, pp. 1-4, (2021); Caserman P., Et al., Quality criteria for serious games: Serious part, game part, and balance, JMIR Serious Games, 8, (2020); Ketcheson M., Ye Z., Graham T.C.N., Designing for exertion: How heart-rate power-ups increase physical activity in exergames, CHI Play 2015-Proc. 2015 Annu. Symp. Comput. Interact. Play, pp. 79-90, (2015); Editora Melhoramentos: Diversão. Michaelis On-Line; Li R.Y., Wang C.H., Key factors and network model for location-based cultural mobile game design, Br. J. Educ. Technol., 51, pp. 2495-2512, (2020); Jhones E., Nascimento F., Abreu A.C.S., Lira F.A., Procedural Generation of Isometric Racetracks Using Chain Code for Racing Games, (2021); Petri G., von Wangenheim C.G., Borgatto A.F., MEEGA+: Um modelo para a avaliação de jogos educacionais para o ensino de computação, Rev. Bras. Informática Na Educ., 27, pp. 52-81, (2019); Mandryk R.L., Atkins M.S., A fuzzy physiological approach for continuously modeling emotion during interaction with play technologies, Int. J. Hum. Comput. Stud., 65, pp. 329-347, (2007); Barbosa S.D.J., Silva B.S., Silveira M.S., Gasparini I., Darin T., Barbosa G.D.J., Interação Humano-Computador E Experiência Do Usuário. Autopublicação, (2021); Moser C., Fuchsberger V., Tscheligi M., Rapid assessment of game experiences in public settings, ACM Int. Conf. Proceeding Ser, pp. 73-82, (2012); Michael D.R., Chen S.L., Serious Games: Games that Educate, Train, and Inform; Buchinger D., Hounsell S., Design De Jogos Sérios Colaborativos-Competitivos: Lições Aprendidas, pp. 404-413, (2015); Shen C., Wang H., Ritterfeld U., Serious Games and Seriously Fun Games: Can they Be One and the Same? Serious Games Mech. Eff.; Bartle R.A., Designing Virtual Worlds, (2004); Yee N., Motivations for play in online games, Cyberpsychology Behav, 9, pp. 772-775, (2006); Nacke L.E., Bateman C., Mandryk R.L., BrainHex: A neurobiological gamer typology survey, Entertain. Comput., 5, pp. 55-62, (2014); Myers I.B., The Myers-Briggs Type Indicator: Manual (1962)., (1962); Andrade F., Marques L., Bittencourt I.I., Isotani S., QPJ-BR: Questionário para Identifi-cação de Perfis de Jogadores para o Português-Brasileiro, Apresentado Em Novembro, 7, (2016); Rodrigues F., Et al., A perceção de divertimento em jovens, adultos e idosos: Um estudo comparativo, Cuad. Psicol. Del Deport., 20, pp. 26-36, (2020); Franzwa C., Tang Y., Johnson A., Serious game design: Motivating students through a balance of fun and learning. 2013 5th, Int. Conf. Games Virtual Worlds Serious Appl. VS-GAMES, (2013); Kuhn T.S., A Estrutura Das Revoluções Científicas (Tradução De Beatriz Vianna Boeira E Nelson Boeira), (2005)</t>
  </si>
  <si>
    <t>Abd El-Sattar H.K.H.</t>
  </si>
  <si>
    <t>Abd El-Sattar, Hussein Karam Hussein (25824564900)</t>
  </si>
  <si>
    <t>Future metaverse-based education to promote daily living activities in learners with autism using immersive technologies</t>
  </si>
  <si>
    <t>10.1007/s10639-024-12844-3</t>
  </si>
  <si>
    <t>https://www.scopus.com/inward/record.uri?eid=2-s2.0-85200986921&amp;doi=10.1007%2fs10639-024-12844-3&amp;partnerID=40&amp;md5=ca4c84c23d32ff05127d9c3a541a26b7</t>
  </si>
  <si>
    <t>Daily living activities (DLAs) are crucial for people with autism spectrum disorder (ASD). Immersive learning technologies (ILTs), such as virtual reality (VR), augmented reality (AR), serious games (SGs), and the metaverse, are emerging and expanding globally as a result of the COVID-19 pandemic. In the virtual world, metaverse technology is developing and becoming a new global trend. Because every child has different abilities and needs that change over time, it can be difficult for designers to include children with ASD in the technology design process. A literature review indicates that no research has specifically examined the use of ILTs in special-needs education to promote DLAs in learners with autism. This study is one of the few that examines this topic, taking into account autism's sensory issues. Through a series of participatory sessions and a design thinking process, a new participatory research framework is proposed that views education as a cooperative process with aims that go beyond knowledge creation to practical and future innovative visions of special-needs education applications. The framework was employed in case-based learning research to promote DLAs for people with autism through the use of three modules represented as serious games. These modules investigate the viability of establishing a virtual presence in the metaverse with cooperative VR and AR technologies. Future applications of the metaverse to help autistic people promote their DLAs were one of four research questions that were examined. The data was analyzed using mixed-methods research. A variety of usability metrics, including the technology acceptance model (TAM), were used to assess effectiveness, efficiency, and satisfaction aspects. Our results demonstrate that using ILTs undoubtedly creates a fun, effective, and promising learning environment that encourages lifelong learning for people with autism. © The Author(s), under exclusive licence to Springer Science+Business Media, LLC, part of Springer Nature 2024.</t>
  </si>
  <si>
    <t>AR; Autism; Immersive Technologies; Metaverse; Participatory Research; Serious games; Special-needs education; VR</t>
  </si>
  <si>
    <t>Alami S., Hanoune M., Virtual reality as a powerful persuasive technology to change attitude during the spread of COVID-19, Intelligent Computing. SAI 2022, 508, (2022); Ali A., Serafin S., Head-mounted display-based virtual reality as a tool to teach money skills to adolescents diagnosed with autism spectrum disorder, Interactivity, Game Creation, Design, Learning, and Innovation. Artsit DLI 2018 2018, 265, (2019); Ali M., Bagui S., Introduction to NFTs: The future of digital collectibles, International Journal of Advanced Computer Science and Applications, 12, 10, pp. 50-56, (2021); Almurashi H., Bouaziz R., Alharthi W., Al-Sarem M., Hadwan M., Kammoun S., Augmented reality, serious games and picture exchange communication system for people with ASD: Systematic literature review and future directions, Sensors (Basel), 22, 3, (2022); Amin D., Govilkar S., Comparative study of augmented reality SDKs, International Journal on Computational Science &amp; Applications, 5, 1, pp. 11-26, (2015); Amira Y.A., Ismail I., Hamzah W.M.A.F.W., Amin M.A.M.M., Arsad M.A., A literature review on mobile augmented reality in education, Innovation of Businesses, and Digitalization during Covid-19 Pandemic., 488, (2023); Paula De Carvalhobraz A., Dos Santos C.S., Ferreira S.M., Prates R.A.C.R.O., Serious games for children with autism spectrum disorder: A systematic literature review, International Journal of Human–Computer Interaction, pp. 1-28, (2023); Andronas D., Kokotinis G., Makris S., On modelling and handling of flexible materials: A review on digital twins and planning systems, Procedia CIRP, 97, pp. 447-452, (2021); Anselma M., Chinapaw M., Altenburg T., Not only adults can make good decisions, we as children can do that as well” Evaluating the process of the youth-led participatory action research ‘Kids in action’, International Journal of Environmental Research and Public Health, 17, 2, (2020); Bakhtiar A., Lang M., Shelley B., West M., Research with and by children: A systematic literature review, Review of Education, 11, (2023); Banaeian Far S., Imani Rad A., Applying digital twins in Metaverse: User interface, security and privacy challenges, J. Metaverse, 2, 1, pp. 8-16, (2022); Berg C., Davidson S., Potts J., Blockchain technology as economic infrastructure: Revisiting the electronic markets hypothesis, Front. Blockchain, 2, (2019); Bernacki M.L., Greene J.A., Crompton H., Mobile technology, learning, and achievement: Advances in understanding and measuring the role of mobile technology in education, Contemporary Educational Psychology, 60, (2020); Borjesson P., Barendregt W., Eriksson E., Torgersson O., Designing technology for and with developmentally diverse children: A systematic literature review, N Proceedings of the 14Th International Conference on Interaction Design and Children (IDC '15), pp. 79-88, (2015); Braun V., Clarke V., Conceptual and design thinking for thematic analysis, Qualitative Psychology, 9, 1, pp. 3-26, (2022); Carreon A., Smith S.J., Mosher M., Rao K., Rowland A., A Review of Virtual Reality Intervention Research for Students with Disabilities in K–12 Settings, Journal of Special Education Technology, 37, 1, pp. 82-99, (2022); Cayubit R.F.O., Why learning environment matters? An analysis on how the learning environment influences the academic motivation, learning strategies and engagement of college students, Learning Environments Research, 25, pp. 581-599, (2022); Chadwick D.D., Agren K.A., Caton S., Et al., Digital inclusion and participation of people with intellectual disabilities during COVID -19: A rapid review and international bricolage, Journal of Policy and Practice in Intellectual Disabilities, (2022); Chatzopoulos D., Bermejo C., Huang Z., Hui P., Mobile Augmented Reality Survey: From Where We Are to Where We Go, IEEE Access, 5, pp. 6917-6950, (2017); Chua H.W., Yu Z., A systematic literature review of the accessibility of the use of Metaverse in education over 16 years, J. Comp Educ, (2023); Davis A., Murphy J., Owens D., Khazanchi D., Zigurs I., Avatars, people, and virtual worlds: Foundations for research in Metaverses, Journal of the Association for Information Systems, 10, 2, (2009); Davis F., Perceived Usefulness, Perceived Ease of Use, and User Acceptance of Information Technology, MIS Quarterly, 13, 3, pp. 319-340, (1989); Dehkordi S.R., Ismail M., Diah N.M., Game-Based Learning Application for Chil-dren with Autism Spectrum Disorder using Participatory Design, International Journal of Academic Research in Progressive Education and Development, 11, 1, pp. 1-13, (2022); Demir M., Zengin Y., The effect of a technology-enhanced collaborative learning environment on secondary school students' mathematical reasoning: A mixed method design, Education and Information Technologies, 28, pp. 9855-9883, (2023); Efilti P., Gelmez K., A deep dive into the impacts of empathy on design learning and teaching, International Journal of Technology and Design Education, 34, pp. 809-852, (2023); Eman A., Darwish A., Hassanien A.E., A framework for shopping based on digital twinning in the metaverse world, The Future of Metaverse in the Virtual Era and Physical World, 123, (2023); Fabri M., Andrews P.C.S., Pukki H.K., Using design thinking to engage autistic students in participatory design of an online toolkit to help with transition into higher education, Journal of Assistive Technologies, 10, 2, pp. 102-114, (2016); Fedwa L., Mohamad E., El Sadik A., An overview of Serious Games, International Journal of Computer Games Technology, 2014, pp. 1-15, (2014); Frolli A., Savarese G., Di Carmine F., Et al., Children on the Autism Spectrum and the Use of Virtual Reality for Supporting Social Skills, Children, 9, (2022); Fussell S.G., Truong D., Using virtual reality for dynamic learning: An extended technology acceptance model, Virtual Reality, 26, 1, pp. 249-267, (2022); Gallud J.A., Carreno M., Tesoriero R., Et al., Technology-enhanced and game based learning for children with special needs: A systematic mapping study, Universal Access in the Information Society, 22, pp. 227-240, (2023); Gavin S., Matthew H., Investigating children’s opinions of games: Fun Toolkit vs. This or That, In Proceedings of the 11Th International Conference on Interaction Design and Children (IDC '12, pp. 70-77, (2012); Ghazali R., Et al., The Effects of Sensory Design on Autistic Children, Asian Journal of Behavioural Studies, 3, 14, pp. 68-83, (2018); Glumbic N., Dordevic M., Brojcin B., Daily living, Digital Inclusion of Individuals with Autism Spectrum Disorder. Autism and Child Psychopathology Series, (2022); Granic A., Marangunic N., Technology acceptance model in educational context: A systematic literature review, British Journal of Educational Technology, 50, pp. 1-40, (2019); Heflin H., Shewmaker J., Nguyen J., Impact of mobile technology on student attitudes, engagement, and learning, Computers &amp; Education, 107, pp. 91-99, (2017); Herpich F., Nunes F., Petri G., Tarouco L., How Mobile Augmented Reality is Applied in Education? A Systematic Literature Review, Creative Education, 10, pp. 1589-1627, (2019); Hsu H.T., Lin C.C., Extending the technology acceptance model of college learn-ers’ mobile assisted language learning by incorporating psychological constructs, British Journal of Educational Technology, 53, 2, pp. 286-306, (2022); Hwang G.-J., Chien S.-Y., Definition, roles, and potential research issues of the metaverse in education: An artificial intelligence perspective, Comput. Educ. Artif. Intell, 3, (2022); Jang J., Ko Y., Shin W.S., Han I., mented Reality and Virtual Reality for Learning: An Examination Using an Extended Technology Acceptance Model, IEEE Access, 9, pp. 6798-6809, (2021); Jeff C., Metaverse Investing: The Complete Step-By-Step Guide on How to Invest in NFT, Virtual Land, Digital Assests and Metaverse Cryptocurrency through The Blockchain Gaming, (2022); Jensen L., Konradsen F., A review of the use of virtual reality head-mounted displays in education and training, Education and Information Technologies, 23, 4, pp. 1515-1529, (2018); Jimenez-Munoz L., Penuelas-Calvo I., Calvo-Rivera P., Et al., Video games for the treatment of Autism Spectrum disorder: A systematic review, Journal of Autism and Developmental Disorders, 52, pp. 169-188, (2022); Jingying C., Hu J., Et al., Virtual reality enhances the social skills of children with autism spectrum disorder: A review, Interactive Learning Environments, (2022); Karami B., Koushki R., Arabgol F., Et al., Effectiveness of virtual/augmented reality–based therapeutic interventions on individuals with autism spectrum disorder: A comprehensive meta-analysis, Front Psychiatry, 12, (2021); Kate R., Emanuela T., John M., How authentic does authentic learning have to be?, Higher Education Pedagogies, 3, 1, pp. 495-509, (2018); Kay E., Tisdall M., Emma C., Lynn J.M., Child-Led Research with Young Children: Challenging the Ways to Do Research, Social Sciences, MDPI, 13, 1, pp. 1-18, (2023); Kelly C., Waldron F., Dooley T., Young children as Co-researchers: Authentic partnership in an early childhood context, : B. Mallon, F. Waldron, &amp; C. Cassaithe (Eds.), Pushing the Boundaries of Human Rights Education: Concepts, Challenges and Contexts (, pp. 47-64, (2023); Kelly S.R., Mazzone E., Horton M., Read J.C., Bluebells: A design method for child-centred product development, ACM International Conference Proceeding Series, 189, January, pp. 361-368, (2006); Key K.D., Furr-Holden D., Lewis E.Y., Cunningham R., Zimmerman M.A., Johnson-Lawrence V., Selig S., The Continuum of Community Engagement in Research: A Roadmap for Understanding and Assessing Progress, Progress in Community Health Partnerships: Research, Education, and Action, 13, 4, pp. 427-434, (2019); Kim J.H., Lee B.S., Choi S.J., A study on metaverse construction and use cases for non-face-to-face education, The Journal of Convergence of Culture Technolgoy, 8, pp. 483-497, (2022); Kim J., Shim J., Development of an AR-Based AI Education App for Non-Majors, IEEE Access, 10, pp. 14149-14156, (2022); Kinnula M., Iivari N., Manifesto for children’s genuine participation in digital technology design and making, International Journal of Child-Computer Interaction, 28, (2021); Koh J.H.L., Chai C.S., Wong B., Hong H.Y., Design Thinking and 21St Century Skills, (2015); Kye B., Han N., Kim E., Park Y., Jo S., Educational applications of metaverse: Possibilities and limitations, Journal of Educational Evaluation for Health Professions, 18, pp. 1-13, (2021); Laine T.H., Mobile educational augmented reality games: A systematic literature review and two case studies, Computers, 7, 1, (2018); Liu M., Fang S., Dong H., Xu C., Review of digital twin about concepts, technologies, and industrial applications, Journal of Manufacturing Systems, 58, pp. 346-361, (2021); Loewen M.G.H., Burris C.T., Nacke L.E., Me, Myself, and Not-I: Self-Discrepancy Type Predicts Avatar Creation Style, Frontiers in Psychology, 11, (2021); Lorenzo G.G., Newbutt N.N., Lorenzo-Lledo A.A., Designing virtual reality tools for students with Autism Spectrum Disorder: A systematic review, Education and Information Technologies, 28, pp. 9557-9605, (2023); Lu K., Pang F., Shadiev R., Understanding college students' continuous usage in-tention of asynchronous online courses through extended technology acceptance model, Education and Information Technologies, 28, pp. 9747-9765, (2023); Luck R., What is it that makes participation in design participatory design?, Design Studies, 59, pp. 1-8, (2018); Maun R., Fabri M., Trevorrow P., Participatory Methods to Engage Autistic People in the Design of Digital Technology: A Systematic Literature Review, Journal of Autism and Developmental Disorders, (2023); McLellan S., Muddimer A., Camille P.S., The effect of experience on System Usa-bility Scale Ratings, Journal of Usability Studies, 7, 2, pp. 56-67, (2011); Mendez V.G., Suelves D.M., Et al., Future teachers facing the use of technology for inclusion: A view from the digital competence, Education and Information Technologies, 28, pp. 9305-9323, (2023); Moorthy R.S., Pugazhenthi S., Imitation based training to enhance psychomotor skills in autistic children using a snatcher robot, Proceedings of 2016 International Conference on Robotics and Automation for Humanitarian Applications (RAHA). Kollam, India, (2016); Mostafa M., Architecture for autism: Built environment performance in accordance to the autism ASPECTSS design index, Autism 360°, pp. 479-500, (2020); Mostafa M., Sotelo M., Honsberger T., Honsberger C., Brooker Lozott E., Shanok N., The impact of ASPECTSS-based design intervention in autism school design: A case study, Archnet-Ijar: International Journal of Architectural Research, (2023); Mystakidis S., Metaverse. Encyclopedia, 2, 1, pp. 486-497, (2022); Skjoldborg N.M., Bender P.K., Jensen de Lopez K.M., The efficacy of head-mounted-display virtual reality intervention to improve life skills of individuals with autism spectrum disorders: A systematic review, Neuropsychiatric Disease and Treatment, 18, pp. 2295-2310, (2022); Papakostas C., Troussas C., Krouska A., Sgouropoulou C., Measuring User Experience, Usability and Interactivity of a Personalized Mobile Augmented Reality Training System, Sensors, 21, 11, (2021); Park S.-M., Kim Y.-G., A Metaverse: Taxonomy, Components, Applications, and Open Challenges, IEEE Access, 10, pp. 4209-4251, (2022); Petersen G., Petkakis G., Makransky G., A study of how immersion and interactivity drive VR learning, Computers &amp; Education, 179, (2022); Pettersson I., Lachner F., Frison A.-K., Riener A., Butz A., A review of method application and triangulation in user experience evaluation, In Proceedings of the 2018 CHI Conference on Human Factors in Computing Systems - CHI ’18 (, pp. 1-16, (2018); Saiger M.J., Deterding S., Gega L., Children and Young People's Involvement in Designing Applied Games: Scoping Review, JMIR Serious Games, 11, (2023); Samala A.D., Et al., Metaverse Technologies in Education: A Systematic Literature Review Using PRISMA, International Journal of Emerging Technologies in Learning, 18, 5, pp. 231-252, (2023); Scott-Barrett J., Cebula K., Florian L., The experiences and views of autistic children participating in multimodal view-seeking research, International Journal of Research &amp; Method in Education, 46, 4, pp. 342-373, (2023); Simpson K., Imms C., Keen D., The experience of participation: Eliciting the views of children on the autism spectrum, Disability and Rehabilitation, 44, 9, pp. 1700-1708, (2022); Smart J., Cascio J., Paffendorf J., Metaverse roadmap: Pathway to the 3D Web, Acceleration Studies Foundation, (2007); Spence C., Senses of place: Architectural design for the multisensory mind, COgn. Research, 5, (2020); Sprenger D.A., Schwaninger A., Technology acceptance of four digital learning technologies (classroom response system, classroom chat, e-lectures, and mobile virtual reality) after three months’ usage, International Journal of Educational Technology in Higher Education, 18, (2021); Tang K.S., Cheng D.L., Mi E., Greenberg P.B., Augmented reality in medical education: a systematic review, Canadian Medical Educational Journal, 11, 1, pp. 81-89, (2019); Thomason J., Metaverse, token economies, and chronic diseases, Global Health J, (2022); Tlili A., Huang R., Shehata B., Et al., Is Metaverse in education a blessing or a curse: A combined content and bibliometric analysis, Smart Learn Environ, 9, (2022); Tsikinas S., Xinogalos S., Towards a serious games design framework for people with intellectual disability or autism spectrum disorder, Education and Information Technologies, 25, pp. 3405-3423, (2020); Vaughn L.M., Jacquez F., Participatory research methods – choice points in the research process, Journal of Participatory Research Methods, 1, 1, (2020); Victoria L.L., Deepti T., Authentic Learning and Fidelity in Virtual Reality Learning Experiences for Self-Efficacy and Transfer, Computers &amp; Education, (2023); Vidal-Tomas D., The new crypto niche: NFTs, play-to-earn, and metaverse tokens, Finance Research Letters, 47, (2022); Ward D.M., Dill-Shackleford K.E., Mazurek M.O., Social Media Use and Happiness in Adults with Autism Spectrum Disorder, Cyberpsychology, Behavior, and Social Networking, 21, 3, pp. 205-209, (2018); Wohofsky L., Marzi A., Bettarello F., Et al., Requirements of a Supportive Environ-ment for People on the Autism Spectrum: A Human-Centered Design Story, Applied Sciences, 13, (2023); Yeo S., Rutherford T., Campbell T., Understanding elementary mathematics teachers’ intention to use a digital game through the technology acceptance model, Education and Information Technologies, 27, pp. 11515-11536, (2022); Zaniboni L., Et al., Comfortable and safe environments for people with autism: Prelim-nary analysis of risks and definition of priorities in the design phase, Journal of Physics: Conference Series, 2069, 1, (2021); Zhang X., Chen Y., Hu L., Wang Y., The metaverse in education: Definition, framework, features, potential applications, challenges, and future research topics, Frontiers in Psychology, 13, (2022)</t>
  </si>
  <si>
    <t>Auster J., Janda M., Recruiting older adults to health research studies: A systematic review, Australasian Journal on Ageing, 28, 3, pp. 149-151, (2009); Barbosa Neves B., Fonseca J.R.S., Amaro F., Pasqualotti A., Social capital and Internet use in an age-comparative perspective with a focus on later life, PLOS ONE, 13, 2, (2018); Barbosa Neves B., Franz R., Judges R., Beermann C., Baecker R., Can Digital Technology Enhance Social Connectedness Among Older Adults? A Feasibility Study, Journal of Applied Gerontology, 38, 1, pp. 49-72, (2019); Bennett D.A., Schneider J.A., Tang Y., Arnold S.E., Wilson R.S., The effect of social networks on the relation between Alzheimer's disease pathology and level of cognitive function in old people: A longitudinal cohort study, The Lancet Neurology, 5, 5, pp. 406-412, (2006); Broady T., Chan A., Caputi P., Comparison of older and younger adults' attitudes towards and abilities with computers: Implications for training and learning, British Journal of Educational Technology, 41, 3, pp. 473-485, (2010); Bruine de Bruin W., Parker A.M., Strough J., Age differences in reported social networks and well-being, Psychology and Aging, 35, 2, pp. 159-168, (2020); Carstensen L.L., Social and emotional patterns in adulthood: Support for socioemotional selectivity theory, Psychology and Aging, 7, 3, pp. 331-338, (1992); Chatel B., Janssen J., Peeters G., Corten R., Tieben R., Deen M., Hendriks E., Olde Rikkert M., Social Gaming Against Loneliness in Older Adults: A Feasibility Study, SSRN Electronic Journal, (2023); Cohen-Mansfield J., Perach R., Interventions for Alleviating Loneliness among Older Persons: A Critical Review, American Journal of Health Promotion, 29, 3, pp. e109-e125, (2015); Cornwell E.Y., Waite L.J., Social disconnectedness, perceived isolation, and health among older adults, Journal of Health and Social Behavior, 50, 1, pp. 31-48, (2009); Crawford K., Following you: Disciplines of listening in social media, Continuum, 23, 4, pp. 525-535, (2009); De Jong-Gierveld J., Kamphuls F., The Development of a Rasch-Type Loneliness Scale, Applied Psychological Measurement, 9, 3, pp. 289-299, (1985); De Jong-Gierveld J., Van Tilburg T., A 6-Item Scale for Overall, Emotional, and Social Loneliness, Research on Aging, 28, 5, pp. 582-598, (2006); De Schutter B., Never Too Old to Play: The Appeal of Digital Games to an Older Audience, Games and Culture, 6, 2, pp. 155-170, (2011); Dibartolo M.C., McCrone S., Recruitment of rural community-dwelling older adults: Barriers, challenges, and strategies, Aging &amp; Mental Health, 7, 2, pp. 75-82, (2003); Dickens A.P., Richards S.H., Greaves C.J., Campbell J.L., Interventions targeting social isolation in older people: a systematic review, BMC Public Health, 11, 1, (2011); Eggermont S., Vandebosch H., Steyaert S., Towards the desired future of the elderly and ICT: Policy recommendations based on a dialogue with senior citizens, Poiesis &amp; Praxis, 4, 3, pp. 199-217, (2006); Fakoya O.A., McCorry N.K., Donnelly M., Loneliness and Social Isolation Interventions for Older Adults: A Scoping Review of Reviews, BMC Public Health, 20, 1, (2020); Findlay R.A., Interventions to Reduce Social Isolation amongst Older People: Where Is the Evidence?, Ageing and Society, 23, 5, pp. 647-658, (2003); Gajadhar B.J., Nap H.H., Kort Y.A.W.D., Ijsselsteijn W.A., Out of sight, out of mind: Co-player effects on seniors’ player experience, pp. 74-83, (2010); Gardiner C., Geldenhuys G., Gott M., Interventions to reduce social isolation and loneliness among older people: An integrative review, Health &amp; Social Care in the Community, 26, 2, pp. 147-157, (2016); Glei D.A., Landau D.A., Goldman N., Chuang Y.-L., Rodriguez G., Weinstein M., Participating in social activities helps preserve cognitive function: An analysis of a longitudinal, population-based study of the elderly, International Journal of Epidemiology, 34, 4, pp. 864-871, (2005); Hawkley L.C., Cacioppo J.T., Loneliness Matters: A Theoretical and Empirical Review of Consequences and Mechanisms, Annals of Behavioral Medicine, 40, 2, pp. 218-227, (2010); Hope A., Schwaba T., Piper A.M., Understanding digital and material social communications for older adults, pp. 3903-3912, (2014); Huxhold O., Fiori K.L., Webster N.J., Antonucci T.C., The strength of weaker ties: An underexplored resource for maintaining emotional well-being in later life, Journals of Gerontology. Series B, Psychological Sciences and Social Sciences, 75, 7, pp. 1433-1442, (2020); Huxhold O., Fiori K.L., Windsor T.D., The dynamic interplay of social network characteristics, subjective well-being, and health: The costs and benefits of socio-emotional selectivity, Psychology and Aging, 28, 1, pp. 3-16, (2013); Ijsselsteijn W.A., Nap H.H., De Kort Y., Poels K., Digital game design for elderly users, pp. 17-22, (2007); Iplikci A.B., Gunaydin G., Selcuk E., Eren Y., Krasniqi L., Does playing cooperative mobile games facilitate social interaction and positive affect in middle childhood?, International Journal of Human–Computer Interaction, pp. 1-10, (2022); Janssen J.H.M., Chatel B.D.L., Den Heijer P., Tieben R., Deen M., Corten R., Peeters G.M.E.E., Olde Rikkert M.G.M., A digital gaming intervention to strengthen the social networks of dutch older adults: Process evaluation of a randomized controlled trial, JMIR Formative Research, (2023); Janssen J.H.M., Kremers E.M., Nieuwboer M.S., Chatel B.D.L., Corten R., Olde Rikkert M.G.M., Peeters G.M.E.E., Older adults' views on social interactions and online socializing games – A qualitative study, Journal of Gerontological Social Work, 66, 2, pp. 274-290, (2022); Kelly M.E., Duff H., Kelly S., McHugh Power J.E., Brennan S., Lawlor B.A., Loughrey D.G., The impact of social activities, social networks, social support and social relationships on the cognitive functioning of healthy older adults: A systematic review, Systematic Reviews, 6, 1, (2017); Kuiper J.S., Smidt N., Zuidema S.U., Comijs H.C., Oude Voshaar R.C., Zuidersma M., A longitudinal study of the impact of social network size and loneliness on cognitive performance in depressed older adults, Aging &amp; Mental Health, pp. 1-9, (2019); Lam J., Broccatelli C., Baxter J., Diversity of strong and weak ties and loneliness in older adults, Journal of Aging Studies, 64, (2023); Lansford J.E., Sherman A.M., Antonucci T.C., Satisfaction with social networks: An examination of socioemotional selectivity theory across cohorts, Psychology and Aging, 13, 4, pp. 544-552, (1998); Lee S., Oh H., Shi C.-K., Doh Y.Y., Mobile game design guide to improve gaming experience for the middle-aged and older adult population: user-centered design approach, JMIR Serious Games, 9, 2, (2021); Lehtinen V., Nasanen J., Sarvas R., "A little silly and empty-headed": Older adults' understandings of social networking sites, pp. 45-54, (2009); Li K.A., Counts S., Exploring social interactions and attributes of casual multiplayer mobile gaming, pp. 696-703, (2007); Li M., Dong X., Is Social Network a Protective Factor for Cognitive Impairment in US Chinese Older Adults? Findings from the PINE Study, Gerontology, 64, 3, pp. 246-256, (2017); Lindley S.E., Harper R., Sellen A., Desiring to be in touch in a changing communications landscape: attitudes of older adults, (2009); Litwin H., Stoeckel K.J., Confidant Network Types and Well-Being Among Older Europeans, The Gerontologist, 54, 5, pp. 762-772, (2014); Liu P.L., Yeo T.E.D., Weak ties matter: Social network dynamics of mobile media multiplexity and their impact on the social support and psychological well-being experienced by migrant workers, Mobile Media &amp; Communication, 10, 1, pp. 76-96, (2021); Loria E., Nacke L.E., Pirker J., The quirks of being a wallflower: towards defining lurkers and loners in games through a systematic literature review, (2021); Ma Q., Chan A.H.S., Teh P.-L., Insights into Older Adults' Technology Acceptance through Meta-Analysis, International Journal of Human-Computer Interaction, 37, 11, pp. 1049-1062, (2021); Marston H.R., Digital gaming perspectives of older adults: Content vs. interaction, Educational Gerontology, 39, 3, pp. 194-208, (2013); McHenry J.C., Insel K.C., Einstein G.O., Vidrine A.N., Koerner K.M., Morrow D.G., Recruitment of Older Adults: Success May Be in the Details, The Gerontologist, 55, 5, pp. 845-853, (2012); Melenhorst A.-S., Rogers W.A., Bouwhuis D.G., Older adults' motivated choice for technological innovation: Evidence for benefit-driven selectivity, Psychology and Aging, 21, 1, pp. 190-195, (2006); Metzger M.J., Wilson C., Pure R.A., Zhao B.Y., Invisible interactions, Networked sociability and individualism, pp. 79-102, (2011); Mubarak F., Suomi R., Elderly forgotten? Digital exclusion in the information age and the rising grey digital divide, Inquiry, 59, (2022); Mubin O., Shahid S., Mahmud A.A., Walk 2 win: Towards designing a mobile game for elderly's social engagement, pp. 11-14, (2008); Nguyen M.H., Hunsaker A., Hargittai E., Older adults' online social engagement and social capital: The moderating role of Internet skills, Information, Communication &amp; Society, 25, 7, pp. 942-958, (2020); Niehaves B., Plattfaut R., Internet adoption by the elderly: Employing IS technology acceptance theories for understanding the age-related digital divide, European Journal of Information Systems, 23, 6, pp. 708-726, (2017); Nonnecke B., Preece J., Lurker demographics: Counting the silent, (2000); Nonnecke B., Preece J., Andrews D., What lurkers and posters think of each other [online community], (2004); Osmanovic S., Pecchioni L., Beyond Entertainment. Games and Culture, 11, 1-2, pp. 130-149, (2015); Rademacher M.A., Wang K.Y., Strong-tie social connections versus weak-tie social connections, Scholarship and Professional Work - Communication, (2014); Rau P.-L.P., Gao Q., Ding Y., Relationship between the level of intimacy and lurking in online social network services, Computers in Human Behavior, 24, 6, pp. 2757-2770, (2008); Sandstrom G.M., Dunn E.W., Social Interactions and Well-Being: The Surprising Power of Weak Ties, Personality and Social Psychology Bulletin, 40, 7, pp. 910-922, (2014); Development of a Patient-Reported Outcome Measure for Geriatric Care: The Older Persons and Informal Caregivers Survey Short Form, Value Health, 21, 10, pp. 1198-1204, (2018); Schell R., Hausknecht S., Zhang F., Kaufman D., Social benefits of playing Wii Bowling for older adults, Games and Culture, 11, (2015); Seah E.T.W., Kaufman D., Sauve L., Zhang F., Play, Learn, Connect: Older Adults' Experience With a Multiplayer, Educational, Digital Bingo Game, Journal of Educational Computing Research, 56, 5, pp. 675-700, (2017); Shah S.G.S., Nogueras D., Van Woerden H.C., Kiparoglou V., Evaluation of the effectiveness of digital technology interventions to reduce loneliness in older adults: systematic review and meta-analysis, Journal of Medical Internet Research, 23, 6, (2021); Shiovitz-Ezra S., Confidant Networks and Loneliness, Active ageing and solidarity between generations in Europe: First results from SHARE after the economic crisis, pp. 349-358, (2013); Sra M., Schmandt C., Expanding social mobile games beyond the device screen, Personal and Ubiquitous Computing, 19, 3-4, pp. 495-508, (2015); Suragarn U., Hain D., Pfaff G., Approaches to enhance social connection in older adults: an integrative review of literature, Aging and Health Research, 1, 3, (2021); Van Bel D.T., Smolders K.C.H.J., Ijsselsteijn W.A., De Kort Y.A.W., Social connectedness: Concept and measurement, Intelligent Environments, 2, pp. 67-74, (2009); Waycott J., Vetere F., Ozanne E., Building social connections: a framework for enriching older adults' social connectedness through information and communication technologies, In Ageing and Digital Technology, pp. 65-82, (2019); Wenxin Z., Social interaction research on mobile games: A case study of peace elite, pp. 162-166, (2020); Wohn D.Y., Lampe C., Wash R., Ellison N., Vitak J., The "S" in social network games: initiating, maintaining, and enhancing relationships, pp. 1-10, (2011); Wrzus C., Hanel M., Wagner J., Neyer F.J., Social network changes and life events across the life span: A meta-analysis, Psychological Bulletin, 139, 1, pp. 53-80, (2013); Yang S., Jang J.-W., Understanding older adults' Internet use and psychological benefits: The moderating role of digital skills, Behaviour &amp; Information Technology, pp. 1-12, (2022); Yang X., Li G., Huang S.S., Perceived online community support, member relations, and commitment: Differences between posters and lurkers, Information &amp; Management, 54, 2, pp. 154-165, (2017); Zunzunegui M.-V., Alvarado B.E., Del Ser T., Otero A., Social Networks, Social Integration, and Social Engagement Determine Cognitive Decline in Community-Dwelling Spanish Older Adults, The Journals of Gerontology, Series B: Psychological Sciences and Social Sciences, 58, 2, pp. S93-S100, (2003)</t>
  </si>
  <si>
    <t>Guthold R., Stevens G.A., Riley L.M., Bull F.C., Global trends in insufficient physical activity among adolescents: A pooled analysis of 298 population-based surveys with 1.6 million participants, Lancet Child Adolesc Health, 4, pp. 23-35, (2020); Deliens T., Deforche B., De Bourdeaudhuij I., Et al., Determinants of physical activity and sedentary behaviour in university students: A qualitative study using focus group discussions, BMC Public Health, 15, (2015); Physical activity guidelines advisory committee scientific report, (2018); Reiner M., Niermann C., Jekauc D., Woll A., Long-term health benefits of physical activity–A systematic review of longitudinal studies, BMC Public Health, 13, (2013); American College Health Association–National College Health assessment II: Reference group executive summary Spring 2014, (2013); Gao Z., Chen S., Are field-based exergames useful in preventing childhood obesity? A systematic review, Obes Rev, 15, pp. 676-691, (2014); Gao Z., Chen S., Pasco D., Pope Z.C., A meta-analysis of active video games on health outcomes among children and adolescents, Obes Rev, 16, pp. 783-794, (2015); Dutta N., Pereira M.A., Effects of active video games on energy expenditure in adults: A systematic literature review, J Phys Act Health, 12, pp. 890-899, (2015); Gao Z., Huang C., Liu T., Xiong W., Impact of interactive dance games on urban children's physical activity correlates and behavior, J Exerc Sci Fit, 10, pp. 107-112, (2012); Monedero J., Lyons E.J., O'Gorman D.J., Interactive video game cycling leads to higher energy expenditure and is more enjoyable than conventional exercise in adults, PLoS One, 10, (2015); Peng W., Crouse J.C., Lin J.H., Using active video games for physical activity promotion: A systematic review of the current state of research, Health Educ Behav, 40, pp. 171-192, (2013); McDonough D.J., Pope Z.C., Zeng N., Liu W., Gao Z., Comparison of college students’ blood pressure, perceived exertion, and psychosocial outcomes during virtual reality, exergaming, and traditional exercise: An exploratory study, Games Health J, 9, pp. 290-296, (2020); Sun H., Exergaming impact on physical activity and interest in elementary physical education, Res Q Exercise Sport, 83, pp. 212-220, (2012); Chen A., Darst P.W., Pangrazi R., An examination of situational interest and its sources in physical education, Brit J Educ Psychol, 71, pp. 383-400, (2001); Chen A., Hancock G.R., A theoretical conceptualization for motivation research in physical education: An integrated perspective, Quest, 58, pp. 355-376, (2006); Chen A., Wang Y., The role of interest in motivating children in PE? A review of research evidence, J Teach Phys Educ, 36, pp. 313-322, (2017); Huang C., Gao Z., Associations between students’ situational interest, mastery experience, and physical activity levels in interactive dance, Psychol Health Med, 18, pp. 233-241, (2013); Sun H., Gao Y., Impact of an active educational video game on children's motivation, science knowledge, and physical activity, J Sport Health Sci, 5, pp. 239-245, (2016); Baranowski T., Lyons E.J., Thompson D., Experimental design to systematically develop a knowledge base for effective games for health, Games Health J, 8, pp. 307-312, (2019); Pasco D., Roure C., Kermarrec G., Pope Z., Gao Z., The effects of a bike active video game on players’ physical activity and motivation, J Sport Health Sci, 6, pp. 25-32, (2017); Roure C., Pasco D., Benoit N., Deldicque L., Impact of a design-based bike exergame on young adults’ physical activity metrics and situational interest, Res Q Exercise Sport, 91, pp. 309-315, (2020); Pescatello L.S., Arena R., Riebe D., Thompson P.D., Kluker W., ACSM's guidelines for exercise testing and prescription, (2013); Roure C., Pasco D., Kermarrec G., French validation of the situational interest scale, in physical education (Validation de l’échelle française mesurant l'intérêt en situation, en éducation physique), Can J Behav Sci, 48, pp. 112-120, (2016); Roure C., Pasco D., Exploring situational interest sources in the French physical education context, Eur Phys Educ Rev, 24, pp. 3-20, (2018); Chen A., Darst P.W., Pangrazi R.P., What constitutes situational interest? Validating a construct in physical education, Meas Phys Educ Exerc Sci, 3, pp. 157-180, (1999); Roure C., Kermarrec G., Pasco D., Effects of situational interest dimensions on students’ learning strategies in physical education, Eur Phys Educ Rev, 25, pp. 325-340, (2019); Roure C., Pasco D., The impact of learning task design on students’ situational interest in physical education, J Teach Phys Educ, 37, pp. 24-34, (2018); Chen S., Sun H., Zhu X., Chen A., Relationship between motivation and learning in physical education and after-school physical activity, Res Q Exercise Sport, 85, pp. 468-477, (2014); Roure C., Lentillon-Kaestner V., Meard J., Pasco D., Universality and uniqueness of students’ situational interest in physical education: A comparative study, Psychol Belg, 59, pp. 1-15, (2019); Seaborn K., Fels D.I., Gamification in theory and action: A survey, Int J Hum Comput St, 74, pp. 14-31, (2015); Salen K., Zimmerman E., Rules of play: Game design fundamentals, (2003); Koster R., A theory of fun for game design, (2005); Dille F., Zuur Platten J., The ultimate guide to video game writing and design, (2008); Clark D.B., Tanner-Smith E.E., Killingsworth S.S., Digital games, design, and learning: A systematic review and meta-analysis, Rev Educ Res, 86, pp. 79-122, (2016); Pedersen R.E., Game design foundations, (2003); Gaydos M., Seriously considering design in educational games, Educ Res, 44, pp. 478-483, (2015); Flowerday T., Schraw G., Effect of choice on cognitive and affective engagement, J Educ Res, 96, pp. 207-215, (2003); Iyengar S.S., Lepper M.R., Rethinking the value of choice: A cultural perspective on intrinsic motivation, J Pers Soc Psychol, 76, pp. 349-366, (1999); Patall E.A., Cooper H., Robinson J.C., The effects of choice on intrinsic motivation and related outcomes: A meta-analysis of research findings, Psychol Bull, 134, pp. 270-300, (2008)</t>
  </si>
  <si>
    <t>(2022); Andrews T.M.; Austin B.A., Portrait of a cult film audience: The rocky horror picture show, Journal of Communication, 31, 2, pp. 43-54, (1981); Bjarkman K., To have and to hold: The video collector’s relationship with an ethereal medium, Television &amp; New Media, 5, 3, pp. 217-246, (2004); Boluk S., LeMieux P., Metagaming: Playing, competing, spectating, cheating, trading, making, and breaking videogames, (2017); BradNicholson B.; Brough M.M., Shresthova S., Fandom meets activism: Rethinking civic and political participation, Transformative Works and Cultures, 10, (2012); (1995); Channel L.F.D., The Magic of Desert Bus, (2022); Condis M., Converging fan cultures and the labors of fandom, In the peanut gallery with Mystery Science Theater 3000: Essays on film, fandom, technology, and the culture of riffing, pp. 76-87, (2011); Condis M., Playing the game of literature: Ready Player One, the game of masculinity, and the geeky canon, The Journal of Modern Literature, 39, 2, pp. 1-19, (2016); Consavlo M., Cheating: Gaining Advantage in Videogames, (2007); (2022); Eco U., Casablanca: Cult movies and intertextual collage, SubStance, 14, 2, pp. 3-12, (1985); Engelstein G., Achievement relocked: Loss aversion and game design, (2020); Fiske J., The cultural economy of fandom, The adoring audience: Fan culture and popular media, pp. 30-49, (1992); Foy M., The performance cult of The Room: Embodied audiencing and movie riffing as shared sensemaking, Kaleidoscope: A graduate journal of qualitative communication research, 11, (2012); Garber E., Paleo L., Uranian worlds: A reader’s guide to alternative sexuality in science fiction and fantasy, (1983); Penn &amp; Teller VR: Frankly Unfair, Unkind, Unnecesesary, &amp; Underhanded. [Video game], (2019); Hamilton W.A., Garretson O., Kerne A., (2014); Hills M., Fan cultures, (2002); Hutchings P., The Argento effect, Defining cult movies: The cultural politics of oppositional taste, pp. 127-141, (2003); Jenkins H., Fan activism as participatory politics: The case of the Harry Potter Alliance, DIY citizenship: Critical making and the social media, pp. 65-73, (2014); Johnson M.R., Behind the streams: The off-camera labour of game live streaming, Games and Culture, 16, 8, pp. 1001-1020, (2021); Juul J., The art of failure: An essay on the pain of playing video games, (2016); Kinkade P.T., Katovich M.A., Toward a sociology of cult films: Reading Rocky Horror, The Sociological Quarterly, 33, 2, pp. 191-209, (1992); Kultima A., (2015); Le Guern P., Toward a constructivist approach to media cults, Cult television, pp. 3-25, (2004); Lopez L.K., Fan-activists and the politics of race in The Last Airbender, International Journal of Cultural Studies, 14, pp. 1-15, (2011); Mathijs E., Sexton J., Cult cinema, (2011); McGonigal J., Reality is broken: Why games make us better and how they can change the world, (2011); Mittal A., Wohn D.Y., Charity streaming: Why charity organizations use live streams for fundraising, CHI play ’19 extended abstracts: Extended abstracts of the annual symposium on computer-human interaction in play, pp. 551-556, (2019); Olivloa C.Y., Shafir E., (2018); Olivola C.Y., Shafir E., The martyrdom effect: When pain and effort increase prosocial contributions, Behavioral Decision Making, 26, 1, pp. 91-105, (2013); Parkin S.; Parsayi F., (2021); Postigo H., Of mods and modders: Chasing down the value of fan-based digital game modifications, Games and culture, 2, 4, pp. 300-313, (2007); Ruberg B., No fun: The queer potential of video games that annoy, anger, disappoint, sadden, and hurt, QED: A journal in GLBTQ worldmaking, 2, 2, pp. 108-124, (2015); Savage C., (2014); Scardaville M.C., Accidental activists: Fan activism in the soap opera community, American behavioral scientist, 48, 7, pp. 881-901, (2005); Schreier J.; Sconce J., ‘Trashing’ the academy: Taste, excess, and an emerging politics of cinematic style, Screen, 36, 4, pp. 371-393, (1995); Sharman J., The Rocky Horror Picture Show, (1975); Sotamaa O., When the game is not enough: Motivations and practices among computer game modding culture, Games and culture, 5, 3, pp. 239-255, (2010); Strauss B., (1995); (2022); Thornton S., The social logic of subcultural capital, The subcultures reader, pp. 200-209, (1997); Vebber D., (1995); Wilson D., Sicart M., Now It’s Personal: On Abusive Game Design, Futureplay ’10: Proceedings of the International Academic Conference on the Future of Game Design and Technology, pp. 40-47, (2010); Wiseau T., The Room, (2003); Wood C.; Wulf T., Schneider F.M., Beckert S., Watching players: An exploration of media enjoyment on Twitch, Games and Culture, 15, 3, pp. 328-346, (2018)</t>
  </si>
  <si>
    <t>Almaki S.H., Gunda M.A., Idris K., Hashim A.T.M., Ali S.R., A systematic review of the use of simulation games in K-12 education, Interactive Learning Environments, 5, pp. 1-25, (2023); Annetta L.A., Minogue J., Holmes S.Y., Chen M.-T., Investigating the impact of video games on high school students’ engagement and learning about genetics, Computers &amp; Education, 53, pp. 74-85, (2009); Becker K., What’s the difference between gamification, serious games, educational games, and game-based learning, Academia Letters, 209, pp. 1-4, (2021); Cai Z., Mao P., Wang D., He J., Chen X., Fan X., Effects of scaffolding in digital game-based learning on student’s achievement: A three-level meta-analysis, Educational Psychology Review, 34, 2, pp. 537-574, (2022); Caserman P., Hoffmann K., Muller P., Schaub M., Strassburg K., Wiemeyer J., Bruder R., Gobel S., Quality criteria for serious games: serious part, game part, and balance, JMIR serious games, 8, 3, (2020); Chen P.Y., Hwang G.J., Yeh S.Y., Chen Y.T., Chen T.W., Chien C.H., Three decades of game-based learning in science and mathematics education: an integrated bibliometric analysis and systematic review, Journal of Computers in Education, pp. 1-22, (2021); Cheng M.T., Huang W.Y., Hsu M.E., Does emotion matter? An investigation into the relationship between emotions and science learning outcomes in a game‐based learning environment, British Journal of Educational Technology, 51, 6, pp. 2233-2251, (2020); Dryhurst S., Schneider C.R., Kerr J., Freeman A.L., Recchia G., Van Der Bles A.M., Van Der Linden S., Risk perceptions of COVID-19 around the world, COVID-19, pp. 162-174, (2022); Ekborg M., Areskoug M., How student teachers’ understanding of the greenhouse effect develops during a teacher education programme, NorDiNa, 5, pp. 17-29, (2006); Erhel S., Jamet E., Digital game-based learning: Impact of instructions and feedback on motivation and learning effectiveness, Computers &amp; Education, 67, pp. 156-167, (2013); Farmer G.T., Cook J., Climate change science: A modern synthesis: Volume 1-The physical climate (Vol. 1), (2013); Fernandez Galeote D., Legaki N.Z., Hamari J., From Traditional to Game-Based Learning of Climate Change: A Media Comparison Experiment, Proceedings of the ACM on Human-Computer Interaction, 7, CHI PLAY, pp. 503-525, (2023); Fernandez Galeote D., Zeko C., Volkovs K., Diamant M., Thibault M., Legaki N.Z., Rajanen D., Rajanen M., Hamari J., The Good, the Bad, and the Divergent in Game-based Learning: Player Experiences of a Serious Game for Climate Change Engagement, pp. 256-267, (2022); Fernandez Galeote D.F., Rajanen M., Rajanen D., Legaki N.Z., Langley D.J., Hamari J., Gamification for climate change engagement: review of corpus and future agenda, Environmental Research Letters, 16, 6, (2021); Fernandez Galeote D., Hamari J., Game-based climate change engagement: analyzing the potential of entertainment and serious games, Proceedings of the ACM on Human-Computer Interaction, 5, CHI PLAY, pp. 1-21, (2021); Fiorino D.J., Climate change and right-wing populism in the United States, Environmental Politics, 31, 5, pp. 801-819, (2022); Flood S., Cradock-Henry N.A., Blackett P., Edwards P., Adaptive and interactive climate futures: systematic review of ‘serious games’ for engagement and decision-making, Environmental Research Letters, 13, 6, (2018); Garcia F., Mendez D., Ellis C., Gautney C., Cross-cultural, values and ethics differences and similarities between the US and Asian countries, Journal of Technology Management in China, 9, 3, pp. 303-322, (2014); Garris R., Ahlers R., Driskell J.E., Games, motivation, and learning: A research and practice model, Simulation &amp; gaming, 33, 4, pp. 441-467, (2002); Gee J.P., What video games have to teach us about learning and literacy, Computers in Entertainment (CIE), 1, 1, (2003); Gubler M., Brugger A., Eyer M., Adolescents’ perceptions of the psychological distance to climate change, its relevance for building concern about it, and the potential for education, Climate change and the role of education, pp. 129-147, (2019); Hamari J., Koivisto J., Sarsa H., Does gamification work? -- A literature review of empirical studies on gamification, pp. 3025-3034, (2014); Hamari J., Shernoff D.J., Rowe E., Coller B., Asbell-Clarke J., Edwards T., Challenging games help students learn: An empirical study on engagement, flow and immersion in game-based learning, Computers in human behavior, 54, pp. 170-179, (2016); Hao K.C., Creating a DGBL integrating ARCS motivation theory with animation, narrative story, fun, and usability to enhance learning motivation and effectiveness, Interactive Learning Environments, 31, 9, pp. 5698-5714, (2023); Hao K.C., Lee L.C., The development and evaluation of an educational game integrating augmented reality, ARCS model, and types of games for English experiment learning: An analysis of learning, Interactive Learning Environments, 29, 7, pp. 1101-1114, (2021); Holmes V., New Digital Energy Game, the Use of Games to Influence Attitudes, Interests, and Student Achievement in Science, (2012); Hornsey M.J., Fielding K.S., Understanding (and reducing) inaction on climate change, Social Issues and Policy Review, 14, 1, pp. 3-35, (2020); Juan Y.K., Chao T.W., Game-Based Learning for Green Building Education, Sustainability, 7, 5, pp. 5592-5608, (2015); Kaptan K., Timurlenk O., Challenges for science education, Procedia-Social and Behavioral Sciences, 51, pp. 763-771, (2012); Karakoc B., Eryilmaz K., Turan Ozpolat E., Yildirim I., The effect of game-based learning on student achievement: A meta-analysis study, Technology, Knowledge and Learning, 27, pp. 1-16, (2022); Kashibuchi M., Sakamoto A., The educational effectiveness of a simulation/game in sex education, Simulation &amp; Gaming, 32, 3, pp. 331-343, (2001); Keller J.M., Motivational design for learning and performance: The ARCS model approach, (2010); Koenigstein S., Hentschel L.H., Heel L.C., Drinkorn C., A game-based education approach for sustainable ocean development, ICES Journal of Marine Science, 77, 5, pp. 1629-1638, (2020); Kuo M.J., How does an online game based learning environment promote students' intrinsic motivation for learning natural science and how does it affect their learning outcomes?, pp. 135-142, (2007); Lee K., Gjersoe N., O'Neill S., Barnett J., Youth perceptions of climate change: A narrative synthesis, Wiley Interdisciplinary Reviews: Climate Change, 11, 3, (2020); Leitao R., Maguire M., Turner S., Arenas F., Guimaraes L., Ocean literacy gamified: A systematic evaluation of the effect of game elements on students’ learning experience, Environmental Education Research, 28, 2, pp. 276-294, (2022); Luterbach K.J., Reigeluth C.M., School’s Not Out, Yet, Educational Technology, 34, 4, pp. 47-54, (1994); Malone T.W., Lepper M.R., Making learning fun: A taxonomy of intrinsic motivations for learning, Aptitude, learning, and instruction, pp. 223-254, (2021); McCright A.M., Dunlap R.E., Cool dudes: The denial of climate change among conservative white males in the United States, Global environmental change, 21, 4, pp. 1163-1172, (2011); Merriam S.B., Tisdell E.J., Qualitative research: A guide to design and implementation, (2015); Nation M.T., Feldman A., Environmental education in the secondary science classroom: How teachers’ beliefs influence their instruction of climate change, Journal of Science Teacher Education, 32, 5, pp. 481-499, (2021); Neset T.S., Juhola S., Wirehn L., Kayhko J., Navarra C., Asplund T., Glass E., Wibeck V., Linner B.O., Supporting dialogue and analysis on trade-offs in climate adaptation research with the Maladaptation Game, Simulation &amp; Gaming, 51, 3, pp. 378-399, (2020); Nietfeld J.L., Predicting transfer from a game-based learning environment, Computers &amp; Education, 146, (2020); Ouariachi T., Olvera-Lobo M.D., Gutierrez-Perez J., Maibach E., A framework for climate change engagement through video games, Environmental Education Research, 25, 5, pp. 701-716, (2019); Ouariachi T., Olvera-Lobo M.D., Gutierrez-Perez J., Analyzing climate change communication through online games: Development and application of validated criteria, Science communication, 39, 1, pp. 10-44, (2017); Papastergiou M., Digital game-based learning in high school computer science education: Impact on educational effectiveness and student motivation, Computers &amp; Education, 52, pp. 1-12, (2009); Plass J.L., Homer B.D., Kinzer C.K., Foundations of game-based learning, Educational psychologist, 50, 4, pp. 258-283, (2015); Rajanen D., Rajanen M., Climate change gamification: A literature review, pp. 253-264, (2019); Rodgers D.L., Withrow-Thorton B.J., The effect of instructional media on learner motivation, International Journal of Instructional Media, 32, 4, (2005); Rousell D., Cutter-Mackenzie-Knowles A., A systematic review of climate change education: Giving children and young people a ‘voice’and a ‘hand’in redressing climate change, Children's Geographies, 18, 2, pp. 191-208, (2020); Sdravopoulou K., Munoz Gonzalez J.M., Hidalgo-Ariza M.D., Assessment of a location-based mobile augmented-reality game by adult users with the ARCS model, Applied Sciences, 11, 14, (2021); Squire K., Changing the Game: What Happens when Video Games Enter the Classroom?, Innovate: Journal of Online Education, 1, 6, (2005); Waddington D.I., Fennewald T., Grim FATE: Learning about systems thinking in an in-depth climate change simulation, Simulation &amp; gaming, 49, 2, pp. 168-194, (2018); Wang H.S., Tsai S.N., Chou C.H., Hung H.J., The study of motivation and reasoning faculties of game-based learning in elementary school students, 3, pp. V3-V247, (2010); Wang L.H., Chen B., Hwang G.J., Guan J.Q., Wang Y.Q., Effects of digital game-based STEM education on students’ learning achievement: a meta-analysis, International Journal of STEM Education, 9, 1, pp. 1-13, (2022); Wrzesien M., Raya M.A., Learning in serious virtual worlds: Evaluation of learning effectiveness and appeal to students in the E-Junior project, Computers &amp; Education, 55, pp. 178-187, (2010); Wu J., Lee J., Climate change games as tools for education and engagement, Nature Clim Change, 5, pp. 413-418, (2015); Yang Y.T.C., Building virtual cities, inspiring intelligent citizens: Digital games for developing students’ problem solving and learning motivation, Computers &amp; Education, 59, 2, pp. 365-377, (2012); Zhang Q., Yu Z., Meta-analysis on investigating and comparing the effects on learning achievement and motivation for gamification and game-based learning, Education Research International, 2022, (2022)</t>
  </si>
  <si>
    <t>Salim R.B.S.M.; Chen J.S.; Leo C.H.; Rai B.</t>
  </si>
  <si>
    <t>Salim, Rasyiqah Bte Shaik Mohamed (58945198900); Chen, Jacob Shihang (57219362711); Leo, Chen Huei (36466494600); Rai, Bina (58039516300)</t>
  </si>
  <si>
    <t>58945198900; 57219362711; 36466494600; 58039516300</t>
  </si>
  <si>
    <t>Design and development of MemoryTrail virtual reality game to study brain and memory processes in a fun and interactive manner</t>
  </si>
  <si>
    <t>Journal of Applied Learning and Teaching</t>
  </si>
  <si>
    <t>10.37074/jalt.2023.6.S1.3</t>
  </si>
  <si>
    <t>https://www.scopus.com/inward/record.uri?eid=2-s2.0-85188079320&amp;doi=10.37074%2fjalt.2023.6.S1.3&amp;partnerID=40&amp;md5=b695a84109f86eeee61531cc7630c1cd</t>
  </si>
  <si>
    <t>We designed and developed a virtual reality game, MemoryTrail VR, to learn about brain anatomy and the nervous system using a serious games design and assessment framework with a focus on purpose that was reflected in five elements: content, fiction and narrative, mechanics, aesthetics and graphics, and framing. We added a sixth element, motivation and memory, with the aim to bridge the gap between student engagement and the content being taught and, in doing so, aid in the retention of knowledge. This was executed through the introduction of knowledge interweaved in a storyline that was relatable to our undergraduate students from a local university in Singapore. The 21-item questionnaire data validated that MemoryTrail VR was a serious game designed with components which were mainly coherent and cohesive with its purpose. We found that using a structured framework to design and evaluate the game enabled us to collate meaningful feedback and identify specific areas for improvement for the next version of the game with the goal of eventually developing a serious game that is theory-and evidence-driven. There was a significant increase in the percentage of students who answered conceptual questions correctly when comparing the pre-and in-game quizzes, providing evidence of learning achieved by the students because of the gameplay. © 2024. Rasyiqah Bte Shaik Mohamed Salim, Jacob Shihang Chen, Chen Huei Leo and Bina Rai.</t>
  </si>
  <si>
    <t>Brain anatomy and nervous system; design validation; motivation and memory; serious game design and assessment framework; serious games; virtual reality (VR)</t>
  </si>
  <si>
    <t>Abdullah E., Lone M., Cray J. J., Dvoracek P., Balta J. Y., Medical students’ opinions of anatomy teaching resources and their role in achieving learning outcomes, Medical Science Educator, 31, 6, pp. 1903-1910, (2021); Bharade A., Keep calm and carry on: Virtual reality helps medical and nursing students manage agitated patients with empathy, (2022); Bonasio A., Immersive experiences in education, (2019); Codd A. M., Choudhury B., Virtual reality anatomy: Is it comparable with traditional methods in the teaching of human forearm musculoskeletal anatomy?, Anatomical Sciences Education, 4, 3, pp. 119-125, (2011); Deci E. L., Koestner R., Ryan R. M., A meta-analytic review of experiments examining the effects of extrinsic rewards on intrinsic motivation, Psychological Bulletin, 125, 6, pp. 627-668, (1999); Dick E., The promise of immersive learning: Augmented and virtual reality’s potential in education, Information Technology and Innovation Foundation, pp. 1-23, (2021); Ekstrand C., Jamal A., Nguyen R., Kudryk A., Mann J., Mendez I., Immersive and interactive virtual reality to improve learning and retention of neuroanatomy in medical students: A randomized controlled study, CMAJ Open, 6, 1, pp. E103-E109, (2018); Kapp K., The gamification of learning and instruction: Game-based methods and strategies for training and education, (2012); Latini F., Ryttlefors M., Teaching anatomy to neuroscientific health-care professionals: Are they receiving the best anatomical education?, Medical Science Educator, 30, 1, pp. 41-45, (2020); Loh C. S., Sheng Y., Ifenthaler D., Serious games analytics, (2015); Malone T. W., Toward a theory of intrinsically motivating instruction, Cognitive Science, 5, 4, pp. 333-369, (1981); Medical education goes holographic with mixed reality from Microsoft, (2022); Mitgutsch K., Alvarado N., Purposeful by design?: A serious game design assessment framework, Proceedings of the international conference on the foundations of digital games (FDG ‘12), pp. 121-128, (2012); Rai B., Tan H. S., Leo C. H., Bringing play back into the biology classroom with the use of gamified virtual lab simulations, Journal of Applied Learning &amp; Teaching, 2, 2, pp. 48-55, (2019); Ryan R. M., Deci E. L., Self-determination theory and the facilitation of intrinsic motivation, social development, and well-being, American Psychologist, 55, 1, pp. 68-78, (2000); Singh K., Bharatha A., Sa B., Adams O. P., Majumder M. A. A., Teaching anatomy using an active and engaging learning strategy, BMC Medical Education, 19, 1, pp. 149-149, (2019); Sundberg M. D., Assessing student learning, Cell Biology Education, 1, 1, pp. 11-15, (2002); Verschueren S., Buffel C., Stichele G. V., Developing theory-driven, evidence-based serious games for health: Framework based on research community insights, JMIR Serious Games, 7, 2, (2019); (2021); Yen C.-C., Lee M., Foong W. C. K., Low G., Lau J. H., Dental anaesthesia simulation, (2017)</t>
  </si>
  <si>
    <t>Abe T.O., Gbenro S.O., A comparison of students’ attitudinal variables towards mathematics between private and public senior secondary schools, Journal of Educational Policy and Entrepreneurial Research, 1, 1, pp. 32-39, (2014); Admiraal W., Huizenga J., Akkerman S., Dam G.T., The concept of flow in collaborative game-based learning, Computers in Human Behavior, 27, 3, pp. 1185-1194, (2011); Evaluating the effect of uncertainty visualisation in open learner models on students’ metacognitive skills, In International Conference on Artificial Intelligence in Education, 10331 LNAI, pp. 15-27, (2017); Alexiou A., Schippers M.C., Digital game elements, user experience and learning: A conceptual framework, Education and Information Technologies, 23, 6, pp. 2545-2567, (2018); Allsop Y., Yeniman E., Screpanti M., Teachers’ beliefs about game based learning; A comparative study of pedagogy, curriculum and practice in Italy, Turkey And the UK, 7Th European Conference on Games Based Learning, pp. 1-10, (2013); Proposing a theory of gamification effectiveness!â€¯!, In Companion Proceedings of the 36Th International Conference on Software Engineering, pp. 626-627, (2014); Amir W.M., Hamzah F.W., Ali N.H., Yazid M., Saman M., Hafiz Yusoff M., Yacob A., Influence of gamification on students’ motivation in using E-learning applications based on the motivational design model, International Journal of Emerging Technologies in Learning (IJET), 10, 2, pp. 30-34, (2015); Anderson J., Rainie L., Gamification and the internet: Experts expect game layers to expand in the future, with positive and negative results, Games for Health Journal, 1, 4, pp. 299-302, (2012); Baek Y.K., What hinders teachers in using computer and video games in the classroom? Exploring factors inhibiting the uptake of computer and video games, Cyberpsychology and Behavior, 11, 6, pp. 665-671, (2008); Bakar A., Inal Y., Cagiltay K., Use of Commercial Games for Educational Purposes: Will Today’s Teacher, Edmedia + Innovate Learning, 2006, 1, pp. 1757-1762, (2006); Bandura A., Self-Efficacy: The Exercise of Control, (1997); Barbour M., Evans M., Toker S., Making sense of video games: Pre-service teachers struggle with this new medium, Society for Information Technology &amp; Teacher Education International Conference, 2009, 1, pp. 1367-1372, (2009); Baroody A.J., Mastery of basic number combinations: Internalization of relationships or facts?, Journal for Research in Mathematics Education, 16, 2, pp. 83-98, (1985); Bellotti F., Kapralos B., Lee K., Moreno-Ger P., Berta R., Barreto A.B., Review article assessment in and of serious games: An overview, Advances in Human-Computer Interaction, 2013, (2013); Bourgonjon J., De Grove F., De Smet C., Van Looy J., Soetaert R., Valcke M., Acceptance of game-based learning by secondary school teachers, Computers and Education, 67, pp. 21-35, (2013); Breuer J., Bente G., Why So Serious? On the Relation of Serious Games and Learning, Journal for Computer Game Culture, 4, (2010); Brown H.D., Principles of Language Learning and Teaching, (2007); Brown D.H., Principles of Language Learning and Teaching, (2007); Brusilovsky P., Somyurek S., Guerra J., Hosseini R., Zadorozhny V., Durlach P.J., Open social student modeling for personalized learning, IEEE Transactions on Emerging Topics in Computing, 4, 3, pp. 450-461, (2016); Brusilovsky P., Hsiao I., Folajimi Y., QuizMap: Open Social Student Modeling and Adaptive Navigation Support with TreeMaps 2 A Summary of Related Work, European Conference on Technology Enhanced Learning, pp. 71-82, (2011); Buckley P., Doyle E., Gamification and student motivation, Interactive Learning Environments, 24, 6, pp. 1162-1175, (2016); Bull S., Gardner P., Highlighting learning across a degree with an independent open learner model, 14Th International Conference on Artificial Intelligence in Education, 200, 1, pp. 275-282, (2009); Bull S., Kay J., Student models that invite the learner. In: The smili open learner modelling framework, International Journal of Artificial Intelligence in Education, 17, 2, pp. 89-120, (2007); Bull S., Kay J., Open learner models as drivers for metacognitive processes, International Handbook of Metacognition and Learning Technologies, 2, pp. 349-365, (2013); Bull S., Kay J., SMILI: A framework for interfaces to learning data in open learner models, learning analytics and related fields, International Journal of Artificial Intelligence in Education, 26, 1, pp. 293-331, (2016); Bull S., McKay M., An open learner model for children and teachers: Inspecting knowledge level of individuals and peers, International Conference on Intelligent Tutoring Systems, 3220, pp. 646-655, (2004); Bull S., Mabbott A., Abu Issa A.S., UMPTEEN: Named and anonymous learner model access for instructors and peers, International Journal of Artificial Intelligence in Education, 17, 3, pp. 227-253, (2007); Buwalda T.A., Borst J.P., van Der Maas H., Taatgen N.A., Explaining mistakes in single digit multiplication: A cognitive model, Proceedings of the 14Th International Conference on Cognitive Modeling, 1, pp. 131-136, (2016); Cahyani A.D., Gamification approach to enhance students engagement in studying language course, MATEC Web of Conferences, 58, (2016); Cahyani A.D., Gamification approach to enhance students engagement in studying language course, MATEC Web of Conferences, (2016); Caron T.A., Learning multiplication: The easy way, The Clearing House: A Journal of Educational Strategies, Issues and Ideas, 80, 6, pp. 278-282, (2007); Chang C.C., Liang C., Chou P.N., Lin G.Y., Is game-based learning better in flow experience and various types of cognitive load than non-game-based learning? Perspective from multimedia and media richness, Computers in Human Behavior, 71, pp. 218-227, (2017); Clark R.C., Mayer R.E., E-learning and the science of instruction: Proven guidelines for consumers and designers of multimedia learning, (2016); Connolly D.J., Olsen M.D., Moore R.G., The Internet as a distribution channel, Cornell Hotel and Restaurant Administration Quarterly, 39, 4, pp. 42-54, (2016); Cooper P.A., Paradigm shifts in designed instruction: From behaviorism to cognitivism to constructivism, Educational Technology, 33, 5, pp. 12-19, (1993); Costkyan G., I have no words &amp; I must design: Toward a critical vocabulary for games, In Proceedings of the Computer Games and Digital Cultures Conference, (2002); Craig L., Nacke L., Sennersten C., Dissecting play-investigating the cognitive and emotional motivations and affects of computer gameplay, In 13Th International Conference on Computer Games, (2008); Csikszentmihalyi M., Flow: The Psychology of Optimal Experience, (2008); Daskalovska N., Gudeva L.K., Ivanovska B., Learner motivation and interest, Procedia - Social and Behavioral Sciences, 46, pp. 1187-1191, (2012); Davis R.B., Learning mathematics: The cognitive science approach to mathematics education, Greenwood Publishing Group, (1984); De Grove F., Bourgonjon J., Van Looy J., Digital games in the classroom? A contextual approach to teachers’ adoption intention of digital games in formal education, Computers in Human Behavior, 28, 6, pp. 2023-2033, (2012); Mobile language learning: How gamification improves the experience, Handbook of Mobile Teaching and Learning, pp. 705-720, (2015); DeCarvalho R.J., The humanistic paradigm in education, The Humanistic Psychologist, 19, 1, pp. 88-104, (1991); Deci E.L., Intrinsic Motivation. in Intrinsic Motivation, (1975); Deci E.L., Koestner R., Ryan R.M., Extrinsic rewards and intrinsic motivation in education: Reconsidered once again, Review of Educational Research, 71, 1, pp. 1-27, (2001); Deci E.L., Ryan R.M., Intrinsic motivation and self-determination in human behavior, Intrinsic Motivation and Self-Determination in Human Behavior, (1985); Delong M., Learning to Teach and Teaching to Learn Mathematics. Mathematical Association of America, (2002); Deterding S., Khaled R., Nacke L., Dixon D., Gamification: Toward a definition, CHI 2011A Gamification Workshop Proceedings, pp. 12-15, (2011); Deterding S., O'Hara K., Sicart M., Dixon D., Nacke L., Gamification: Using game design elements in non-gaming contexts, In Conference on Human Factors in Computing Systems - Proceedings, pp. 2425-2428, (2011); Dicheva D., Dichev C., Angelova G., Agre G., From gamification to gameful design and gameful experience in learning, Bulgarian Academy of Sciences Cybernetics and Information Technologies, 14, 4, (2014); Dijkstra P., Kuyper H., Van Der Werf G., Buunk A.P., Zee Y.G., Social comparison in the classroom: A review, Review of Educational Research, 78, 4, pp. 828-879, (2008); Downes S., New technology supporting informal learning, Journal of Emerging Technologies in Web Intelligence, 2, 1, pp. 27-33, (2010); Emel'Yanenko V.D., Vetoshko A.N., Malinnikov S.G., Malashenko I.V., Vetoshko L.I., Man’s values and ideologies as a basis of gamification, International Journal of Environmental and Science Education, 11, 18, pp. 12576-12592, (2016); Ertmer P.A., Newby T.J., Behaviorism, cognitivism, constructivism: Comparing critical features from an instructional design perspective, Performance Improvement Quarterly, 26, 2, pp. 43-71, (2013); Feldman N.S., Ruble D.N., Awareness of social comparison interest and motivations: A developmental study, Journal of Educational Psychology, 69, 5, (1977); Festinger L., A theory of social comparison processes, Human Relations, 7, 2, pp. 117-140, (1954); Gagne R.M., Some issues in the psychology of mathematics instruction, Journal for Research in Mathematics Education, 14, 1, pp. 7-18, (2018); Garcia-Vergara S., Li H., Howard A.M., Lecture notes in computer science (Including Subseries Lecture Notes in Artificial Intelligence and Lecture Notes in Bioinformatics), Increasing Super Popvr users’ Intrinsic Motivation by Improving the game’s Aesthetics, 9177, pp. 432-441, (2015); Gersten R., Chard D., Number sense: Rethinking arithmetic instruction for student with mathematical disabilities, Journal of Special Education, 33, 1, pp. 18-28, (1999); Gena C., Mattutino C., Perosino G., Trainito M., Vaudano C., Cellie D., Design and Development of a Social, Educational and Affective Robot, IEEE Conference on Evolving and Adaptive Intelligent Systems, (2020); Ghani J.A., Deshpande S.P., Task characteristics and the experience of optimal flow in human—computer interaction, Journal of Psychology: Interdisciplinary and Applied, 128, 4, pp. 381-391, (1994); Groh F., Gamification: State of the art definition and utilization, 4Th Seminar on Research Trends in Media Informatics ER, pp. 39-46, (2012); Harlen W., Deakin Crick R., Testing and motivation for learning, Assessment in Education: Principles, Policy and Practice, 10, 2, pp. 169-207, (2003); Hodges C.B., Designing to motivate: Motivational techniques to incorporate in e-learning experiences, Journal of Interactive Online Learning, 2, 3, pp. 1-7, (2004); Motivational social visualizations for personalized E-learning, 21St Century Learning for 21St Century Skills, 19, pp. 153-165, (2012); Hsiao I.H., Bakalov F., Brusilovsky P., Konig-Ries B., Progressor: Social navigation support through open social student modeling, New Review of Hypermedia and Multimedia, 19, 2, pp. 112-131, (2013); Hsiao I.H., Sosnovsky S., Brusilovsky P., Guiding students to the right questions: Adaptive navigation support in an E-Learning system for Java programming, Journal of Computer Assisted Learning, 26, 4, pp. 270-283, (2010); Huitt W., Humanism and open education, Educational Psychology Interactive, (2009); Huizenga J.C., ten Dam G.T.M., Voogt J.M., Admiraal W.F., Teacher perceptions of the value of game-based learning in secondary education, Computers and Education, 110, pp. 105-115, (2017); Hunicke R., Leblanc M., Zubek R., MDA: A Formal Approach to Game Design and Game Research, In AAAI Workshop on Challenges in Game AI, (2004); Izquierdo-Yusta A., Calderon-Monge E., Internet as a distribution channel: Empirical evidence from the service sector and managerial opportunities, 10, 2, pp. 106-127, (2011); Kapp K.M., The Gamification of Learning and Instruction: Game-Based Methods and Strategies for Training and Education, (2012); Kiili K., Digital Game-Based learningâ€¯: Towards an Experiential Gaming Model, 8, pp. 13-24, (2005); Lee J., Hammer J., Gamification in education: What, how, why bother?, Academic Exchange Quarterly, 15, (2011); Leonardou A., Rigou M., Garofalakis J., (, 10Th International Conference on Information, Intelligence, Systems and Applications, IISA, (2019); Leonardou A., Rigou M., Garofalakis J., Techniques to motivate learner improvement in game-based assessment, Information, 11, 4, pp. 1-18, (2020); Leonardou A., Rigou M., Garofalakis J., Opening user model data for motivation and learningâ€¯: The Case of an adaptive multiplication game, In Proceedings of the 11Th International Conference on Computer Supported Education, pp. 383-390, (2019); Leonardou A., Rigou M., Garofalakis J., Primary school teachers’ attitudes towards digital educational games: Preliminary findings from the Multiplication Game evaluation, In IISA 2021A - 12Th International Conference on Information, Intelligence, Systems and Applications, pp. 1-8, (2021); Open learner models in smart learning environments, Cases on Smart Learning Environments, pp. 346-368, (2018); Leonardou A., Rigou M., Panagiotarou A., Garofalakis J., The case of a multiplication skills game: Teachers’ viewpoint on MG’s dashboard and OSLM features, Computers, 10, 5, (2021); Ling K., Beenen G., Ludford P., Wang X., Chang K., Li X., Cosley D., Frankowski D., Terveen L., Rashid A.M., Resnick P., Kraut R., Using social psychology to motivate contributions to online communities, Journal of Computer-Mediated Communication, 10, 4, pp. 212-221, (2005); Lopes A.B., Galletta D., A Strategic Perspective of Internet Information Providers, Handbook on Electronic Commerce. International Handbooks on Information Systems., pp. 591-611, (2000); Matallaoui A., Hanner N., Zarnekow R., Introduction to gamification: Foundation and underlying theories, Gamification, (2017); Mitrovic A., Martin B., Evaluating the effect of open student models on self-assessment, International Journal of Artificial Intelligence in Education, 17, 2, pp. 121-144, (2007); Muntean C.I., Raising engagement in e-learning through gamification, 6Th International Conference on Virtual Learning ICVL, (2011); Nacke L., Drachen A., Kuikkaniemi K., Niesenhaus J., Korhonen H.D., Hoogenwouter M., Poels K., Ijsselsteijn W.A., de Kort Y.A.W., Playability and player experience research, Digra 2009: Breaking New Ground: Innovation in Games, Play, Practice and Theory, (2009); How people learn II: Learners, contexts, and cultures, (2018); Principles and Standards for School Mathematics. School Science and Mathematics, (2000); Nussbaum M., Beserra V.S., Educational videogame design. In 14th International conference on advanced learning technologies, Athens, pp. 2-3, (2014); Padgett D., Learning Theories: Understanding the 4 Major Ones for the Classroom - Leader in Me, (2020); Peng W., Lin J.H., Pfeiffer K.A., Winn B., Need satisfaction supportive game features as motivational determinants: An experimental study of a self-determination theory guided exergame, Media Psychology, 15, 2, pp. 175-196, (2012); Perrotta C., Featherstone G., Aston H., Houghton E., Game-based learning: Latest evidence and future directions (NFER Research Programme: Innovation in Education, (2013); Piaget J., Piaget’s theory, Piaget and His School, pp. 11-23, (1976); Piaget J., The construction of reality in the child, (2013); Pintrich P.R., A motivational science perspective on the role of student motivation in learning and teaching contexts, Journal of Educational Psychology, 95, 4, pp. 667-686, (2003); Prensky M., Digital game-based learning (McGraw-Hill (Ed.)), Mcgraw-Hill, (2001); Proctor M.D., Marks Y., A survey of exemplar teachers’ perceptions, use, and access of computer-based games and technology for classroom instruction, Computers and Education, 62, pp. 171-180, (2013); Read J.C., Macfarlane S., Using the fun toolkit and other survey methods to gather opinions in Child Computer Interaction. Proceeding of the 2006 Conference on Interaction Design and Children, IDC ’06, pp. 81-88, (2006); Read J., Macfarlane S., Casey C., Endurability, Engagement and Expectations: Measuring Children’s Fun, Interaction Design and Children, 2, pp. 1-23, (2002); Richter G., Raban D.R., Rafaeli S., Studying gamification: The effect of rewards and incentives on motivation, Gamification in Education and Business, pp. 21-46, (2015); Richter G., Raban D.R., Rafaeli S., Studying gamification: The effect of rewards and incentives on motivation, In Gamification in Education and Business, pp. 21-46, (2015); Rigby S., Ryan R.M., New directions in media.Glued to games: How video games draw us in and hold us spellbound, Praeger/Abc-Clio, (2011); Rogers C.R., Freiberg J.H., Freedom to learn (3rd ed.), Maxwell Macmillan International, (1994); Ruggiero D., Video games in the classroom: The teacher point of view, Games for Learning Workshop of the Foundations of Digital Games Conference, (2013); Ryan R.M., Deci E.L., Intrinsic and extrinsic motivations: classic definitions and new directions, Contemporary Educational Psychology, 25, 1, pp. 54-67, (2000); Sailer M., Hense J.U., Mayr S.K., Mandl H., How gamification motivates: An experimental study of the effects of specific game design elements on psychological need satisfaction, Computers in Human Behavior, 69, pp. 371-380, (2017); Multifaceted open social learner modelling, In the 13Th International Conference on Web-Based Learning (ICWL2014), 8613 LNCS, pp. 32-42, (2014); Siemens G., Connectivism: A learning theory for the digital age, International Journal of Instructional Technology and Distance Learning, 2, (2004); Sim G., Horton M., Investigating children’s opinions of games: Fun toolkit vs. this or that, ACM International Conference Proceeding Series, pp. 70-77, (2012); Skinner B., Foundations of Psychological Thought: A History of Psychology, About Behaviorism (1974), pp. 261-278, (2009); Somyurek S., Brusilovsky P., Guerra J., Supporting knowledge monitoring ability: Open learner modeling vs. open social learner modeling, Research and Practice in Technology Enhanced Learning, 15, 1, pp. 1-24, (2020); Susi T., Johannesson M., Serious Games: An Overview, (2007); Sweetser P., Wyeth P., GameFlow: A model for evaluating player enjoyment in games, Computers in Entertainment, 3, 3, (2005); Taber K.S., The use of Cronbach’s alpha when developing and reporting research instruments in science education, Research in Science Education, 48, 6, pp. 1273-1296, (2017); Tarka P., An overview of structural equation modeling: Its beginnings, historical development, usefulness and controversies in the social sciences, Quality &amp; Quantity, 52, 1, pp. 313-354, (2017); Teo T., Pre-service teachers’ attitudes towards computer use: A Singapore survey, Australasian Journal of Educational Technology, 24, 4, pp. 413-424, (2008); Ur P., A Course in Language Teaching: Practice and Theory, (1996); Vallerand R.J., Pelletier L.G., Blais M.R., Briere N.M., Senecal C., Vallieres E.F., The academic motivation scale: A measure of intrinsic, extrinsic, and amotivation in education, Educational and Psychological Measurement, 52, 4, pp. 1003-1017, (1992); van der Ven S.H.G., Straatemeier M., Jansen B.R.J., Klinkenberg S., van der Maas H.L.J., Learning multiplication: An integrated analysis of the multiplication ability of primary school children and the difficulty of single digit and multidigit multiplication problems, Learning and Individual Differences, 43, pp. 48-62, (2015); Vygotsky L., Mind in Society: The Development of Higher Psychological Processes, (1978); Watson J.B., Behaviorism, (2013); Weiner B., History of motivational research in education, Journal of Educational Psychology, 82, 4, pp. 616-622, (1990); Wood L., Teras H., Reiners T., Gregory S., The role of gamification and game-based learning in authentic assessment within virtual environments, 36Th HERDSA Annual International Conference, 36, pp. 514-523, (2013); Yang C., Ye H.J., Feng Y., Using Gamification Elements for Competitive Crowdsourcing: Exploring the Underlying Mechanism, 40, 9, pp. 837-854, (2020); Yee N., Motivations for play in online games, Cyberpsychology and Behavior, 9, 6, pp. 772-775, (2006); Yee N., The labor of fun: How video games blur the boundaries of work and play, Games and Culture, 1, 1, pp. 68-71, (2006); Zaman B., Vanden Abeele V., De Grooff D., Measuring product liking in preschool children: An evaluation of the Smileyometer and This or That methods, International Journal of Child-Computer Interaction, 1, 2, pp. 61-70, (2013); Zichermann G., Cunningham C., Gamification by design implementing game mechanics in web and mobile apps, (2011)</t>
  </si>
  <si>
    <t>Anagnostopoulou E., Educational Massive Multiplayer Online Role-Playing Games (MMORPGs) as a future technology enhanced learning for adult mathematics, Numeracy: a Critical Skill in Adult Education. Proceedings of the 23rd International Conference of ALM, pp. 34-50, (2017); Anagnostopoulou E., Olivotos I., The Red Circle: Experimenting with Alternative and Entertaining Learning Systems, Journal of Assessment, Learning and Teaching in International Education, 1, 1, pp. 94-110, (2019); Anagnostopoulou E., Identifying the Lack of Immersive Games in Higher Level Mathematics Game-based Learning, Proceedings of the 15th European Conference on Game Based Learning ECGBL, pp. 801-808, (2021); Anagnostopoulou E., Including Higher Level Mathematics in Role-Playing Game Mechanics, Journal of Assessment, Learning and Teaching in International Education, 3, 1, (2022); Anagnostopoulou E., Digital Role-Playing Games as a Novel Approach to Learning Mathematics: a quantitative Analysis, To be published in Adults Learning Mathematics: An International Journal, (2023); Barab S.A., Squire K., Design-based research: Putting a stake in the ground, The journal of the learning sciences, 13, 1, pp. 1-14, (2004); Bartle R., Designing virtual worlds, (2004); Castronova E., Terra Nova: Two Releases: Arden I and Exodus, Terra Nova, (2007); Easterday M.W., Lewis R.D, Gerber E., Design-based research process: Problems, phases, and applications, Proceedings of 11th International Conference of the Learning Sciences, Learning and Becoming in Practice, pp. 317-324, (2014); Fyfe E.R., McNeil N. M., Son J. Y., Goldstone R. L., Concreteness Fading in Mathematics and Science Instruction: a Systematic Review, Educational Psychology Review, 26, 1, pp. 9-25, (2014); Fabricatore C., Learning and Videogames: an Unexploited Synergy, Proceedings of the 2000 Annual Convention of the Association for Educational Communications and Technology (AECT), In Search of the Meaning of Learning, (2000); Fotaris P., Mastoras T., Room2Educ8: A Framework for Creating Educational Escape Rooms Based on Design Thinking Principles, Education Sciences, 12, 11, (2022); Herodotou C., Game Appropriation: Where does the gamer fit?, (2009); Johnson D., Nacke L.E., Wyeth P., All about that Base: Differing Player Experiences in Video Game Genres and the Unique Case of MOBA Games, Proceedings of the 33rd Annual ACM Conference on Human Factors in Computing Systems, pp. 2265-2274, (2015); Malone T.W., Lepper M.R., Making learning fun: A taxonomy of intrinsic motivations for learning, Aptitude, learning, and instruction volume 3: Conative and affective process analyses, pp. 223-253, (1987); Mitchell A., Smith C.S., The use of computer and video games for learning: A Review of Literature, (2004); Prensky M., Digital natives, digital immigrants, On The Horizon, 9, 5, pp. 1-6, (2001); Steinkuehler A., Learning in Massively Multiplayer Online Games, Proceedings of the Sixth International Conference of the Learning Sciences, pp. 521-528, (2004); Tang S., Hanneghan M., El-Rhalibi A., Pedagogy Elements, Components and Structures for Serious Games Authoring Environments, In Proceedings of 5th International Game Design and Technology Workshop (GDTW'07), (2007); Trybus J., Game-Based Learning: What it is, Why it Works, and Where it's Going, (2014); Wagner M. D., Massively Multiplayer Online Role-playing Games as Constructivist Learning, (2008)</t>
  </si>
  <si>
    <t>Eckert M.; Aglio A.; Martín-Ruiz M.-L.; Osma-Ruiz V.</t>
  </si>
  <si>
    <t>Eckert, Martina (57190391165); Aglio, Alicia (57947072500); Martín-Ruiz, María-Luisa (55568956000); Osma-Ruiz, Víctor (12140401600)</t>
  </si>
  <si>
    <t>57190391165; 57947072500; 55568956000; 12140401600</t>
  </si>
  <si>
    <t>A New Architecture for Customizable Exergames: User Evaluation for Different Neuromuscular Disorders</t>
  </si>
  <si>
    <t>Healthcare (Switzerland)</t>
  </si>
  <si>
    <t>10.3390/healthcare10102115</t>
  </si>
  <si>
    <t>https://www.scopus.com/inward/record.uri?eid=2-s2.0-85140927408&amp;doi=10.3390%2fhealthcare10102115&amp;partnerID=40&amp;md5=6e8c86f00dfd8ac8d3e80beefef7a56d</t>
  </si>
  <si>
    <t>This paper presents a modular approach to generic exergame design that combines custom physical exercises in a meaningful and motivating story. This aims to provide a tool that can be individually tailored and adapted to people with different needs, making it applicable to different diseases and states of disease. The game is based on motion capturing and integrates four example exercises that can be configured via our therapeutic web platform “Blexer-med”. To prove the feasibility for a wide range of different users, evaluation tests were performed on 14 patients with various types and degrees of neuromuscular disorders, classified into three groups based on strength and autonomy. The users were free to choose their schedule and frequency. The game scores and three surveys (before, during, and after the intervention) showed similar experiences for all groups, with the most vulnerable having the most fun and satisfaction. The players were motivated by the story and by achieving high scores. The average usage time was 2.5 times per week, 20 min per session. The pure exercise time was about half of the game time. The concept has proven feasible and forms a reasonable basis for further developments. The full 3D exercise needs further fine-tuning to enhance the fun and motivation. © 2022 by the authors.</t>
  </si>
  <si>
    <t>exergames; Kinect; neuromuscular disease; physical disability; rehabilitation; serious games; virtual reality rehabilitation (VRR)</t>
  </si>
  <si>
    <t>Esfahlani S.S., Thompson T., Parsa A.D., Brown I., Cirstea S., ReHabgame: A non-immersive virtual reality rehabilitation system with applications in neuroscience, Heliyon, 4, (2018); Ortiz-Catalan M., Nijenhuis S., Ambrosch K., Bovend'Eerdt T., Koenig S., Lange B., Virtual reality, Emerging Therapies in Neurorehabilitation, pp. 249-265, (2014); Bonnechere B., Jansen B., Omelina L., Degelaen M., Wermenbol V., Rooze M., Jan S.V.S., Can serious games be incorporated with conventional treatment of children with cerebral palsy? A review, Res. Dev. Disabil, 35, pp. 1899-1913, (2014); Howard M.C., A meta-analysis and systematic literature review of virtual reality rehabilitation programs, Comput. Hum. Behav, 70, pp. 317-327, (2017); Pool S.M., Hoyle J.M., Malone L.A., Cooper L., Bickel C.S., McGwin G., Rimmer J.H., Eberhardt A.W., Navigation of a virtual exercise environment with Microsoft Kinect by people post-stroke or with cerebral palsy, Assist. Technol, 28, pp. 225-232, (2016); Seo N.J., Kumar J.A., Hur P., Crocher V., Motawar B., Lakshminarayanan K., Usability evaluation of low-cost virtual reality hand and arm rehabilitation games, J. Rehabil. Res. Dev, 53, pp. 321-334, (2016); Jonsdottir J., Bertoni R., Lawo M., Montesano A., Bowman T., Gabrielli S., Serious games for arm rehabilitation of persons with multiple sclerosis. A randomized controlled pilot study, Mult. Scler. Relat. Disord, 19, pp. 25-29, (2018); Trombetta M., Henrique P.P.B., Brum M.R., Colussi E.L., De Marchi A.C.B., Rieder R., Motion Rehab AVE 3D: A VR-based exergame for post-stroke rehabilitation, Comput. Methods Programs Biomed, 151, pp. 15-20, (2017); Machado F.R.C., Antunes P.P., Souza J.D.M., Dos Santos A.C., Levandowski D.C., Oliveira A., Motor Improvement Using Motion Sensing Game Devices for Cerebral Palsy Rehabilitation, J. Mot. Behav, 49, pp. 273-280, (2016); Luna-Oliva L., Ortiz-Gutierrez R.M., Cano-de la Cuerda R., Piedrola R.M., Alguacil-Diego I.M., Sanchez-Camarero C., Martinez Culebras M.D.C., Kinect Xbox 360 as a therapeutic modality for children with cerebral palsy in a school environment: A preliminary study, NeuroRehabilitation, 33, pp. 513-521, (2013); Lorentzen J., Petersen L., Twenty weeks of home-based interactive training of children with cerebral palsy improves functional abilities, BMC Neurol, 15, pp. 1-12, (2014); James S.T., Ziviani J.M., Ware R., Boyd R.N., Randomized controlled trial of web-based multimodal therapy for unilateral cerebral palsy to improve occupational performance, Dev. Med. Child Neurol, 57, pp. 530-538, (2015); Chaustre D.M., Chona W., Distrofia muscular de Duchenne. Perspectivas desde la rehabilitación, Rev. Med, 19, pp. 45-55, (2011); Voet N.B., Exercise in neuromuscular disorders: A promising intervention, Acta Myol, 38, pp. 207-214, (2019); Stark M., The Do’s and Don’ts of Exercising with Neuromuscular Disease, Proceedings of the MDA Engage Community Education Seminar; De Urturi Z.S., Zorilla A.M., Zapirain B.G., JeWheels: Kinect Based Serious Game Aimed at Wheelchair Users, Ambient Assisted Living and Home Care, 7657, pp. 391-398, (2012); Galna B., Jackson D., Schofield G., McNaney R., Webster M., Barry G., Mhiripiri D., Balaam M., Olivier P., Rochester L., Retraining function in people with Parkinson’s disease using the Microsoft kinect: Game design and pilot testing, J. Neuroeng. Rehabil, 11, (2014); Pirovano M., Mainetti R., Baud-Bovy G., Lanzi P.L., Borghese N.A., Intelligent Game Engine for Rehabilitation (IGER), IEEE Trans. Comput. Intell. AI Games, 8, pp. 43-55, (2014); Move it to Improve it; Mihelj M., Novak D., Milavec M., Ziherl J., Olensek A., Munih M., Virtual Rehabilitation Environment Using Principles of Intrinsic Motivation and Game Design, Presence Teleoperators Virtual Environ, 21, pp. 1-15, (2012); Zimmerli L., Jacky M., Lunenburger L., Riener R., Bolliger M., Increasing Patient Engagement During Virtual Reality-Based Motor Rehabilitation, Arch. Phys. Med. Rehabil, 94, pp. 1737-1746, (2013); Gorsic M., Cikajlo I., Goljar N., Novak D., A multisession evaluation of an adaptive competitive arm rehabilitation game, J. Neuroeng. Rehabil, 14, pp. 1-15, (2017); Gorsic M., Darzi A., Novak D., Comparison of two difficulty adaptation strategies for competitive arm rehabilitation exercises, Proceedings of the IEEE International Conference on Rehabilitation Robotics (ICORR), 2017, pp. 640-645; Eckert M., Gomez-Martinho I., Esteban C., Pelaez Y., Jimenez M., Martin-Ruiz M.-L., Manzano M., Aglio A., Osma V., Meneses J., Et al., The Blexer system—Adaptive full play therapeutic exergames with web-based supervision for people with motor dysfunctionalities, EAI Endorsed Trans. Game-Based Learn, 5, pp. 1-12, (2018); Eckert M., Gomez-Martinho I., Meneses J., Martinez J.-F., New Approaches to Exciting Exergame-Experiences for People with Motor Function Impairments, Sensors, 17, (2017); Eckert M., Jimenez M., Martin-Ruiz M.-L., Meneses J., Salgado L., Blexer-med: A Medical Web Platform for Administrating Full Play Therapeutic Exergames, Proceedings of the 3rd EAI International Conference on Smart Objects and Technologies for Social Good, pp. 289-299; Eckert M., Gomez-Martinho I., Meneses J., Ortega J.F.M., A modular middleware approach for exergaming, Proceedings of the 2016 IEEE 6th International Conference on Consumer Electronics-Berlin (ICCE-Berlin), pp. 169-173, (2016); Daniels L., Worthingham C., Muscle Testing Technique of Manual Examination, (1986); Mahoney F.I., Barthel D.W., Functional evaluation: The Barthel Index, Md. State Med. J, 14, pp. 61-65, (1965); Brooke J., SUS: A ’Quick and Dirty’ Usability Scale, Usability Eval. Ind, 189, pp. 4-7, (1996); IJsselsteijn W.A., De Kort Y.A., Poels K., The Game Experience Questionnaire, (2013); Brockmyer J.H., Fox C.M., Curtiss K.A., McBroom E., Burkhart K.M., Pidruzny J.N., The development of the Game Engagement Questionnaire: A measure of engagement in video game-playing, J. Exp. Soc. Psychol, 45, pp. 624-634, (2009)</t>
  </si>
  <si>
    <t>Fatima R., Yasin A., Liu L., Wang J., Afzal W., Yasin A., Sharing information online rationally: An observation of user privacy concerns and awareness using serious game, J. Inf. Secur. Appl., 48, (2019); Yasin A., Liu L., Li T., Fatima R., Wang J., Improving software security awareness using a serious game, IET Softw., 13, 2, pp. 159-169, (2019); Fatima R., Yasin A., Liu L., Wang J., How persuasive is a phishing email? A phishing game for phishing awareness, J. Comput. Secur., 27, 6, pp. 581-612, (2019); Chiew K.L., Yong K.S.C., Tan C.L., A survey of phishing attacks: Their types, vectors and technical approaches, Expert Syst. Appl., 106, pp. 1-20, (2018); Vayansky I., Kumar S., Phishing – challenges and solutions, Comput. Fraud Secur., 2018, 1, pp. 15-20, (2018); Alabdan R., Phishing attacks survey: Types, vectors, and technical approaches, Future Internet, 12, 10, (2020); Saglam R.B., Miller V., Franqueira V.N., A systematic literature review on cyber security education for children, IEEE Trans. Educ., 66, 3, pp. 274-286, (2023); Yasin A., Fatima R., JiangBin Z., Afzal W., Raza S., Can serious gaming tactics bolster spear-phishing and phishing resilience?: Securing the human hacking in information security, Inf. Softw. Technol., (2024); Videnovik M., Vold T., Kionig L., Madevska Bogdanova A., Trajkovik V., Game-based learning in computer science education: A scoping literature review, Int. J. STEM Educ., 10, 1, (2023); Butavicius M., Taib R., Han S.J., Why people keep falling for phishing scams: The effects of time pressure and deception cues on the detection of phishing emails, Comput. Secur., 123, (2022); Sarker O., Jayatilaka A., Haggag S., Liu C., Babar M.A., A multi-vocal literature review on challenges and critical success factors of phishing education, training and awareness, J. Syst. Softw., 208, (2024); Nadeem M., Zahra S.W., Abbasi M.N., Arshad A., Riaz S., Ahmed W., Phishing attack, its detections and prevention techniques, Int. J. Wireless Secur. Networks, 1, 2, pp. 13-25p, (2023); Gwenhure A.K., Rahayu F.S., Gamification of cybersecurity awareness for non-IT professionals: A systematic literature review, Int. J. Serious Games, 11, 1, pp. 83-99, (2024); Yasin A., Fatima R., Liu L., Yasin A., Wang J., Contemplating social engineering studies and attack scenarios: A review study, Secur. Privacy, 2, 4, (2019); Yasin A., Liu L., Li T., Wang J., Zowghi D., Design and preliminary evaluation of a cyber security requirements education game (SREG), Inf. Softw. Technol., 95, pp. 179-200, (2018); Fatima R., Yasin A., Liu L., Wang J., How persuasive is a phishing email? A phishing game for phishing awareness, J. Comput. Secur., 27, 6, pp. 581-612, (2019); Hawking S., Tashakkori A., Johnson R.B., Teddlie C., Foundations of Mixed Methods Research, (2020); Purwanto R.W., Pal A., Blair A., Jha S., Phishsim: Aiding phishing website detection with a feature-free tool, IEEE Trans. Inf. Forensics Secur., 17, pp. 1497-1512, (2022); Kumaraguru P., Sheng S., Acquisti A., Cranor L.F., Hong J., Teaching johnny not to fall for phish, ACM Trans. Internet Technol. (TOIT), 10, 2, pp. 1-31, (2010); Hanus B., Wu Y.A., Parrish J., Phish me, phish me not, J. Comput. Inf. Syst., 62, 3, pp. 516-526, (2022); Bell S., Komisarczuk P., An analysis of phishing blacklists: Google safe browsing, openphish, and phishtank, pp. 1-11, (2020); Le Page S., Jourdan G.-V., Victim or attacker? A multi-dataset domain classification of phishing attacks, 2019 17th International Conference on Privacy, Security and Trust, PST, pp. 1-10, (2019); Sheng S., Magnien B., Kumaraguru P., Acquisti A., Cranor L.F., Hong J., Nunge E., Anti-phishing phil: The design and evaluation of a game that teaches people not to fall for phish, pp. 88-99, (2007); Kumaraguru P., Cranshaw J., Acquisti A., Cranor L., Hong J., Blair M.A., Pham T., School of phish: A real-world evaluation of anti-phishing training, pp. 1-12, (2009); Sheng S., Holbrook M., Kumaraguru P., Cranor L.F., Downs J., Who falls for phish? A demographic analysis of phishing susceptibility and effectiveness of interventions, pp. 373-382, (2010); Arachchilage N.A.G., Cole M., Design a mobile game for home computer users to prevent from “phishing attacks”, International Conference on Information Society, I-Society 2011, pp. 485-489, (2011); Desolda G., Ferro L.S., Marrella A., Catarci T., Costabile M.F., Human factors in phishing attacks: A systematic literature review, ACM Comput. Surv., 54, 8, (2021); Fatima R., Yasin A., Liu L., Jianmin W., Strategies for counteracting social engineering attacks, Comput. Fraud Secur., 2022, 7, (2022); Yasin A., Fatima R., Liu L., Wanga J., Ali R., Wei Z., Counteracting social engineering attacks, Comput. Fraud Secur., 2021, 10, pp. 15-19, (2021); Edison H., Wang X., Conboy K., Comparing methods for large-scale agile software development: A systematic literature review, IEEE Trans. Softw. Eng., 48, 8, pp. 2709-2731, (2022); Rasheed A., Zafar B., Shehryar T., Aslam N.A., Sajid M., Ali N., Dar S.H., Khalid S., Requirement engineering challenges in agile software development, Math. Probl. Eng., 2021, pp. 1-18, (2021); Alston W., Perceptual knowledge, The Blackwell Guide To Epistemology, pp. 221-242, (2017); Akers R.L., Jennings W.G., Social learning theory, The handbook of criminological theory, pp. 230-240, (2015); Kalyuga S., Singh A.-M., Rethinking the boundaries of cognitive load theory in complex learning, Educational Psychology Review, 28, pp. 831-852, (2016); Pressman R.S., Software Engineering: A Practitioner's Approach, (2005); Boyd M., Software engineering: A practitioner's approach, Software Qual. Prof., 4, 1, (2001); Fairley R., Software Engineering Concepts, (1985); Castillo I., Molina-Garcia J., Estevan I., Queralt A., Alvarez O., Transformational teaching in physical education and students’ leisure-time physical activity: The mediating role of learning climate, passion and self-determined motivation, Int. J. Environ. Res. Public Health, 17, 13, (2020); Toda A.M., Valle P.H., Isotani S., The dark side of gamification: An overview of negative effects of gamification in education, Researcher Links Workshop: Higher Education for All, pp. 143-156, (2017)</t>
  </si>
  <si>
    <t>Mantell R.; Withall A.; Radford K.; Kasumovic M.; Monds L.; Hwang Y.I.J.</t>
  </si>
  <si>
    <t>Mantell, Rhys (58166289900); Withall, Adrienne (55552298600); Radford, Kylie (36967713500); Kasumovic, Michael (6603167214); Monds, Lauren (35752311000); Hwang, Ye In Jane (57201975857)</t>
  </si>
  <si>
    <t>58166289900; 55552298600; 36967713500; 6603167214; 35752311000; 57201975857</t>
  </si>
  <si>
    <t>Design Preferences for a Serious Game-Based Cognitive Assessment of Older Adults in Prison: Thematic Analysis</t>
  </si>
  <si>
    <t>e45467</t>
  </si>
  <si>
    <t>10.2196/45467</t>
  </si>
  <si>
    <t>https://www.scopus.com/inward/record.uri?eid=2-s2.0-85159810469&amp;doi=10.2196%2f45467&amp;partnerID=40&amp;md5=698cedec43e7e442404065f326681b5d</t>
  </si>
  <si>
    <t>Background: Serious games have the potential to transform the field of cognitive assessment. The use of serious game-based cognitive assessments in prison environments is particularly exciting. This is because interventions are urgently needed to address the rapid increase in the number of currently incarcerated older adults globally and because of the heightened risks of dementia and cognitive decline present in this population. Game-based assessments are assumed to be fun, engaging, and suitable alternatives to traditional cognitive testing, but these assumptions remain mostly untested in older adults. This is especially true for older adults in prison, whose preferences and needs are seldom heard and may deviate from those previously captured in studies on cognition and serious games. Objective: This study aimed to understand the design preferences of older adults in prison for a game-based cognitive assessment. Methods: This study used reflexive thematic analysis, underpinned by critical realism, and applied the technique of abduction. Overall, 4 focus groups with a total of 20 participants were conducted with older adults (aged ≥50 years; aged ≥45 years for Aboriginal and Torres Strait Islander people) across 3 distinct prison environments in Australia. Results: Self-determination theory was used as a theoretical foundation to interpret the results. Overall, 3 themes were generated: Goldilocks - getting gameplay difficulty just right through optimal challenge (the first theme emphasizes the participants' collective desire for an individualized optimal level of difficulty in serious gameplay), Avoiding Childish Graphics - gimmicky gameplay can be condescending (the second theme raises the importance of avoiding immature and childlike gameplay features, as some older end users in prison felt that these can be condescending), and A Balanced Diet - meaningful choice and variety keeps game-based assessments fun (the third theme highlights the strong user preference for meaningful choice and variety in any serious game-based cognitive assessment to maximize in-game autonomy). Conclusions: The collection of these themes provides novel insights into key game design preferences of marginalized older adults.  ©Rhys Mantell, Adrienne Withall, Kylie Radford, Michael Kasumovic, Lauren Monds, Ye In Jane Hwang.</t>
  </si>
  <si>
    <t>cognitive assessment; game design; gamification; older adults; older prisoners; prison; self-determination theory; serious game</t>
  </si>
  <si>
    <t>Wiley K, Robinson R, Mandryk RL., The making and evaluation of digital games used for the assessment of attention: systematic review, JMIR Serious Games, 9, 3, (2021); Friehs MA, Dechant M, Vedress S, Frings C, Mandryk RL., Effective gamification of the stop-signal task: two controlled laboratory experiments, JMIR Serious Games, 8, 3, (2020); Lumsden J, Edwards EA, Lawrence NS, Coyle D, Munafo MR., Gamification of cognitive assessment and cognitive training: a systematic review of applications and efficacy, JMIR Serious Games, 4, 2, (2016); Salmon DP, Bondi MW., Neuropsychological assessment of dementia, Annu Rev Psychol, 60, 1, pp. 257-282, (2009); Nasreddine Z, Phillips N, Bedirian V, Charbonneau S, Whitehead V, Collin I, Et al., The Montreal cognitive assessment, MoCA: a brief screening tool for mild cognitive impairment, J Am Geriatr Soc, 53, 4, pp. 695-699, (2005); About dementia. Dementia Australia; DeRight J, Jorgensen RS., I just want my research credit: frequency of suboptimal effort in a non-clinical healthy undergraduate sample, Clin Neuropsychol, 29, 1, pp. 101-117, (2015); Khaleghi A, Aghaei Z, Mahdavi MA., A gamification framework for cognitive assessment and cognitive training: qualitative study, JMIR Serious Games, 9, 2, (2021); Dorenkamp MA, Vik P., Assessment-related anxiety among older adults: development of a measure, Neuropsychol Dev Cogn B Aging Neuropsychol Cogn, 28, 5, pp. 781-795, (2021); Managing cognitive impairment in AOD treatment: practice guidelines for healthcare professionals, (2022); Dementia: A NICE-SCIE Guideline on Supporting People With Dementia and Their Carers in Health and Social Care, (2007); Dorenkamp MA, Vik P., Neuropsychological assessment anxiety: a systematic review, Pract Innov, 3, 3, pp. 192-211, (2018); Byrd DA, Rivera Mindt MM, Clark US, Clarke Y, Thames AD, Gammada EZ, Et al., Creating an antiracist psychology by addressing professional complicity in psychological assessment, Psychol Assess, 33, 3, pp. 279-285, (2021); Dingwall KM, Lindeman MA, Cairney S., You've got to make it relevant": barriers and ways forward for assessing cognition in Aboriginal clients, BMC Psychol, 2, 13, (2014); Lindeman M, Dingwall K, Bell D., Towards better preparation and support for health and social care practitioners conducting specialised assessments in remote Indigenous contexts, Aus J Soc Issues, 49, 4, pp. 445-465, (2016); Landers RN, Armstrong MB, Collmus AB, Mujcic S, Blaik J., Theory-driven game-based assessment of general cognitive ability: design theory, measurement, prediction of performance, and test fairness, J Appl Psychol, 107, 10, pp. 1655-1677, (2022); Leduc-McNiven K, White B, Zheng H, D McLeod R, R Friesen M., Serious games to assess mild cognitive impairment: 'the game is the assessment, Res Rev Insights, 2, 1, (2018); Zygouris S, Iliadou P, Lazarou E, Giakoumis D, Votis K, Alexiadis A, Et al., Detection of mild cognitive impairment in an at-risk group of older adults: can a novel self-administered serious game-based screening test improve diagnostic accuracy?, J Alzheimers Dis, 78, 1, pp. 405-412, (2020); Birk M, Mandryk R, Bowey J, Buttlar B., The effects of adding premise and backstory to psychological tasks, Proceedings of the Conference on Human Factors in Computing Systems 2015. 2015 Presented at: Conference on Human Factors in Computing Systems 2015; Tong T, Chignell M, Tierney MC, Lee J., A serious game for clinical assessment of cognitive status: validation study, JMIR Serious Games, 4, 1, (2016); Povey J, Sweet M, Nagel T, Lowell A, Shand F, Vigona J, Et al., Determining priorities in the aboriginal and islander mental health initiative for youth app second phase participatory design project: qualitative study and narrative literature review, JMIR Form Res, 6, 2, (2022); Ginnivan NA, Butler TG, Withall AN., The rising health, social and economic costs of Australia's ageing prisoner population, Med J Aust, 209, 10, pp. 422-424, (2018); du Toit S, Ng S., Improving care for older prisoners living with dementia in Australian prisons: perspectives of external organizations, Gerontologist, 62, 4, pp. 543-555, (2022); Moll A., Losing Track of Time: Dementia and the Ageing Prison Population: Treatment Challenges and Examples of Good Practice, (2013); Forsyth K, Heathcote L, Senior J, Malik B, Meacock R, Perryman K, Et al., Dementia and mild cognitive impairment in prisoners aged over 50 years in England and Wales: a mixed-methods study, Health Serv Deliv Res, 8, 27, pp. 1-116, (2020); Baidawi S., Older prisoners: psychological distress and associations with mental health history, cognitive functioning, socio-demographic, and criminal justice factors, Int Psychogeriatr, 28, 3, pp. 385-395, (2015); Combalbert N, Pennequin V, Ferrand C, Armand M, Anselme M, Geffray B., Cognitive impairment, self-perceived health and quality of life of older prisoners, Crim Behav Ment Health, 28, 1, pp. 36-49, (2018); Kingston P, Le Mesurier N, Yorston G, Wardle S, Heath L., Psychiatric morbidity in older prisoners: unrecognized and undertreated, Int Psychogeriatr, 23, 8, pp. 1354-1360, (2011); Peacock S, Burles M, Hodson A, Kumaran M, MacRae R, Peternelj-Taylor C, Et al., Older persons with dementia in prison: an integrative review, Int J Prison Health, 16, 1, pp. 1-16, (2019); Withall A, Mantell R, Hwang Y, Ginnivan N, Baidawi S., Background Paper: Issues Facing Older People Leaving Prison, (2022); Ahalt C, Stijacic-Cenzer I, Miller BL, Rosen HJ, Barnes DE, Williams BA., Cognition and incarceration: cognitive impairment and its associated outcomes in older adults in jail, J Am Geriatr Soc, 66, 11, pp. 2065-2071, (2018); Shepherd S, Ogloff J, Paradies Y, Pfeifer J., Aboriginal prisoners with cognitive impairment: is this the highest risk group? Australian Institute of Criminology, (2017); Cipriani G, Danti S, Carlesi C, Di Fiorino M., Old and dangerous: prison and dementia, J Forensic Leg Med, 51, pp. 40-44, (2017); Maschi T, Kwak J, Ko E, Morrissey MB., Forget me not: dementia in prison, Gerontologist, 52, 4, pp. 441-451, (2012); Patterson K, Newman C, Doona K., Improving the care of older persons in Australian prisons using the Policy Delphi method, Dementia (London), 15, 5, pp. 1219-1233, (2016); Denson TF, Kasumovic MM, Harmon-Jones E., Understanding the desire to play violent video games: an integrative motivational theory, Motiv Sci, 8, 2, pp. 161-173, (2022); Przybylski AK, Rigby CS, Ryan RM., A motivational model of video game engagement, Rev General Psychol, 14, 2, pp. 154-166, (2010); Ryan RM, Rigby CS, Przybylski A., The motivational pull of video games: a self-determination theory approach, Motiv Emot, 30, 4, pp. 344-360, (2006); Uysal A, Yildirim I., Self-determination theory in digital games, Gamer Psychology and Behavior, (2016); van der Kaap-Deeder J, Audenaert E, Van Petegem S, Vandevelde S, Van Mastrigt S, Aelterman N, Et al., The internalization of and defiance against rules within prison: the role of correctional officers' autonomy-supportive and controlling communication style as perceived by prisoners, Motiv Emot, 43, 5, pp. 771-785, (2019); van der Kaap-Deeder J, Audenaert E, Vandevelde S, Soenens B, Van Mastrigt S, Mabbe E, Et al., Choosing when choices are limited: the role of perceived afforded choice and autonomy in prisoners' well-being, Law Hum Behav, 41, 6, pp. 567-578, (2017); Manger T, Hetland J, Jones O, Eikeland OJ, Asbjornsen AE., Prisoners' academic motivation, viewed from the perspective of self-determination theory: evidence from a population of Norwegian prisoners, Int Rev Educ, 66, 4, pp. 551-574, (2020); O'Cathain A, Croot L, Sworn K, Duncan E, Rousseau N, Turner K, Et al., Taxonomy of approaches to developing interventions to improve health: a systematic methods overview, Pilot Feasibility Stud, 5, 1, (2019); Goddard SG, Stevens CJ, Swann C., Exploring runners' perspectives of potential strategies for flow interventions, J Applied Sport Psychol, pp. 1-23, (2022); Lu AS, Green MC, Thompson D., Using narrative game design to increase children's physical activity: exploratory thematic analysis, JMIR Serious Games, 7, 4, (2019); Wooldredge J., Prison culture, management, and in-prison violence, Annu Rev Criminol, 3, 1, pp. 165-188, (2020); Johnson D, Deterding S, Kuhn K, Staneva A, Stoyanov S, Hides L., Gamification for health and wellbeing: a systematic review of the literature, Internet Interv, 6, pp. 89-106, (2016); Bhaskar R., A Realist Theory of Science, (1975); Sayer A., Method in Social Science A Realist Approach, (1984); Archer M., Realist Social Theory The Morphogenetic Approach, (1995); Danermark B, Ekstrom M, Jakobsen L, Karlsson J., Explaining Society An Introduction to Critical Realism in the Social Sciences, (2001); Maxwell J., A Realist Approach for Qualitative Research, (2012); Fryer T., A critical realist approach to thematic analysis: producing causal explanations, J Crit Real, 21, 4, pp. 365-384, (2022); Thompson J., A guide to abductive thematic analysis, Qual Report, 27, 5, pp. 1410-1421, (2022); Campbell K, Orr E, Durepos P, Nguyen L, Li L, Whitmore C, Et al., Reflexive thematic analysis for applied qualitative health research, Qual Report, 26, 6, pp. 2011-2028, (2021); Braun V, Clarke V., One size fits all? What counts as quality practice in (reflexive) thematic analysis?, Qual Res Psychol, 18, 3, pp. 328-352, (2020); Malterud K, Siersma VD, Guassora AD., Sample size in qualitative interview studies: guided by information power, Qual Health Res, 26, 13, pp. 1753-1760, (2016); Fossey E, Harvey C, McDermott F, Davidson L., Understanding and evaluating qualitative research, Aust N Z J Psychiatry, 36, 6, pp. 717-732, (2002); Braun V, Clarke V., Reflecting on reflexive thematic analysis, Qual Res Sport Exercise Health, 11, 4, pp. 589-597, (2019); Rance N, Moller NP, Clarke V., Eating disorders are not about food, they're about life': client perspectives on anorexia nervosa treatment, J Health Psychol, 22, 5, pp. 582-594, (2017); Wiltshire G, Ronkainen N., A realist approach to thematic analysis: making sense of qualitative data through experiential, inferential and dispositional themes, J Crit Real, 20, 2, pp. 159-180, (2021); Guest G, MacQueen K, Namey E., Applied Thematic Analysis, (2011); Braun V, Clarke V., Using thematic analysis in psychology, Qual Res Psychol, 3, 2, pp. 77-101, (2006); Ronkainen NJ, Wiltshire G., Rethinking validity in qualitative sport and exercise psychology research: a realist perspective, Int J Sport Exercise Psychol, 19, 1, pp. 13-28, (2019); Smith B, McGannon KR., Developing rigor in qualitative research: problems and opportunities within sport and exercise psychology, Int Rev Sport Exercise Psychol, 11, 1, pp. 101-121, (2017); Vaz DC., Dynamic serious games balancing, Serious Games, Interaction, and Simulation, (2016); Rigby S, Ryan R., Glued to Games How Video Games Draw Us in and Hold Us Spellbound, (2011); Juul J., Fear of failing? The many meanings of difficulty in video games, The Video Game Theory Reader 2, (2009); Schmierbach M, Chung M, Wu M, Kim K., No one likes to lose the effect of game difficulty on competency, flow, and enjoyment, J Media Psychol, 26, 3, pp. 105-110, (2014); Andrade G, Ramalho G, Gomes A, Corruble V., Dynamic game balancing: an evaluation of user satisfaction, Proc AAAI Conf Artif Intell Interact Digital Entertainment, 2, 1, pp. 3-8, (2021); Howerton A, Byng R, Campbell J, Hess D, Owens C, Aitken P., Understanding help seeking behaviour among male offenders: qualitative interview study, BMJ, 334, 7588, (2007); Feron J, Tan L, Pestiaux D, Lorant V., High and variable use of primary care in prison. A qualitative study to understand help-seeking behaviour, Int J Prison Health, 4, 3, pp. 146-155, (2008); Patall EA, Cooper H, Robinson JC., The effects of choice on intrinsic motivation and related outcomes: a meta-analysis of research findings, Psychol Bull, 134, 2, pp. 270-300, (2008); Windzio M., Is there a deterrent effect of pains of imprisonment?, Punishment Society, 8, 3, pp. 341-364, (2016); Ashkar PJ, Kenny DT., Views from the inside: young offenders' subjective experiences of incarceration, Int J Offender Ther Comp Criminol, 52, 5, pp. 584-597, (2008); Woodall J, Dixey R, South J., Control and choice in English prisons: developing health-promoting prisons, Health Promot Int, 29, 3, pp. 474-482, (2014); Nicholson S., A RECIPE for meaningful gamification, Gamification in Education and Business, (2015); Lumsden J, Skinner A, Coyle D, Lawrence N, Munafo M., Attrition from web-based cognitive testing: a repeated measures comparison of gamification techniques, J Med Internet Res, 19, 11, (2017); Lumsden J, Skinner A, Woods A, Lawrence N, Munafo M., The effects of gamelike features and test location on cognitive test performance and participant enjoyment, Peer J, 4, (2016)</t>
  </si>
  <si>
    <t>Karavidas L.; Skraparli G.; Mavropoulou A.; Evaggelinou C.; Townsend S.; Hristova K.; Douka S.; Tsiatsos T.</t>
  </si>
  <si>
    <t>Karavidas, Lampros (57218701051); Skraparli, Georgina (57613380500); Mavropoulou, Angeliki (57195913646); Evaggelinou, Christina (6602645278); Townsend, Sarah (58938818200); Hristova, Kiki (58937970100); Douka, Stella (24314837800); Tsiatsos, Thrasyvoulos (6602843005)</t>
  </si>
  <si>
    <t>57218701051; 57613380500; 57195913646; 6602645278; 58938818200; 58937970100; 24314837800; 6602843005</t>
  </si>
  <si>
    <t>Designing and Developing a Serious Game for Inclusion in Sports</t>
  </si>
  <si>
    <t>936 LNNS</t>
  </si>
  <si>
    <t>10.1007/978-3-031-54327-2_17</t>
  </si>
  <si>
    <t>https://www.scopus.com/inward/record.uri?eid=2-s2.0-85187699065&amp;doi=10.1007%2f978-3-031-54327-2_17&amp;partnerID=40&amp;md5=51900bdae6c2d8fa82c2413d640e3e38</t>
  </si>
  <si>
    <t>In mainstream sport there are several issues regarding gender equality and acceptance of several minority members such as LGBTQI+ members, elders or even disabled. The Inclusion in Sport (iSport) project plans to educate sporting event organizers on how to take more inclusive decisions. For this purpose, a narrative based, two-dimensional serious game was designed and developed. During the game the player has to answer quizzes that either make them rate incidents they encountered while playing the game or decide as if they were event organizers themselves. Each answer provides them with a certain number of points according to its correctness. They can compare their score with others in the leaderboard’s scene, that help them be more engaged and motivated to participate. In that direction, the serious game also has mini games with different mechanics that are designed to make the game more fun and challenging apart from its learning purpose. Our future steps include the evaluation of the game by experts and players. © The Author(s), under exclusive license to Springer Nature Switzerland AG 2024.</t>
  </si>
  <si>
    <t>Game Design; Inclusion in Sports; Serious Games</t>
  </si>
  <si>
    <t>Comic Relief, Sport Wales, Sport England, &amp; UK Sport. beyond 30%. Women in Sport, (2017); Boyle E.A., Et al., An update to the systematic literature review of empirical evidence of the impacts and outcomes of computer games and serious games, Comput. Educ., 94, pp. 178-192, (2016); Park S., Kim S., Leaderboard design principles to enhance learning and motivation in a gamified educational environment: Development study, JMIR Ser. Games, 9, 2, (2021)</t>
  </si>
  <si>
    <t>Tyagi S., Sengupta S., Role of AI in Gaming and Simulation, (2020); The Power of Artificial Intelligence in Game Development; Sergio R., Carlos A., Romualdo M., Educational Simulation in practice: A teaching experience using a flight simulator, (2014); Michael Z., From Visual Simulation to Virtual Reality to Games, the IEEE Computer Society, (2005); Alenka P., Games and Serious Games in Urban Planning: Study Cases, (2011); Abt C.C., Serious Games, (1970); Reinart B., Poplin A., Games in urban planning A comparative study, (2014); Perez J., Castro M., Lopez G., Serious Games and AI: Challenges and Opportunities for Computational Social Science, Technology, ICAI Engineering School, (2023); Per-Anders L., Matthew C., Cecilia M., Gamification in higher education, (2016); De Gloria A., Bellotti F., Berta R., Lavagnino E., Serious Games for education and training, (2014); Biggs J., Tang C., Teaching for Quality Learning at University, (2011); A Brief History Of Video Games In Education; Search for educational games (educational games); Celestini A., Serious Games in Higher Distance Education, Canadian journal of learning and technology, (2020); Jansen P.L.M., The opportunities and optimal design of serious gaming in a joint urban planning method and an exploration into the political and public support base, Eindhoven University of Technology, (2016); Ardu P., Cecchini A., Gaming simulation and urban planning: A perspective, Options Méditerranéennes: Série A. Séminaires Méditerranéens, (2003); Lauren B., Taylor F., Lynee F., Rachel O., Christine W., Educational games and simulations, (2010)</t>
  </si>
  <si>
    <t>Lyu Y.; An P.; Xiao Y.; Zhang Z.; Zhang H.; Katsuragawa K.; Zhao J.</t>
  </si>
  <si>
    <t>Lyu, Yue (58318361400); An, Pengcheng (57317375200); Xiao, Yage (58318205200); Zhang, Zibo (58318205300); Zhang, Huan (58318040100); Katsuragawa, Keiko (55692051100); Zhao, Jian (57221104101)</t>
  </si>
  <si>
    <t>58318361400; 57317375200; 58318205200; 58318205300; 58318040100; 55692051100; 57221104101</t>
  </si>
  <si>
    <t>Eggly: Designing Mobile Augmented Reality Neurofeedback Training Games for Children with Autism Spectrum Disorder</t>
  </si>
  <si>
    <t>10.1145/3596251</t>
  </si>
  <si>
    <t>https://www.scopus.com/inward/record.uri?eid=2-s2.0-85162258432&amp;doi=10.1145%2f3596251&amp;partnerID=40&amp;md5=9dcc39b1b9d2811436de82133035c754</t>
  </si>
  <si>
    <t>Autism Spectrum Disorder (ASD) is a neurodevelopmental disorder that affects how children communicate and relate to other people and the world around them. Emerging studies have shown that neurofeedback training (NFT) games are an effective and playful intervention to enhance social and attentional capabilities for autistic children. However, NFT is primarily available in a clinical setting that is hard to scale. Also, the intervention demands deliberately-designed gamified feedback with fun and enjoyment, where little knowledge has been acquired in the HCI community. Through a ten-month iterative design process with four domain experts, we developed Eggly, a mobile NFT game based on a consumer-grade EEG headband and a tablet. Eggly uses novel augmented reality (AR) techniques to offer engagement and personalization, enhancing their training experience. We conducted two field studies (a single-session study and a three-week multi-session study) with a total of five autistic children to assess Eggly in practice at a special education center. Both quantitative and qualitative results indicate the effectiveness of the approach as well as contribute to the design knowledge of creating mobile AR NFT games.  © 2023 ACM.</t>
  </si>
  <si>
    <t>augmented reality; Autism spectrum disorder; EEG headband; mobile game; neurofeedback training</t>
  </si>
  <si>
    <t>Adams N.C., Jarrold C., Inhibition in autism: Children with autism have difficulty inhibiting irrelevant distractors but not prepotent responses, Journal of Autism and Developmental Disorders, 42, 6, pp. 1052-1063, (2012); Antle A.N., McLaren E.-S., Fiedler H., Johnson N., Evaluating the impact of a mobile neurofeedback app for young children at school and home, Proceedings of the 2019 CHI Conference on Human Factors in Computing Systems (CHI '19). ACM, Glasgow, pp. 1-13, (2019); Diagnostic and statistical manual of mental disorders DSM-IV-TR (5 ed.), (2013); Bagherzadeh Y., Baldauf D., Pantazis D., Desimone R., Alpha synchrony and the neurofeedback control of spatial attention, Neuron, 105, 3, pp. 577-587e5, (2020); Baio J., Wiggins L., Christensen D.L., Maenner M.J., Daniels J., Warren Z., Margaret K.-S., Zahorodny W., Rosenberg C.R., White T., Et al., Prevalence of autism spectrum disorder among children aged 8 years - autism and developmental disabilities monitoring network, 11 sites, united states, 2014, MMWR Surveillance Summaries, 67, 6, pp. 1-23, (2018); Bakhshayesh A.R., Hansch S., Wyschkon A., Rezai M.J., Esser G., Neurofeedback in ADHD: A single-blind randomized controlled trial, European Child and Adolescent Psychiatry, 20, 9, pp. 481-491, (2011); Baron-Cohen S., Social and pragmatic deficits in autism: Cognitive or affective?, Journal of Autism and Developmental Disorders, 18, 3, pp. 379-402, (1988); Simon B.-C., Wheelwright S., Obsessions in children with autism or Asperger syndrome, British Journal of Psychiatry, 175, 5, pp. 484-490, (1999); Benssassi E.M., Gomez J.-C., Boyd L.A.E., Hayes G.R., Ye J., Wearable assistive technologies for autism: Opportunities and challenges, IEEE Pervasive Computing, 17, 2, pp. 11-21, (2018); Bernier R., Dawson G., Webb S., Murias M., EEG mu rhythm and imitation impairments in individuals with autism spectrum disorder, Brain and Cognition, 64, 3, pp. 228-237, (2007); Birbaumer N., Ruiz S., Sitaram R., Learned regulation of brain metabolism, Trends in Cognitive Sciences, 17, 6, pp. 295-302, (2013); Buchner J., Buntins K., Kerres M., The impact of augmented reality on cognitive load and performance: A systematic review, J. Comput. Assist. Learn., 38, 1, pp. 285-303, (2022); Chang H.-Y., Wu H.-K., Hsu Y.-S., Integrating a mobile augmented reality activity to contextualize student learning of a socioscientific issue, Br. J. Educ. Technol., 44, 3, pp. E95-E99, (2013); Charlop-Christy M.H., Daneshvar S., Using video modeling to teach perspective taking to children with autism, Journal of Positive Behavior Interventions, 5, 1, pp. 12-21, (2003); Chen C.-H., Lee I., Lin L.-Y., Augmented reality-based video-modeling storybook of nonverbal facial cues for children with autism spectrum disorder to improve their perceptions and judgments of facial expressions and emotions, Computers in Human Behavior, 55, pp. 477-485, (2016); Giglioli I.A.C., Pallavicini F., Pedroli E., Serino S., Riva G., Augmented reality: A brand new challenge for the assessment and treatment of psychological disorders, Computational and Mathematical Methods in Medicine, 2015, (2015); Coben R., Linden M., Myers T.E., Neurofeedback for autistic spectrum disorder: A review of the literature, Association for Applied Psychophysiology and Biofeedback, 35, 1, pp. 83-105, (2010); Dapretto M., Davies M.S., Pfeifer J.H., Scott A.A., Sigman M., Bookheimer S.Y., Iacoboni M., Understanding emotions in others: Mirror neuron dysfunction in children with autism spectrum disorders, Nature Neuroscience, 9, 1, pp. 28-30, (2006); Dawson G., Toth K., Abbott R., Osterling J., Munson J., Estes A., Liaw J., Early social attention impairments in autism: Social orienting, joint attention, and attention to distress, Developmental Psychology, 40, 2, pp. 271-283, (2004); Di Serio A., Ibanez M.B., Kloos C.D., Impact of an augmented reality system on students' motivation for a visual art course, Computers and Education, 68, pp. 586-596, (2013); Dickey M.D., Game design narrative for learning: Appropriating adventure game design narrative devices and techniques for the design of interactive learning environments, Educational Technology Research and Development, 54, 3, pp. 245-263, (2006); Dvoroznak M., S`ykora D., Curtis C., Curless B., Olga S.-H., Salesin D., Monster mash: A single-view approach to casual 3D modeling and animation, ACM Transactions on Graphics (TOG), 39, 6, pp. 1-12, (2020); Escobedo L., Nguyen D.H., Boyd L.A., Hirano S., Rangel A., Daniel G.-R., Tentori M., Hayes G., Mosoco: A mobile assistive tool to support children with autism practicing social skills in real-life situations, Proceedings of the SIGCHI Conference on Human Factors in Computing Systems (CHI '12)., pp. 2589-2598, (2012); Escobedo L., Tentori M., Quintana E., Favela J., Daniel G.-R., Using augmented reality to help children with autism stay focused, IEEE Pervasive Computing, 13, pp. 38-46, (2014); Ferster C.B., Positive reinforcement and behavioral deficits of autistic children, Conditioning Techniques in Clinical Practice and Research., pp. 255-274, (1964); Foxx R.M., Applied behavior analysis treatment of autism: The state of the art, Child and Adolescent Psychiatric Clinics of North America, 17, 4, pp. 821-834, (2008); Friedrich E.V.C., Sivanathan A., Lim T., Suttie N., Louchart S., Pillen S.D., Pineda J.A., An effective neurofeedback intervention to improve social interactions in children with autism spectrum disorder, Journal of Autism and Developmental Disorders, 45, pp. 4084-4100, (2015); Friedrich C.E.V., Suttie N., Sivanathan A., Lim T., Louchart S., Pineda J.A., Brain computer interface game applications for combined neurofeedback and biofeedback treatment for children on the autism spectrum, Frontiers in Neuroengineering, 7, (2014); Fuller E.A., Oliver K., Vejnoska S.F., Rogers S.J., The effects of the early start denver model for children with autism spectrum disorder: A meta-analysis, Brain Science, 10, 6, (2020); Hayes G.R., Kientz J.A., Truong K.N., White D.R., Abowd G.D., Pering T., Designing Capture Applications to Support the Education of Children with Autism, pp. 161-178, (2004); Hinterberger T., Neumann N., Pham M., Kubler A., Grether A., Hofmayer N., Wilhelm B., Flor H., Birbaumer N., A multimodal brain-based feedback and communication system, Exp. Brain Res., 154, 4, pp. 521-526, (2004); Hobson H.M., Bishop D.V.M., The interpretation of mu suppression as an index of mirror neuron activity: Past, present and future, Royal Society Open Science, 4, 3, (2017); Hodhod R., Fleenor H., Nabi S., Adaptive augmented reality serious game to foster problem solving skills, Workshop Proceedings of the 10Th International Conference on Intelligent Environments., pp. 273-284, (2014); Holtmann M., Steiner S., Hohmann S., Poustka L., Banaschewski T., Bolte S., Neurofeedback in autism spectrum disorders, Developmental Medicine and Child Neurology, 53, 11, pp. 986-993, (2011); Hong H., Yarosh S., Kim J.G., Abowd G.D., Arriaga R.I., Investigating the Use of Circles in Social Networks to Support Independence of Individuals with Autism, (2013); Adobe Systems Inc., (2022); BrainCo Inc., (2022); Kasari C., Chamberlain B., Bauminger N., Social emotions and social relationships: Can children with autism compensate?, The development of autism: Perspectives from theory and research, pp. 309-323, (2001); Kim K., Schmierbach M.G., Bellur S., Chung M.-Y., Fraustino J.D., Dardis F., Ahern L., Is it a sense of autonomy, control, or attachment? Exploring the effects of in-game customization on game enjoyment, Comput. Human Behav., 48, pp. 695-705, (2015); Kleih S.C., Nijboer F., Halder S., Kubler A., Motivation modulates the P300 amplitude during brain-computer interface use, Clin. Neurophysiol., 121, 7, pp. 1023-1031, (2010); Kouijzer M.E.J., Van Schie H.T., Gerrits B.J.L., Buitelaar J.K., De Moor J.M.H., Is EEG-biofeedback an effective treatment in autism spectrum disorders? A randomized controlled trial, Applied psychophysiology and biofeedback, 38, pp. 17-28, (2013); Kouijzer J.M.E., De Moor J.M.H., Gerrits L.B.J., Congedo M., Van Schie H.T., Neurofeedback improves executive functioning in children with autism spectrum disorders, Research in Autism Spectrum Disorders, 3, 1, pp. 145-162, (2009); Landry R., Bryson S.E., Impaired disengagement of attention in young children with autism, Journal of Child Psychology and Psychiatry, 45, 6, pp. 1115-1122, (2004); Lee I., Chen C.-H., Wang C., Chung C.-H., Augmented reality plus concept map technique to teach children with asd to use social cues when meeting and greeting, The Asia-Pacific Education Researcher, 27, (2018); Lorenzo G., Marcos G.-P., Graciela A.-V., Alejandro L.-L., Preliminary study of augmented reality as an instrument for improvement of social skills in children with autism spectrum disorder, Education and Information Technologies, 24, pp. 1-24, (2019); Luctkar-Flude M.F., Tyerman J., Groll D., Exploring the use of neurofeedback by cancer survivors: Results of interviews with neurofeedback providers and clients, Asia-Pacific Journal of Oncology Nursing, 6, 1, pp. 35-42, (2019); Marcu G., Dey A.K., Kiesler S., Parent-driven use of wearable cameras for autism support: A field study with families, Proceedings of the 2012 ACM Conference on Ubiquitous Computing (UbiComp '12)., pp. 401-410, (2012); Marzbani H., Marateb H.R., Mansourian M., Neurofeedback: A comprehensive review on system design, methodology and clinical applications, Basic and Clinical Neuroscience, 7, 2, pp. 143-158, (2016); Rivet T.T., Matson J.L., Matson M.L., Social-skills treatments for children with autism spectrum disorders: An overview, Behavior Modification, 31, 5, pp. 682-707, (2007); Mercado J., Ismael E.-C., Escobedo L., Tentori M., Developing and evaluating a BCI video game for neurofeedback training: The case of autism, Multimedia Tools and Applications, 78, 10, pp. 13675-13712, (2019); Patricia M.-G., Hermenegildo G.-G., Jose-Antonio L.-Q., Jose-Antonio G.-G., Effectiveness of virtual reality for children and adolescents with autism spectrum disorder: An evidence-based systematic review, Sensors (Basel), 18, 8, (2018); Mihara M., Hattori N., Hatakenaka M., Yagura H., Kawano T., Hino T., Miyai I., Near-infrared spectroscopy-mediated neurofeedback enhances efficacy of motor imagery-based training in poststroke victims: A pilot study, Stroke, 44, 4, pp. 1091-1098, (2013); Mihara M., Miyai I., Hattori N., Hatakenaka M., Yagura H., Kawano T., Okibayashi M., Danjo N., Ishikawa A., Inoue Y., Kubota K., Neurofeedback using real-time near-infrared spectroscopy enhances motor imagery related cortical activation, PLoS One, 7, 3, (2012); Oberman L.M., Ramachandran V.S., The simulating social mind: The role of the mirror neuron system and simulation in the social and communicative deficits of autism spectrum disorders, Psychol Bull, 133, 2, pp. 310-327, (2007); Autism, (2022); Perry A., Stein L., Bentin S., Motor and attentional mechanisms involved in social interaction-Evidence from mu and alpha EEG suppression, Neuroimage, 58, 3, pp. 895-904, (2011); Pineda J., Carrasco K., Datko M., Pillen S., Schalles M., Neurofeedback training produces normalization in behavioural and electrophysiological measures of high-functioning autism, Philosophical transactions of the Royal Society of London. Series B, Biological sciences, 369, (2014); Pineda J.A., Brang D., Hecht E., Edwards L., Carey S., Bacon M., Futagaki C., Suk D., Tom J., Birnbaum C., Rork A., Positive behavioral and electrophysiological changes following neurofeedback training in children with autism, Research in Autism Spectrum Disorders, 2, 3, pp. 557-581, (2008); Animated Drawings, (2023); Rogers S., Early start Denver model. In Comprehensive models of autism spectrum disorder treatment., pp. 45-62, (2016); Rogers S.J., Brief report: Early intervention in autism, J. Autism Dev. Disord., 26, 2, pp. 243-246, (1996); Saito S., Simon T., Saragih J., Joo H., Pifuhd: Multi-level pixel-aligned implicit function for highresolution 3d human digitization, Proceedings of the IEEE/CVF Conference on Computer Vision and Pattern Recognition., pp. 84-93, (2020); Sherer M., Pierce K.L., Paredes S., Kisacky K.L., Ingersoll B., Schreibman L., Enhancing conversation skills in children with autism via video technology, Which is better, "self" or "other" as a model? Behavior Modification, 25, 1, pp. 140-158, (2001); Robin S.-B., Lutzker J.R., Taubman M., Teaching daily living skills to children with autism through instructional video modeling, J. Posit. Behav. Interv., 4, 3, pp. 166-177, (2002); Silva C., Da Fonseca D., Esteves F., Deruelle C., Motivational approach and avoidance in autism spectrum disorder: A comparison between real photographs and cartoons, Research in Autism Spectrum Disorders, 17, pp. 13-24, (2015); Silva G.F.M., Raposo A., Suplino M., Collaborative strategies in multitouch tabletop to encourage social interaction in people with autism, Proceedings of the XV International Conference on Human Computer Interaction (Interacción '14). ACM, (2014); Sitaram R., Ros T., Stoeckel L., Haller S., Scharnowski F., Jarrod L.-P., Weiskopf N., Blefari M.L., Rana M., Oblak E., Birbaumer N., Sulzer J., Closed-loop brain training: The science of neurofeedback, Nature Reviews Neuroscience, 18, 2, pp. 86-100, (2017); Steiner N.J., Frenette E.C., Rene K.M., Brennan R.T., Perrin E.C., Neurofeedback and cognitive attention training for children with attention-deficit hyperactivity disorder in schools, Journal of Developmental and Behavioral Pediatrics, 35, 1, pp. 18-27, (2014); Tan D., Nijholt A., Brain-Computer Interfaces and Human-Computer Interaction., pp. 3-19, (2010); Tartaro A., Cassell J., Ratz C., Lira J., Valeria N.-N., Accessing peer social interaction, ACM Transactions on Accessible Computing, 6, 1, pp. 1-29, (2015); Washington P., Voss C., Kline A., Haber N., Daniels J., Fazel A., De T., Feinstein C., Winograd T., Wall D., Superpowerglass: A wearable aid for the at-home therapy of children with autism, Proceedings of the ACM on Interactive, Mobile, Wearable and Ubiquitous Technologies, 1, 3, pp. 1-22, (2017); Waterworth J., Riva G., Feeling present in the physical world and in computer-mediated environments, Palgrave Pivot, UK., (2014); Whyte E.M., Smyth J.M., Scherf K.S., Designing serious game interventions for individuals with autism, Journal of Autism and Developmental Disorders, 45, 12, pp. 3820-3831, (2015); Wolpaw J.R., Brain-computer interfaces (bcis) for communication and control, Proceedings of the 9th International ACM SIGACCESS Conference on Computers and Accessibility (Assets '07). ACM, pp. 1-2, (2007); Yang Z., An P., Yang J., Strojny S., Zhang Z., Sun D., Zhao J., Designing mobile eeg neurofeedback games for children with autism, Adjunct Publication of the 23rd International Conference on Mobile Human-Computer Interaction. ACM, pp. 1-6, (2021); Zubic N., Lio P., An effective loss function for generating 3D models from single 2D image without rendering, IFIP Advances in Information and Communication Technology., pp. 309-322, (2021)</t>
  </si>
  <si>
    <t>Aboraya W.A., Elkot M.A., The effect of a flipped learning pedagogical model enhanced with a Mobile application on students’ performance and motivation, International Journal of Scientific &amp; Technology Research, 9, 7, pp. 50-56, (2020); Ad R.M., Sutarsyah C., Suparman U., An analysis of students’ problems in finding main idea of reading text, English Journal, 2, 1, pp. 1-15, (2014); Ahmad A., Zeshan F., Khan M.S., Marriam R., Ali A., Samreen A., The impact of gamification on learning outcomes of computer science majors, ACM Transactions on Computing Education (TOCE), 20, 2, pp. 1-25, (2020); Ahres A., Let's talk about serious games and my brand-new idea., (2017); Al-Johali K.Y., Using mobile applications to teach vocabulary: Saudi EFL teachers’ perceptions, Global Journal of Foreign Language Teaching, 9, 1, pp. 51-68, (2019); Allwood J., On the Role of Cultural Content and Cultural Context in Language Instruction, 60, (1990); Almeciga W.Y.E., Lobaton J.C.G., Silenced fighters: Identity, language and thought of the Nasa people in bilingual contexts of Colombia, Profile Issues in Teachers’ Professional Development, 12, 1, pp. 125-140, (2010); Alqahtani M., The importance of vocabulary in language learning and how to be taught, International Journal of Teaching and Education, 3, 3, pp. 21-34, (2015); Alserri S.A., Zin N.A.M., Wook T.S.M.T., Gender-Based Game Engagement Model Validation Using Low Fidelity Prototype., (2020); Alyaz Y., Spaniel-Weise D., Gursoy E., A study on using serious games in teaching German as a foreign language, Journal of Education and Learning, 6, 3, (2017); Amer M., Language learners’ usage of a mobile learning application for learning idioms and collocations, CALICO Journal, 31, 3, pp. 285-302, (2014); Armour-Thomas E., Gopaul-McNicol S.A., Assessing intelligence: Applying a bio-cultural model, (1998); Ashraf H., Motlagh F.G., Salami M., The impact of online games on learning English vocabulary by Iranian (low-intermediate) EFL learners, Procedia - Social and Behavioral Sciences, 98, pp. 286-291, (2014); Aziz A.A., Umar M., Dilshad F., Mustafa M., Learning difficulties and strategies of students at higher secondary schools in Punjab, Journal of Policy Research (JPR), 1, 2, pp. 55-61, (2015); Belotto M.J., Data analysis methods for qualitative research: Managing the challenges of coding, interrater reliability, and thematic analysis, Qualitative Report, 11, (2018); Brown H.D., Principles of language learning and teaching, Language, 57, 3, (1981); Burlian T.D., Sharmila P., Alavesa P., Arhippainen L., Revitalizing Viena Karelian dialect and culture with gamification, GamiFIN, 2359, pp. 277-288, (2019); Bursztyn L., Egorov G., Jensen R., Cool to be smart or smart to be cool? Understanding peer pressure in education, The Review of Economic Studies, 86, 4, pp. 1487-1526, (2019); Byram M., Teaching-and-learning language-and-culture, 100, (1994); Cano S., Arteaga J.M., Collazos C.A., Amador V.B., Model for analysis of serious games for literacy in deaf children from a user experience approach, ACM International Conference Proceeding Series, (2015); Casan Pitarch R., An approach to digital game-based learning: Video-games principles and applications in foreign language learning, Journal of Language Teaching and Research, 9, 6, pp. 1147-1159, (2018); Cavus N., Development of an Intellegent Mobile application for teaching English pronunciation, Procedia Computer Science, 102, August, pp. 365-369, (2016); Chen X., Evaluating language-learning Mobile apps for second-language learners, Journal of Educational Technology Development and Exchange, 9, 2, pp. 39-51, (2016); Chen C.M., Liu H., Huang H.B., Effects of a mobile game-based English vocabulary learning app on learners’ perceptions and learning performance: A case study of Taiwanese EFL learners, ReCALL, 31, 2, pp. 170-188, (2019); Curtis M., Zig Zag zoo and other games: The oral tradition of children of Asian origin in Keighley, West Yorkshire, Folk Life, 38, 1, pp. 71-82, (1999); Danelid F., Faltman E., Increasing physical activity with gamification: Exploring competitiveness as a moderator for leaderboard effectiveness (Unpublished Bachelor’s Thesis)., (2021); Davis M., Reviewed work: Reading comprehension: Assisting children with learning difficulties by Gary Woolley, Canadian Journal of Education, 37, 3, pp. 1-4, (2014); Denzin N.K., Introduction: Entering the Field of Qualitative Research. Handbook of Qualitative Research, (1994); Diaz J., Rusu C., Collazos C.A., Experimental validation of a set of cultural-oriented usability heuristics: E-commerce websites evaluation, Computer Standards and Interfaces, 50, pp. 160-178, (2017); Dichev C., Dicheva D., Gamifying education: What is known, what is believed and what remains uncertain: A critical review, International Journal of Educational Technology in Higher Education, 14, 1, pp. 1-36, (2017); Dourda K., Bratitsis T., Griva E., Papadopoulou P., Content and language integrated learning through an online game in primary school: A case study, Electronic Journal of E-Learning, 12, 3, pp. 243-258, (2014); Edge D., Searle E., Chiu K., Zhao J., Landay J.A., MicroMandarin: Mobile language learning in context, Conference on Human Factors in Computing Systems - Proceedings, pp. 3169-3178, (2011); Elaish M.M., Ghani N.A., Shuib L., Shennat A.I., Game Framework to improve English language learners’ motivation and performance, Proceedings of the Future Technologies Conference, 1, 880, pp. 333-342, (2018); Elaish M.M., Ghani N.A., Shuib L., Al-Haiqi A., Development of a Mobile game application to boost students’ motivation in learning English vocabulary, IEEE Access, 7, pp. 13326-13337, (2019); Elaish M.M., Shuib L., Ghani N.A., Yadegaridehkordi E., Mobile English language learning (MELL): A literature review, Educational Review, 71, 2, pp. 257-276, (2019); Fisser P., Voogt J., Bom M., Word score: A serious vocabulary game for primary school underachievers, Education and Information Technologies, 18, 2, pp. 165-178, (2013); Furtado P.G.F., Hirashima T., Yusuke H., A serious game for improving inferencing in the presence of foreign language unknown words, International Journal of Advanced Computer Science and Applications, 9, 2, pp. 7-14, (2018); Giessen H.W., Serious games effects: An overview, Procedia - Social and Behavioral Sciences, 174, pp. 2240-2244, (2015); Gisev N., Bell J.S., Chen T.F., Interrater agreement and interrater reliability: Key concepts, approaches, and applications, Research in Social and Administrative Pharmacy, 9, 3, pp. 330-338, (2013); An Introduction to Descriptive Linguistics, Rev, (1955); Glen S., Inter-rater reliability IRR: Definition, calculation, Statisticshowto.Com: Elementary Statistics for the Rest of Us!, (2016); Golonka E.M., Bowles A.R., Frank V.M., Richardson D.L., Freynik S., Technologies for foreign language learning: A review of technology types and their effectiveness, Computer Assisted Language Learning, 27, 1, pp. 70-105, (2014); Gonzalez-Valencia H., Isaza-Gomez G.D., Idarraga M.A., Rodriguez-Villaquiran M., Integrating the virtual platform Memrise as a teaching tool for English vocabulary in foreign language Studentes of second semester at A University, Revista Latinoamericana de Estudios Educativos, 16, 1, pp. 259-284, (2020); Han H.C., Gamified pedagogy: From gaming theory to creating a self-motivated learning environment in studio art, Studies in Art Education, 56, 3, pp. 257-267, (2015); Hermawati S., Lawson G., Establishing usability heuristics for heuristics evaluation in a specific domain: Is there a consensus?, Applied Ergonomics, 56, pp. 34-51, (2016); Hicks D., Discourse, learning, and teaching author (S): Deborah Hicks source: Review of research in education, Vol, 21, 1995-1996, pp. 49-95, (1995); Holden C.L., Sykes J.M., Leveraging mobile games for place-based language learning, International Journal of Game-Based Learning, 1, 2, pp. 1-18, (2011); Hwang W.Y., Ma Z.H., Shadiev R., Shih T.K., Chen S.Y., Facilitating listening and speaking with game-based learning activities in situational context, Lecture Notes in Educational Technology, pp. 193-200, (2015); Pons I., R J., (1964); Ibrahim A., Advantages of using language games in teaching English as a foreign language in Sudan basic schools, American Scientific Research Journal for Engineering, Technology, and Sciences (ASRJETS), 37, 1, pp. 140-150, (2017); Ibrahim R., Jaafar A., Educational games (EG) design framework: Combination of game design, pedagogy and content modeling, Proceedings of the 2009 International Conference on Electrical Engineering and Informatics, ICEEI 2009, 1(August), pp. 293-298, (2009); Ishaq K., Zin N.A.M., Rosdi F., Jehanghir M., Ishaq S., Abid A., Mobile-assisted and gamification-based language learning: A systematic literature review, PeerJ Computer Science, 7, e496, pp. 1-57, (2021); Ishaq K., Rosdi F., Zin N.A.M., Abid A., Heuristics and think-aloud method for evaluating the usability of game-based language learning, International Journal of Advanced Computer Science and Applications (IJACSA), 12, 11, (2021); Islami A.P., Environmental education in grammar learning process for junior high school students by using multifunctional English learning media (MELDe), Journal of Physics: Conference Series, 1655, 1, (2020); Jaafar A., Seng Yue W., Zin N., Digital game-based learning (DGBL) model and development methodology for teaching history, WSEAS Transactions on Computers, 8, 2, pp. 322-333, (2009); Jaccard D., Suppan L., Sanchez E., Huguenin A., Laurent M., The co.Lab generic framework for collaborative design of serious games: Development study, JMIR Serious Games, 9, 3, (2021); Juan A.A., Loch B., Daradoumis T., Ventura S., Games and simulation in higher education, International Journal of Educational Technology in Higher Education, 14, 1, pp. 0-2, (2017); Kakita R., Palukuri V.B., Social and cultural factors influence on English speaking abilities, Social and Cultural Factors Influence on English Speaking Abilities, pp. 133-141, (2020); Khan T.J., Khan N., Obstacles in learning English as a second language among intermediate students of districts Mianwali and Bhakkar, Pakistan, Open Journal of Social Sciences, 4, 2, pp. 154-162, (2016); Khan R.M.I., Shahbaz M., Kumar T., Khan I., Investigating Reading challenges Faced by EFL learners at elementary level, Register Journal, 13, 2, pp. 277-292, (2020); Kuo M.-M., Lai C.-C., Linguistics across cultures: The impact of culture on second language learning, Journal of Foreign Language Instruction, 1, 1, pp. 1-10, (2006); Lantolf J.P., Thorne S.L., Sociocultural theory and genesis of second language development, (2006); Lathan J., The complete list of teaching methods., (2021); Lee K., Kweon S.-O., Lee S., Noh H., Lee J., Lee J., Kim H.-R., Geunbae Lee G., (2011); Luis C.M.M., BOARD GAMES TO FOSTER COLOMBIAN CULTURAL AWARENESS INSIDE THE EFL CLASSROOM (Issue may), CORPORACION UNIVERSITARIA MINUTO DE DIOS, (2017); Mahmood M.A., Asghar Z.M., Hussain Z., Cultural representation in ESL textbooks in Pakistan: A case study of “step ahead 1, Journal of Education and Practice, 3, 9, pp. 35-42, (2012); Malone T.W., What Makes Things Fun to Learn? A Study of Intrinsically Motivating Computer Games. Doctoral Dissertation, (1980); Marx S., Pray L., Living and learning in Mexico: Developing empathy for English language learners through study abroad, Race Ethnicity and Education, 14, 4, pp. 507-535, (2011); McGonigal J., Reality is broken: Why games make us better and how they can change the world, pp. 19-27, (2011); McLeod S., Lev Vygotsky's sociocultural theory of cognitive development simply psychology., (2008); Menezes V., Second language acquisition: Reconciling theories, Open Journal of Applied Sciences, 3, 7, (2013); Meyer B., Learning English through serious games - reflections on teacher and learner performance, Transactions on edutainment III, 5940 LNCS, pp. 82-92, (2009); Mohamed H., Jaafar A., Development and potential analysis of heuristic evaluation for educational computer game (PHEG), In 5Th International Conference on Computer Sciences and Convergence Information Technology (, pp. 222-227, (2010); Mohammad S.M., Gender gap in natural language processing research: Disparities in authorship and citations, ArXiv, 2, pp. 7860-7870, (2020); Mohammadian A., Saed A., Shahi Y., The effect of using video technology on improving Reading comprehension of Iranian intermediate EFL learners, Advances in Language and Literary Studies, 9, 2, (2018); Monteiro R.H.B., de Almeida Souza M.R., Oliveira S.R.B., Dos Santos Portela C., de Cristo Lobato C.E., In 2021 IEEE/ACM 43Rd International Conference on Software Engineering: Software Engineering Education and Training (ICSE-SEET), pp. 154-164, (2021); Muhammad S., L2 Reading Instruction and Reading Beliefs of English Teachers in Public Sector Universities in Pakistan (Doctoral Dissertation, (2011); Muller A., Son J.B., Nozawa K., Dashtestani R., Learning English idioms with a web-based educational game, Journal of Educational Computing Research, 56, 6, pp. 848-865, (2018); Mustafa M.C., Masnan A.H., Alias A., Mashitah N., Radzi M., Sociocultural theories in second language acquisition, International Journal of Academic Research in Business and Social Sciences, 7, 12, pp. 1168-1171, (2017); Nah F.F.H., Telaprolu V.R., Rallapalli S., Venkata P.R., Gamification of education using computer games, International Conference on Human Interface and the Management of Information, pp. 99-107, (2013); Nawab A., Is it the way to teach language the way we teach language? English language teaching in rural Pakistan, Academic Research International, 2, 2, pp. 696-705, (2012); Nielsen J., Usability engineering, (1994); Nielsen J., Enhancing the explanatory power of usability heuristics, Proceedings of the SIGCHI Conference on Human Factors in Computing Systems, pp. 152-158, (1994); Nielsen J., Budiu R., Mobile usability, (2013); Nielsen J., Loranger H., Prioritizing web usability, Pearson Education, (2006); Onal N., Cevik K.K., Senol V., The effect of SOS table learning environment on mobile learning tools acceptance, motivation and mobile learning attitude in English language learning, Interactive Learning Environments, 4820, (2019); Otlowski M., (1998). Pronunciation: What are the expectations? The Internet TESL Gournal, 5 (1), Retrieved from June, (2016); Finance Division | Government of Pakistan, (2018); Pazyura N., Influence of sociocultural context on language learning in foreign countries, Comparative Professional Pedagogy, 6, 2, pp. 14-19, (2016); Perie M., Grigg W., Donahue P., The nation’s report card, Reading, (2005); Perveen A., Asif M., Mehmood S., Kamal Khan M., Iqbal Z., Efectiveness of language games in second language vocabulary acquisition, Science International (Lahore), 28, 1, pp. 633-637, (2016); Praistiana P.J., Budiharto R.A., Difficulties faced by middle school students in english pronunciation, The Ellite of Unira, 3, 2, pp. 14-21, (2020); Purpura J.E., Investigating the effects of strategy use and second language test performance with high-and low-ability test takers: A structural equation modelling approach, Language Testing, 15, 3, pp. 333-379, (1998); Quinones D., Rusu C., How to develop usability heuristics: A systematic literature review, Computer Standards and Interfaces, 53, pp. 89-122, (2017); Rahman T., Language policy, multilingualism and language vitality in Pakistan, In Lesser-Known Languages of South Asia, pp. 73-106, (2008); Reeves B., Read J.L., Total engagement: How games and virtual worlds are changing the way people work and businesses compete, (2009); Riaz M., Deviation from the standard pronunciation of English: 350 words in Pakistani English, Journal of Language and Linguistic Studies, 17, 1, pp. 493-511, (2021); Rippell M., The “Pronounce for spelling” Technique and how it can help your child, All about Learning Press, (2012); Rocker C., Haar M., Exploring the usability of videogame heuristics for pervasive game development in smart home environments, Proceedings of the Third International Workshop on Pervasive Gaming applications–pergames, pp. 199-206, (2006); Rustipa K., The principles of language learning, Dinamika Bahasa &amp; Ilmu Budaya, 10, 1, pp. 6-7, (2015); IGI Global: International Academic Publisher; Sandberg J., Maris M., De Geus K., Mobile English learning: An evidence-based study with fifth graders, Computers in Education, 57, 1, pp. 1334-1347, (2011); Sarwar S., Ahmad N., Hyder S.I., Academic writing deficiencies of business management students: Causes, effects and solutions, ICERI2017 Proceedings, 1, pp. 9024-9029, (2017); Scott S., Palincsar A., (2013); Shahrol S.J.M., Sulaiman S., Samingan M.R., Mohamed H., A systematic literature review on teaching and learning english using mobile technology, International Journal of Information and Education Technology, 10, 9, pp. 709-714, (2020); Shahzad S.K., Hussain J., Sadaf N., Sarwat S., Ghani U., Saleem R., Impact of Virtual Teaching on ESL Learners&amp;#39; Attitudes under Covid-19 Circumstances at Post Graduate Level in Pakistan, English Language Teaching, 13, 9, (2020); Shamim F., Trends, issues and challenges in English language education in Pakistan, Asia Pacific Journal of Education, 28, 3, pp. 235-249, (2008); Sivaji A., Abdullah A., Downe A.G., Usability testing methodology: Effectiveness of heuristic evaluation in E-government website development, In 2011 Fifth Asia Modelling Symposium, pp. 68-72, (2011); Snow C., ). Reading for understanding: Toward an R&amp;D program in reading comprehension., (2002); Stagich T., Cultural context: The key to second language learning and Acquistion, Educational Horizons, 73, 2, pp. 59-61, (1995); Statistical Tests; Stevick E.W., Teaching and learning languages, In Language Teaching, 32, 2, (1982); Su F., Zou D., Technology-enhanced collaborative language learning: Theoretical foundations, technologies, and implications, Computer Assisted Language Learning, pp. 1-35, (2020); Sun J.C.Y., Yeh K.P.C., The effects of attention monitoring with EEG biofeedback on university students’ attention and self-efficacy: The case of anti-phishing instructional materials, Computers in Education, 106, pp. 73-82, (2017); Supuran A., Sturza A., The opportunity of introducing serious games in teaching English for specific purposes - a study case on playing “Simplycycle” serious game, Journal of Teaching English for Specific and Academic Purposes, 5, 3, pp. 459-466, (2017); Taj I.H., Ali F., Sipra M.A., Ahmad W., Effect of technology enhanced language learning on EFL Reading comprehension at tertiary level Imtiaz, Arab World English Journal, 8, 1, pp. 108-129, (2017); Tap R.M., NAM Z., Sarim H.M., Creative game design training requirements, International Journal on Advanced Science, Engineering and Information Technology, 11, 1, pp. 64-71, (2021); Tariq A.R., Bilal H.A., Sandhu M.A., Iqbal A., Hayat U., Difficulties in learning english as a second language in rural areas of Pakistan, Academic Research International, 4, 6, pp. 103-113, (2013); Tek O.E., Azman M.N.A., Singh T.S.M., Yunus M.M., A review of data analysis for gamification: Challenges, motivations, recommendations and methodological aspects, Turkish Journal of Computer and Mathematics Education, 12, 3, pp. 928-960, (2021); Todorov G., 6 ways gamification boosts learning. ELearning Industry., (2021); Tomasello M., Kruger A.C., Ratner H.H., Cultural learning, Behavioral and Brain Sciences, 16, 3, pp. 495-511, (1993); Tsai C.H., Cheng C.H., Yeh D.Y., Lin S.Y., Can learning motivation predict learning achievement? A case study of a mobile game-based English learning approach, Education and Information Technologies, 22, 5, pp. 2159-2173, (2017); Tshering P., Norbu D., Dorji S., Dema N., Dhungyel P.R., Experience of a gamified spelling solving by students for learning spelling: Development of kids spell Dzongkha app, Proceedings of the 2018 International Conference on Current Trends Towards Converging Technologies, ICCTCT, pp. 1-5, (2018); Tuloli M., Latief M., Rohandi M., Scratching our own itch: Software to teach software programming, The 1st International Conference on Education, Sciences and Technology, 2, pp. 115-121, (2019); Vasileiadou I., Makrina Z., Using online computer games in the ELT classroom: A case study, English Language Teaching, 10, 12, (2017); Viberg O., Wasson B., Kukulska-Hulme A., Mobile-assisted language learning through learning analytics for self-regulated learning (MALLAS): A conceptual framework, Australasian Journal of Educational Technology, 36, 6, pp. 34-52, (2020); Vygotsky L.S., Cole M., Mind in society: Development of higher psychological processes, (1978); Wang Y., Rajan P., Sankar C.S., Raju P.K., Let them play: The impact of mechanics and dynamics of a serious game on student perceptions of learning engagement, IEEE Transactions on Learning Technologies, 10, 4, pp. 514-525, (2016); Wierzbicka A., Different cultures, different languages, different speech acts. Polish vs. English, Journal of Pragmatics, 9, 2-3, pp. 145-178, (1985); Woolley G., Reading comprehension, Reading Comprehension, pp. 15-34, (2011); Wright S., McNeill M., Fry J., Wang J., Teaching teachers to play and teach games, Physical Education and Sport Pedagogy, 10, 1, pp. 61-82, (2005); Wu T.T., Improving the effectiveness of English vocabulary review by integrating ARCS with mobile game-based learning, Journal of Computer Assisted Learning, 34, 3, pp. 315-323, (2018); Yang Q.F., Chang S.C., Hwang G.J., Zou D., Balancing cognitive complexity and gaming level: Effects of a cognitive complexity-based competition game on EFL students’ English vocabulary learning performance, anxiety and behaviors, Computers in Education, 148, (2020); Zahoor M., Kausar G., Learning native-like English pronunciation and cultural identity of Pakistani ESL learners, New Horizons, 12, 2, pp. 19-32, (2018); Zainuddin Z., Chu S.K.W., Shujahat M., Perera C.J., The impact of gamification on learning and instruction: A systematic review of empirical evidence, Educational Research Review, 30, (2020); Zhang S., Mobile English learning: An empirical study on an APP, English fun dubbing, International Journal of Emerging Technologies in Learning, 11, 12, pp. 4-8, (2016); Zhang R., Zou D., Types, purposes, and effectiveness of state-of-the-art technologies for second and foreign language learning, Computer Assisted Language Learning, pp. 1-47, (2020); Zhonggen Y., A Meta-analysis of use of serious games in education over a decade, International Journal of Computer Games Technology, 2019, 3, (2019); Zin N.A.M., Yue W.S., Design and evaluation of history digital game based learning (DGBL) software, Journal of Next Generation Information Technology, 4, 4, (2013); Zou D., Huang Y., Xie H., Digital game-based vocabulary learning: Where are we and where are we going?, Computer Assisted Language Learning, pp. 1-27, (2019)</t>
  </si>
  <si>
    <t>Aysolmaz B., Reijers H.A., Animation as a dynamic visualization technique for improving process model comprehension, Information &amp; Management, 58, 5, pp. 103478-19, (2021); Bates B., (2001); Behnamnia N., Kamsin A., Ismail M.A.B., Hayati A.H., The effective components of creativity in digital game-based learning among young children: A case study, Children and Youth Services Review, 116, pp. 105227-13, (2020); Berk R.A., Does humor in course tests reduce anxiety and improve performance?, College Teaching, 48, 4, pp. 151-158, (2000); Bernadin S., Kalaani Y.A., Goforth F., Bridging the gap between laband lecture using computer simulation, Proceedings of the 2008 ASEE AnnualConference and Exposition, (2008); Brandtzaeg P.B., Folstad A., Heim J., Enjoyment: Lessons from Karasek, Funology 2, pp. 331-341, (2018); Chen S., Chang C., Hsu C., Chen G., (2008); Chiu H.C., Quantitative research and statistical analysis: SPSS data analysis, (2006); Ellestrom E., The modalities of media: A model for understanding intermedial relations, Media borders, multimodality and intermediality, pp. 11-48, (2010); Ferrer V., Perdomo A., Rashed-Ali H., Fies C., Quarles J., (2013); Hao K.C., Lee L.C., The development and evaluation of an educational game integrating augmented reality, ARCS model, and types of games for English experiment learning: An analysis of learning, Interactive Learning Environments, (2019); Hou H.T., Li M.C., Evaluating multiple aspects of a digital educational problem-solving-based adventure game, Computers in Human Behavior, 30, pp. 29-38, (2014); Hu Y., Motivation &amp; usability in a self-paced online learning environment, (2017); Huang C., Wang C., Chen G., (2009); Huang W., Johnson T., Instructional game design using cognitive load theory, Handbook of research on effective electronic gaming in education, pp. 1143-1165, (2008); Huang W.H., Huang W.Y., Tschopp J., Sustaining iterative gameplaying processes in DGBL: The relationship between motivational processingand outcome processing, Computers and Education, 55, pp. 789-797, (2010); Hwang G.J., Shi Y.R., Chu H.C., A concept map approach to developing collaborative mindtools for context-aware ubiquitous learning, British Journal of Educational Technology, 42, 5, pp. 779-789, (2011); Hwang G.J., Wu P.H., Advancements and trends in digital game-based learning research: A review of publications in selected journals from 2001 to 2010, British Journal of Educational Technology, 43, pp. E6-E10, (2012); Kebritchi M., Hirumi A., Bai H., The effects of modern mathematics computer games on mathematics achievement and class motivation, Computers &amp; Education, 55, 2, pp. 427-443, (2010); Keller J.M., The systematic process of motivational design, Performance and Instruction, 26, 9-10, pp. 1-8, (1987); Keller J.M., Development and use of the ARCS model of instructional design, Journal of Instructional Development, 10, 3, pp. 2-10, (1987); Keller J.M., Strategies for stimulating the motivation to learn, Performance + Instruction, 26, 8, pp. 1-7, (1987); Keller J.M., Motivation in cyber learning environments, International Journal of Educational Technology, 1, 1, pp. 7-30, (1999); Kher N., Molstad S., Donahue R., Using humor in the college classroom to enhance teaching effectiveness in “dread courses”, College Student Journal, 33, 3, pp. 400-406, (1999); Kim Y., (2005); Laurillard D., Rethinking university teaching: A conversational framework for the eVective use of learning technologies, (2002); Lee T., Chang C., Chen G., Building an interactive caring agent for students in computer-based learning environments, Paper presented at the International Conference on Advanced Learning Technologies, (2007); Levine J.S., (1991); Lewis J.R., Utesch B.S., Maher D.E., UMUX-LITE: When there's no time for the SUS, In Proceedings of the SIGCHI Conference on Human Factors in Computing Systems (CHI ‘13), Paris, France. New York, NY: ACM, (2013); Lu C.C., Li Y.X., Training preservice teachers to develop insect board games’ aids and tests through “entomology” teacher education courses, Journal of Teacher Education and Professional Development, 9, 3, pp. 1-28, (2016); Mayer R.E., The promise of multimedia learning: Using the same instructional design methods across different media, Learning and Instruction, 13, 2, pp. 125-139, (2003); Mitgutsch K., Alvarado N., Purposeful by design, A Serious Game Design Assessment Model. FDG 2012, FDG ‘12 Proceedings of the International Conference on the Foundations of Digital Games. New York, NY: ACM, (2012); Olson C.K., Children’s motivations for video game play in the context of normal development, Review of General Psychology, 14, 2, pp. 180-187, (2010); Omar A., (2017); Papastergiou M., Digital game-based learning in high school Computer Science education: Impact on educational effectiveness and student motivation, Computer &amp; Education, 52, 1, pp. 1-12, (2009); Pienimaki M., Kinnula M., Iivari N., Finding fun in non-formal technology education, International Journal of Child-Computer Interaction, 29, pp. 100283-13, (2021); Prensky M., Digital game-based learning, Computers in Entertainment, 1, 1, (2003); Prensky M., Digital game-based learning, (2007); Rollings A., Adams E., Andrew Rollings and Ernest Adams on game design, (2003); Sharma K., Papavlasopoulou S., Giannakos M., Joint emotional state of children and perceived collaborative experience in coding activities, Proceedings of the 18th ACM International Conference on Interaction Design and Children (pp. 133–145), (2019); Shih S.C., Jheng C.J., Tseng J.J., A simulated learning environment of history games for enhancing players’ cultural awareness, Interactive Learning Environments, 23, 2, pp. 191-121, (2015); Shneiderman B., Designing for fun, Interactions, 11, 5, pp. 48-50, (2004); Sirhan G., Learning difficulties in chemistry: An overview, Journal of Turkish Science Education, 4, 2, pp. 2-20, (2007); Strom R.D., Strom P.S., Changing the rules: Education for creative thinking, The Journal of Creative Behavior, 36, 3, pp. 183-200, (2002); Tan A.G., Singaporean teachers’ perception of activities useful for fostering creativity, The Journal of Creative Behavior, 35, 2, pp. 131-148, (2001); Tobias S., Fletcher J.D., Wind A.P., Game-based learning, Handbook of research on educational communications and technology, pp. 485-503, (2014); Wang C., Chen G., Liu C., Liu B., (2009); Wang Q.Z., Story structure teaching and sharing reading, (2010); Wouters P., van Oostendorp H., Overview of instructional techniques to facilitate learning and motivation of serious games, Instructional techniques to facilitate learning and motivation of serious games, pp. 1-16, (2017); Yang Y.T., Building virtual cities, inspiring intelligent citizens: Digital games for developing students’ problem solving and learning motivation, Computers &amp; Education, 59, pp. 356-377, (2012)</t>
  </si>
  <si>
    <t>Gulue M., Yagin F.H., Gocer I., Et al., Exploring obesity, physical activity, and digital game addiction levels among adolescents: A study on machine learning-based prediction of digital game addiction, Front Psychol, 14, (2023); Hygen B.W., Belsky J., Stenseng F., Et al., Longitudinal relations between gaming, physical activity, and athletic self-esteem, Comput Human Behav, 132, (2022); Bertuol C., da Silva K.S., Barbosa Filho V.C., Et al., Preference for leisure activities among adolescents in southern Brazil: What changed after a decade, Rev Psicol Deporte, 28, pp. 71-80, (2019); Westphal G., Pereira I.A.S., Borim M.L.C., Et al., Prevalence of active play in Brazilian children and adolescents: An updated systematic review for the Brazil’ s report card, Revista Brasileira de Cineantropometria &amp; Desempenho Humano, pp. 1-9, (2021); Herting M.M., Chu X., Exercise, cognition, and the adolescent brain, Birth Defects Res, 109, pp. 1672-1679, (2017); Chiu S.I., Lee J.Z., Huang D.H., Video game addiction in children and teenagers in Taiwan, Cyberpsychol Behav, 7, pp. 571-581, (2004); Azhara M., Sutapa P., Traditional games vs. modern in increasing children's motor ability in the 21st century, International Conference on Special and Inclusive Education (ICSIE 2018), pp. 391-395, (2019); Thorne H.T., Smith J.J., Morgan P.J., Et al., Video game genre preference, physical activity and screen-time in adolescent boys from low-income communities, J Adolesc, 37, pp. 1345-1352, (2014); Etchells P.J., Gage S.H., Rutherford A.D., Et al., Prospective investigation of video game use in children and subsequent conduct disorder and depression using data from the Avon Longitudinal Study of Parents and Children, PLoS One, 11, (2016); Khorsandi A., Li L., A multi-analysis of children and adolescents’ video gaming addiction with the AHP and TOPSIS methods, Int J Environ Res Public Health, 19, (2022); Klasnja A., Milenovic N., Lukac S., Et al., The effects of regular physical activity and playing video games on reaction time in adolescents, Int J Environ Res Public Health, 19, (2022); Fearnbach S.N., Martin C.K., Heymsfield S.B., Et al., Validation of the activity preference assessment: A tool for quantifying children's implicit preferences for sedentary and physical activities, Int J Behav Nutr Phys Act, 17, pp. 1-13, (2020); Rahutami R., Suryantoro S., Rohmadi M., Traditional games versus digital games: Which is superior?, In INCOLWIS 2019: Proceedings of the 2nd International Conference on Local Wisdom, INCOLWIS 2019, August 29-30, 2019, Padang, West Sumatera, Indonesia (p. 207), pp. 29-30, (2019); Khalilollahi A., Kasraian D., Kemperman A.D., van Wesemael P., Design principles of interactive play systems for children's outdoor play: A designers’ perspective, Int J Child Comput Interact, 36, (2023); Puolitaival T., Sieppi M., Pyky R., Et al., Health behaviours associated with video gaming in adolescent men: A cross-sectional population-based MOPO study, BMC Public Health, 20, pp. 1-8, (2020); Pejman S.S., Nasiri H., Seydi M.R., The most significant information of digital games consumption in Iran. Landscape Report, (2019); Global action plan on physical activity 2018-2030: More active people for a healthier world, (2019); Tremblay M.S., LeBlanc A.G., Janssen I., Et al., Canadian sedentary behaviour guidelines for children and youth, Appl Physiol Nutr Metab, 36, pp. 59-64, (2011); Kowalski K.C., Crocker P.R., Donen R.M., The physical activity questionnaire for older children (PAQ-C) and adolescents (PAQ-A) manual, College of Kinesiology, 87, pp. 1-38, (2004); Lemmens J.S., Valkenburg P.M., Peter J., Development and validation of a game addiction scale for adolescents, Media Psychol, 12, pp. 77-95, (2009); Malterud K., Siersma V., Guassora A.D., Information power: Sample content and size in qualitative studies, Qualitative research in psychology: Expanding perspectives in methodology and design, pp. 67-81, (2021); Braun V., Clarke V., Using thematic analysis in psychology, Qual Res Psychol, 3, pp. 77-101, (2006); Braun V., Clarke V., Weate P., Using thematic analysis in sport and exercise research, Routledge Handbook of Qualitative Research in Sport and Exercise, pp. 213-227, (2016); Smith B., McGannon K.R., Developing rigor in qualitative research: Problems and opportunities within sport and exercise psychology, Int Rev Sport Exerc Psychol, 11, pp. 101-121, (2018); Tong A., Sainsbury P., Craig J., Consolidated criteria for reporting qualitative research (COREQ): A 32-item checklist for interviews and focus groups, Int J Qual Health Care, 19, pp. 349-357, (2007); Schwarz A.F., Huertas-Delgado F.J., Cardon G., DeSmet A., Design features associated with user engagement in digital games for healthy lifestyle promotion in youth: A systematic review of qualitative and quantitative studies, Games Health J, 9, pp. 150-163, (2020); Olson C.K., Children's motivations for video game play in the context of normal development, Rev Gen Psychol, 14, pp. 180-187, (2010); Ramirez-Granizo I.A., Ubago-Jimenez J.L., Gonzalez-Valero G., Et al., The effect of physical activity and the use of active video games: Exergames in children and adolescents: A systematic review, Int J Environ Res Public Health, 17, (2020); Prensky M., Digital natives, digital immigrants’ part 2: Do they really think differently?, On the horizon, 9, pp. 1-6, (2001); Tsai S.M., Wang Y.Y., Weng C.M., A study on digital games internet addiction, peer relationships and learning attitude of Senior grade of children in elementary School of Chiayi County, J Educ Learn, 9, pp. 13-26, (2020); James M., Todd C., Scott S., Et al., Teenage recommendations to improve physical activity for their age group: A qualitative study, BMC Public Health, 18, pp. 1-9, (2018); Rideout V.J., Foehr U.G., Roberts D.F., Generation M2: Media in the lives of 8-to 18-year-olds, pp. 1-85, (2010); Aslan A., Turgut Y.E., Yilmaz T.K., Game, environment and peer effect on children on the digital gaming habits in game arcades, J Comput Educ Res, 7, pp. 480-495, (2019); Kara N., Cagiltay K., Flow experiences of adolescents in terms of internet café environment and computer game play characteristics, Procedia Soc Behav Sci, 89, pp. 298-307, (2013); Cheah I., Shimul A.S., Phau I., Motivations of playing digital games: A review and research agenda, Psychol Market, 39, pp. 937-950, (2022); Xu Z., Turel O., Yuan Y., Online game addiction among adolescents: Motivation and prevention factors, Eur J Inf Syst, 21, pp. 321-340, (2012); Patel D.R., Yamasaki A., Brown K., Epidemiology of sports-related musculoskeletal injuries in young athletes in United States, Transl Pediatr, 6, (2017); Ekkekakis P., Parfitt G., Petruzzello S.J., The pleasure and displeasure people feel when they exercise at different intensities: Decennial update and progress towards a tripartite rationale for exercise intensity prescription, Sports Med, 41, pp. 641-671, (2011); Lee H.H., Emerson J.A., Williams D.M., The exercise–affect–adherence pathway: An evolutionary perspective, Front Psychol, 7, (2016); Macgregor D.M., Nintendonitis? A case report of repetitive strain injury in a child as a result of playing computer games, Scott Med J, 45, (2000); Angelini F., Pivetta E., Marino C., Et al., Social norms and problematic gaming among adolescents: The role of internet use coping motives, Addict Behav, 148, (2024); Juthamanee S., Gunawan J., Factors related to internet and game addiction among adolescents: A scoping review, Belitung Nurs J, 7, pp. 62-71, (2021); Zsila A., Orosz G., Bothe B., Et al., An empirical study on the motivations underlying augmented reality games: The case of Pokémon Go during and after Pokémon fever, Pers Individ Dif, 133, pp. 56-66, (2018); Sawka K.J., McCormack G.R., Nettel-Aguirre A., Et al., Associations between aspects of friendship networks, physical activity, and sedentary behaviour among adolescents, J Obes, 2014, (2014); Park H.S., Kwon Y.H., Park K.M., Factors on internet game addiction among adolescents, J Korean Acad Nurs, 37, pp. 754-761, (2007)</t>
  </si>
  <si>
    <t>Abuhamdeh S., Csikszentmihalyi M., The importance of challenge for the enjoyment of intrinsically motivated, goal-directed activities, Personal. Soc. Psychol. Bull, 38, pp. 317-330, (2012); Abuhamdeh S., Csikszentmihalyi M., Jalal B., Enjoying the possibility of defeat: outcome uncertainty, suspense, and intrinsic motivation, Motiv. Emot, 39, pp. 1-10, (2015); Alharthi S.A., Toups Z.A., Alsaedi O., Hammer J., Tanenbaum T.J., The Pleasure of Playing Less: A Study of Incremental Games Through the Lens of Kittens, (2018); Andersen M.M., Kiverstein J., Miller M., Roepstorff A., (2022); Barrett L.F., Valence is a basic building block of emotional life, J. Res. Pers, 40, pp. 35-55, (2006); Bartle R., (1996); Bateman C., Imaginary Games, (2011); Bateman C., Implicit game aesthetics, Games Cult, 10, pp. 389-411, (2015); Berlyne D.E., Novelty, complexity, and hedonic value, Percept. Psychophys, 8, pp. 279-286, (1970); Caillois R., Man, Play, and Games, (2001); Clark A., Surfing Uncertainty: Prediction, Action, and the Embodied Mind, (2015); Clark A., A nice surprise? Predictive processing and the active pursuit of novelty, Phenomenol. Cogn. Sci, 17, pp. 521-534, (2018); (2013); Costykian G., Uncertainty in Games, (2013); Crupi V., Nelson J.D., Meder B., Cevolani G., Tentori K., Generalized information theory meets human cognition: introducing a unified framework to model uncertainty and information search, Cogn. Sci, 42, pp. 1410-1456, (2018); (2022); Csikszentmihalyi M., Flow: The Psychology of Optimal Experience, (1991); Csikszentmihalyi M., Nakamura J., Bruya B., Effortless attention in everyday life: A systematic phenomenology, Effortless Attention: A New Perspective in the Cognitive Science of Attention and Action, pp. 179-189, (2010); Cutting J., Gundry D., Cairns P., Busy doing nothing? What do players do in idle games?, Int. J. Hum. Comput. Stud, 122, pp. 133-144, (2019); PlayStation 3 [Game], (2011); Deci E.L., Intrinsic Motivation, (1975); Deci E.L., Ryan R.M., Intrinsic Motivation and Self-Determination in Human Behavior, (1985); Denisova A., Cairns P., Player experience and deceptive expectations of difficulty adaptation in digital games, Entertain. Comput, 29, pp. 56-68, (2019); Deterding S., Cookie Clicker: gamification, How to Play Video Games, pp. 202-207, (2019); Microsoft Windows [Game], (2022); Elias G.S., Garfield S., Gutschera K.R., Characteristics of Games, (2012); Frascarolli J., Altun F., Acmannova M., Davidson T., Stegner-Freitag G., (2021); Friston K.J., Lin M., Frith C.D., Pezzulo G., Hobson J.A., Ondobaka S., Active inference, curiosity and insight, Neural Comput, 29, pp. 2633-2683, (2017); Frommel J., Klarkowski M., Mandryk R.L., (2021); Fullerton T., Game design Workshop: A Playcentric Approach to Creating Innovative Games, (2014); Graepel T., Herbrich R., Ranking and Matchmaking, Game Developer Mag, 25, pp. 34-54, (2006); Guckelsberger C., (2020); Switch [Game], (2018); Hamari J., Eranti V., (2011); Hesp C., Smith R., Parr T., Allen M., Friston K.J., Ramstead M.J., Deeply felt affect: the emergence of valence in deep active inference, Neural Comput, 33, pp. 398-446, (2021); Hicks K., Dickinson P., Holopainen J., Gerling K., (2018); Hohwy J., The Predictive Mind, (2013); Iacovides I., Cox A.L., McAndrew P., Aczel J., Scanlon E., Game-play breakdowns and breakthroughs: exploring the relationship between action, understanding, and involvement, Hum. Comput. Interact, 30, pp. 202-231, (2015); Joffily M., Coricelli G., Emotional valence and the free-energy principle, PLOS Comput. Biol, 9, (2013); Juul J., The Art of Failure. An Essay on the Pain of Playing Video Games, (2013); Keller J., Bless H., Flow and regulatory compatibility: an experimental approach to the flow model of intrinsic motivation, Personal. Soc. Psychol. Bull, 34, pp. 196-209, (2008); Kiverstein J., Miller M., Rietveld E., The feeling of grip: novelty, error dynamics, and the predictive brain, Synthese, 196, pp. 2847-2869, (2019); Kiverstein J., Miller M., Rietveld E., How mood tunes prediction: a neurophenomenological account of mood and its disturbance in major depression, Neurosci. Conscious, 2020, (2020); Klarkowski M., Johnson D., Wyeth P., McEwan M., Phillips C., Smith S., (2016); Klimmt C., Computerspielen als Handlung: Dimensionen und Determinanten des Erlebens interaktiver Unterhaltungsangebote, (2006); Klimmt C., Possler D., A synergistic multiprocess model of video game entertainment, The Oxford Handbook of Entertainment Theory, pp. 624-647, (2021); Klir G.J., Uncertainty and Information: Foundations of Generalized Information Theory, (2006); Koster R., A Theory of Fun for Game Design, (2005); Kumari S., Deterding S., Freeman J., (2019); Lomas J.D., Koedinger K., Patel N., Shodhan S., Poonwala N., Forlizzi J.L., (2017); Macklin C., Sharp J., Games, Design and Play: A Detailed Approach to Iterative Game Design, (2016); Malaby T.M., Gambling Life: Dealing in Contingency in a Greek City, (2003); Malaby T.M., Beyond play: a new approach to games, Games Cult, 2, pp. 95-113, (2007); McClelland D.C., Atkinson J.W., Clark R.A., Lowell E.L., The Achievement Motive, (1953); McEntee C., (2012); Mekler E.D., Bopp J.A., Tuch A.N., Opwis K., (2014); Merrick K.E., Computational Models of Motivation for Game-Playing Agents, (2016); Miller M., Anderson M., Schoeller F., Kiverstein J., Worlding the Brain; Nave K., Deane G., Miller M., Clark A., Wilding the predictive brain, Wiley Interdiscip. Rev. Cogn. Sci, 11, (2020); Oudeyer P.-Y., Computational theories of curiosity-driven learning, The New Science of Curiosity, pp. 43-72, (2018); Oudeyer P.Y., Kaplan F., What is intrinsic motivation? A typology of computational approaches, Front. Neurorobot, 1, (2009); Parr T., Friston K.J., Active inference and the anatomy of oculomotion, Neuropsychologia, 111, pp. 334-343, (2018); Parr T., Pezzulo G., Friston K.J., Active Inference: The Free Energy Principle in Mind, Brain, and Behavior, (2022); Paul C., The Toxic Meritocracy of Games: Why Gaming Culture is the Worst, (2018); Pecorella A., (2017); Petralito S., Bruhlmann F., Iten G., Mekler E.D., Opwis K., (2017); Pine R., Fleming T., McCallum S., Sutcliffe K., The effects of casual videogames on anxiety, depression, stress, and low mood: a systematic review, Games Health J, 9, pp. 255-264, (2020); Politowski C., Gueheneuc Y.G., Petrillo F., (2022); Power C., Cairns P., Denisova A., Papaioannou T., Gultom R., Lost at the edge of uncertainty: measuring player uncertainty in digital games, Int. J. Hum.–Comput. Int, 35, pp. 1033-1045, (2019); Reeve J., Understanding Motivation and Emotion, (2015); Reinecke L., Rieger D., Media entertainment as a self-regulatory resource: The recovery and resilience in entertaining media use (R&lt;sup&gt;2&lt;/sup&gt;EM) model, The Oxford Handbook of Entertainment Theory, pp. 754-779, (2021); Rigby S., Ryan R.M., Glued to Games: How Video Games Draw Us in and Hold Us Spellbound: How Video Games Draw Us in and Hold Us Spellbound, (2011); Ryan R.M., Deci E.L., Self-Determination Theory: Basic Psychological Needs in Motivation, Development, and Wellness, (2017); Ryan R.M., Rigby C.S., Przybylski A., The motivational pull of video games: A self-determination theory approach, Motiv. Emot, 30, pp. 344-360, (2006); Schell J., The Art of Game Design: A Book of Lenses, (2008); Schreiber I., Romero B., Game Balance, (2021); Suits B., The Grasshopper: Games, Life, and Utopia, (2005); Nintendo Entertainment System [Game], (1985); Tyack A., Mekler E.D., (2020); Van de Cruys S., Philosophy and Predictive Processing: 24, (2017); van Rooij I., Baggio G., Theory before the test: how to build high-verisimilitude explanatory theories in psychological science, Perspect. Psychol. Sci, 16, pp. 682-697, (2021); Vanden Abeele V., Spiel K., Nacke L., Johnson D., Gerling K., Development and validation of the player experience inventory: a scale to measure player experiences at the level of functional and psychosocial consequences, Int. J. Hum. Comput. Stud, 135, (2020); Vandenberghe J., (2016); Wagenaar W.A., Timmers H., The pond-and-duckweed problem; three experiments on the misperception of exponential growth, Acta Psychol, 43, pp. 239-251, (1979); White R.W., Motivation reconsidered: the concept of competence, Psychol. Rev, 66, pp. 297-333, (1959); White R.W., Ego and Reality in Psychoanalytic Theory. A Proposal Regarding Independent Ego Energies, (1961); White M.M., Learn to Play: Designing Tutorials for Video Games, (2014); Yannakakis G.N., Togelius J., Experience-driven procedural content generation, IEEE Trans. Affect. Comput, 2, pp. 147-161, (2011); Zohaib M., Dynamic difficulty adjustment (DDA) in computer games: a review, Adv. Hum. Comput. Interact, 2018, pp. 1-12, (2018); Zusho A., Anthony J.S., Hashimoto N., Robertson G., Do video games provide motivation to learn?, Learning by Playing: Video Gaming in Education, pp. 69-86, (2014)</t>
  </si>
  <si>
    <t>Developer Satisfaction Survey 2021: Report on the Impact of COVID-19, (2021); Aultman B., Cisgender, TSQ: Transgender Studies Quarterly, 1, 1-2, pp. 61-62, (2014); Bartle R., Hearts, clubs, diamonds, spades: Players who suit MUDs, Journal of MUD research, 1, 1, (1996); Bogost I., How to do things with videogames, University of Minnesota Press, (2011); Eberhardt R., No OneWay to Jam: Game Jams for Creativity, Learning, Entertainment, and Research, First International Conference on Game Jams, Hackathons, and Game Creation Events (ICGJ 2016), pp. 34-37, (2016); Ferraz C., Gama K., A case study about gender issues in a game jam, Proceedings of the International Conference on Game Jams, Hackathons and Game Creation Events 2019, pp. 1-8, (2019); Fowler A., Khosmood F., Game Jams-History, Technology, and Organisation, (2023); Fowler A., Khosmood F., Arya A., The Evolution and Significance of the Global Game Jam, The Foundations of Digital Games Conference, (2013); Fowler A., Schreiber I., Engaging under-represented minorities in STEM through game jams, Second international conference on game jams, hackathons, and game creation events, (2017); Goldberg L.R., An alternative description of personality : The big-five factor structure, Journal of personality and social psychology, 59, 6, (1990); Graham L., Gosling S., Personality Profiles Associated with Different Motivations for Playing World of Warcraft, Cyberpsychology, Behavior, and Social Networking, 16, (2013); Izvalov A., Nedilko S., Nedilko V., Global Game Jam as ITCommunity Development Boost, First International Conference on Game Jams, Hackathons, and Game Creation Events, pp. 46-49, (2016); Kennedy H.W., Game jam as feminist methodology: The affective labors of intervention in the ludic economy, Games and Culture, 13, 7, pp. 708-727, (2018); Kerr A., Savage J.D., Twomey-Lee V., Decoding and Recoding Game Making Events for Diversity, Inclusion and Innovation, (2020); Krath J., Altmeyer M., Tondello G.F., Nacke L.E., Hexad-12: Developing and Validating a Short Version of the Gamification User Types Hexad Scale, Proceedings of the 2023 CHI Conference on Human Factors in Computing Systems, pp. 1-18, (2023); Kultima A., Defining Game Jam, 10th International Conference on the Foundations of Digital Games (FDG 2015), (2015); Kultima A., Game jam natives? The rise of the game jam era in game development cultures, Sixth Annual International Conference on Game Jams, Hackathons, and Game Creation Events (ICGJ 2021), (2021); Lai G., Kultima A., Khosmood F., Pirker J., Fowler A., Vecchi I., Latham W., Fol Leymarie F., Two Decades of Game Jams, Sixth Annual International Conference on Game Jams, Hackathons, and Game Creation Events (ICGJ 2021), pp. 1-11, (2021); Marczewski A., Even Ninja Monkeys like to play, London: Blurb Inc, 1, 1, (2015); Merilainen M., Aurava R., Kultima A., Stenros J., Game jams for learning and teaching: A review, International Journal of Game-Based Learning, 10, 2, pp. 54-71, (2020); Musil J., Schweda A., Winkler D., Biffl S., Synthesized Essence: What Game Jams Teach About Prototyping of New Software Products, 32nd ACM/IEEE International Conference on Software Engineering (ICSE '10, vol. 2), pp. 183-186, (2010); Oliveira D., Prado R., Gama K., Valenca G., An Exploratory Study on the participation of LGBTQIA+ people in the Global Game Jam 2021, Sixth Annual International Conference on Game Jams, Hackathons, and Game Creation Events, pp. 47-54, (2021); Pirker J., Khosmood F., Gutl C., Social network analysis of the global game jam network, Second international conference on game jams, hackathons, and game creation events, pp. 10-14, (2017); Pirker J., Lesjak I., Punz A., Drachen A., Social aspects of the game development process in the Global Gam Jam, International Conference on Game Jams, Hackathons, and Game Creation Events, pp. 9-16, (2018); Ruffino P., Independent Videogames: Cultures, Networks, Techniques and Politics, Routledge, (2021); Sampugnaro R., Mica S., Fallica S., Bonaiuto A., Mingrino M., Participation at the Global Game Jam: A bridge between consumer and producer worlds in digital entertainment, GAME-The Italian Journal of Game Studies, 1, 3, pp. 25-45, (2014); Schrier K., Designing Ourselves: Identity, Bias, Empathy, and Game Design, Technical Report. Center for Technology and Society, (2019); Shaw A., Do you identify as a gamer? Gender, race, sexuality, and gamer identity, New Media &amp; Society, 14, 1, pp. 28-44, (2012); Shin K., Kaneko K., Matsui Y., Mikami K., Nagaku M., Nakabayashi T., Ono K., Yamane S.R., Localizing global game jam: Designing game development for collaborative learning in the social context, Advances in Computer Entertainment: 9th International Conference (ACE 2012, vol. 9), pp. 117-132, (2012); Steinke T., Linsenbard M., Fiske E., Khosmood F., Understanding a Community: Observations from the Global Game Jam Survey Data, First International Conference on Game Jams, Hackathons, and Game Creation Events (ICGJ 2016), (2016); Tondello G.F., Wehbe R.R., Diamond L., Busch M., Marczewski A., Nacke L.E., The gamification user types hexad scale, Proceedings of the 2016 annual symposium on computer-human interaction in play, pp. 229-243, (2016); Woodward K., Identity and difference, 3, (1997); Yee N., Motivations for play in online games, CyberPsychology &amp; behavior, 9, 6, pp. 772-775, (2006); Zook A., Riedl M.O., Game conceptualization and development processes in the global game jam, 8th international conference on the foundations of digital games, 5, (2013)</t>
  </si>
  <si>
    <t>Key substance use and mental health indicators in the United States: Results from the 2019 National Survey on Drug Use and Health, (2020); Johnston LD, Miech RA, O?Malley PM, Et al., Monitoring the Future National Survey Results on Drug Use 1975? 2019: Overview, Key Findings on Adolescent Drug Use, (2020); Young AM, Glover N, Havens JR., Nonmedical use of prescription medications among adolescents in the United States: A systematic review, J Adolesc Health, 51, pp. 6-17, (2012); Sheridan DC, Laurie A, Hendrickson RG, Et al., Association of overall opioid prescriptions on adolescent opioid abuse, J Emerg Med, 51, pp. 485-490, (2016); Volkow ND, Han B, Einstein EB, Compton WM., Prevalence of substance use disorders by time since first substance use among young people in the US, JAMA Pediatr, 175, pp. 640-643, (2021); Hedegaard H, Minin?o AM, Warner M., Drug Overdose Deaths in the United States, 1999?2019, (2020); Underlying Cause of Death 1999?2019 on CDC WONDER Online Database, Released in 2020, 2021, (2020); Martins SS, Segura LE, Santaella-Tenorio J, Et al., Prescription opioid use disorder and heroin use among 12?34 year-olds in the United States from 2002 to 2014, Addict Behav, 65, pp. 236-241, (2017); Drug Overdoses in Youth, 2021; Robertson EB, David SL, Rao SA., Preventing Drug Use Among Children and Adolescents: A Research-Based Guide for Parents, Educators and Community Leaders, (2003); Johnston LD, O?Malley PM, Bachman JG, Schulenberg JE., Monitoring the Future National Survey Results on Drug Use. 1975?2008. Volume I: Secondary School Students, (2009); Upadhyaya HP, Kroutil LA, Deas D, Et al., Stimulant formulation and motivation for nonmedical use of prescription attention-deficit/hyperactivity disorder medications in a college-Aged opulation, Am J Addict, 19, pp. 569-577, (2010); Alemagno S, Stephens P, Shaffer-King P, Teasdale B., Prescription drug abuse among adolescent arrestees: Correlates and implications, J Correct Health Care, 15, pp. 35-46, (2009); Stone AM, Merlo LJ., Attitudes of college students toward mental illness stigma and the misuse of psychiatric medications, J Clin Psychiatry, 72, pp. 134-139, (2011); Boyd CJ, Teter CJ, West BT, Et al., Non-medical use of prescription analgesics: A three-year national longitudinal study, J Addict Dis, 28, pp. 232-242, (2009); McCabe SE, West BT, Morales M, Et al., Does early onset of non-medical use of prescription drugs predict subsequent prescription drug abuse and dependence? Results from a national study, Addiction, 102, pp. 1920-1930, (2007); Rogers PD, Copley L., The nonmedical use of prescription drugs by adolescents, Adolesc Med State Art Rev, 20, pp. 1-8, (2009); Tourinho FSV, Bucaretchi F, Stephan C, Cordeiro R., Home medicine chests and their relationship with self-medication in children and adolescents, J Pediatr, 84, pp. 416-422, (2008); The Partnership Attitude Tracking Study: Teens &amp; Parents, (2013); Morris MC, Cline RJ, Weiler RM, Broadway SC., Prescription drug abuse information in D.A.R.E, J Drug Educ, 36, pp. 33-45, (2006); Spoth R, Trudeau L, Shin C, Redmond C., Long-Term effects of universal preventive interventions on prescription drug misuse, Addiction, 103, pp. 1160-1168, (2008); Prescription for Life: A Digital Approach to Prescription Drug Abuse Prevention; Arkansas Prevention Needs Assessment (APNA) Student Survey: State Report 2019, (2020); Embry DD, Biglan A., Evidence-based kernels: Fundamental units of behavioral influence, Clin Child Fam Psychol Rev, 11, pp. 75-113, (2008); Miller KS, Maxwell KD, Fasula AM, Et al., Pre-risk HIVprevention paradigm shift: The feasibility and acceptability of the parents matter! Program in HIV risk communities, Public Health Rep, 125, pp. 38-46, (2010); Zahradnik A, Otto C, Crackau B, Et al., Randomized controlled trial of a brief intervention for problematic prescription drug use in non-Treatment-seeking patients, Addiction, 104, pp. 109-117, (2009); Werch CE, Moore MM, DiClemente CC, Et al., Single vs. multiple drug prevention: Is more always better?: A pilot study, Subst Use Misuse, 40, pp. 1085-1101, (2005); Baranowski T, Buday R, Thompson DI, Baranowski J., Playing for real: Video games and stories for health-related behavior change, Am J Prev Med, 34, pp. 74-82, (2008); Schoech D, Boyas JF, Black BM, Elias-Lambert N., Gamification for behavior change: Lessons from developing a social, multiuser, web-Tablet based prevention game for youths, J Technol Hum Serv, 31, pp. 197-217, (2013); Anderson M, Jiang JJ., Teens, Social Media &amp; Technology 2018, (2018); Clement J., Daily Time Spent onVideo Games AmongChildren in the U.S. 2019, by Gender; Raasch C, Hippel E., Amplifying user and producer innovation: The power of participation motives, SSRN Electron J, (2012); Ryan RM, Deci EL., Self-determination theory and the facilitation of intrinsic motivation, social development, and well-being, Am Psychol, 55, pp. 68-78, (2000); Bozarth J., An interview with Sebastian Deterding, eLearn, (2011); Primack BA, Carroll MV, McNamara M, Et al., Role of video games in improving health-related outcomes, Am J Prev Med, 42, pp. 630-638, (2012); Rosenstock IM, Strecher VJ, Becker MH., Social learning theory and the Health Belief Model, Health Educ Q, 15, pp. 175-183, (1988); Bandura A., Social Foundations of Thought and Action: A Social Cognitive Theory, (1986); Bandura A., Moral disengagement in the perpetration of inhumanities, Pers Soc Psychol Rev, 3, pp. 193-209, (1999); Nevid JS., Psychology: Concepts and Applications, (2009); Ford JA., Social learning theory and nonmedical prescription drug use among adolescents, Sociol Spectr, 28, pp. 299-316, (2008); Fisher JD, Fisher WA., Changing AIDS-risk behavior, Psychol Bull, 111, pp. 455-474, (1992); Fisher JD, Fisher WA, Misovich SJ, Et al., Changing AIDS risk behavior: Effects of an intervention emphasizing AIDS risk reduction information, motivation, and behavioral skills in a college student population, Health Psychol, 15, pp. 114-123, (1996); Visual Novel; Articy Draft 3, (2021); 6 Tactful Tips for Resisting Peer Pressure To Use Drugs and Alcohol; Opioid Facts for Teens, (2018); Cass J., Mandatory Stages for Perfect Design: Wireframes, Mockups, Prototypes, JUST*Creative Blog, (2017); Mesibov M., How to Work with a Busy Subject Matter Expert, Adventures in Content Strategy, (2016); Strauss AL, Corbin J., Basics of Qualitative Research: Techniques and Procedures for Developing Grounded Theory, (2007); Morgan DL., Focus Groups as Qualitative Research, (1988); Hsieh H-F, Shannon SE., Three approaches to qualitative content analysis, Qual Health Res, 15, pp. 1277-1288, (2005); Crabtree BF, Miller WL., A template approach to text analysis: developing and using codebooks, Doing Qualitative Research, 3, pp. 93-109, (1992); Watkins DC., Rapid and rigorous qualitative data analysis: The "RADaR" technique for applied research, Int J Qual Methods, 16, pp. 1-9, (2017); Weiner BJ, Lewis CC, Stanick C, Et al., Psychometric assessment of three newly developed implementation outcome measures, Implement Sci, 12, (2017); Ak O., A game scale to evaluate educational computer games, Proc Soc Behav Sci, 46, pp. 2477-2481, (2012); Tortu S, Botvin GJ., School-based smoking prevention: The teacher training process, Prev Med, 18, pp. 280-289, (1989); Botvin GJ, Baker E, Dusenbury L, Et al., Preventing adolescent drug abuse through a multimodal cognitive-behavioral approach: Results of a 3-year study, J Consult Clin Psychol, 58, pp. 437-446, (1990); Charsky D, Barbour MK., From Oregon Trail to Peacemaker: Providing a framework for effective integration of video games into the social studies classroom, Proceedings of SITE 2010?Society for Information Technology &amp; Teacher Education International Conference Association for the Advancement of Computing in Education (AACE), (2010); Juul J., Half-Real: Video Games Between Real Rules and Fictional Worlds, (2011); Murray JH., Hamlet on the Holodeck: The Future of Narrative in Cyberspace, (2017); Schell J., The Art of Game Design: A Book of Lenses, (2019); Cooper A, Reimann R, Cronin D, Noessel C., About Face: The Essentials of Interaction Design, (2014); Cook D., The Chemistry of Game Design, Gamasutra: The Art and Business of Game Design, (2018); Aldrich C., The Complete Guide to Simulations and Serious Games: How the Most Valuable Content Will be Created in the Age Beyond Gutenberg to Google, (2009); Salen K, Zimmerman E., Rules of Play: Game Design Fundamentals, (2003); Koster R., Theory of Fun for Game Design, (2013); Bogost I., Persuasive Games. The Expressive Power of Video Games, (2007); Norman DA., The Design of Everyday Things: Revised and Expanded Edition, (2013)</t>
  </si>
  <si>
    <t>The state of the world's children 2021, (2021); International Institute for Population Sciences (IIPS) and ICF, (2017); Family planning 2020 comitmment: Government of India, FP2020, (2017); A strategic approach to reproductive, maternal, newborn, child and adolescent health (RMNCH+A), (2013); Rashtriya Kishor Swasthya Karyakram: Strategy Handbook, (2014); Kirby DB., The impact of abstinence and comprehensive sex and STD/HIV education programs on adolescent sexual behavior, Sex Res Soc Policy, 5, 3, pp. 18-27, (2008); Chandra-Mouli V, Lane C, Wong S., What does not work in adolescent sexual and reproductive health: a review of evidence on interventions commonly accepted as best practices, Glob Health Sci Pract, 3, 3, pp. 333-340, (2015); Raj A, Salazar M, Jackson EC, Wyss N, McClendon KA, Khanna A, Et al., Students and brides: a qualitative analysis of the relationship between girls’ education and early marriage in Ethiopia and India, BMC Public Health, 19, (2019); Direct to consumer family planning; FP2030 launch event speech, (2021); International Institute for Population Sciences (IIPS) and ICF, (2022); A comprehensive literature review: fertility awareness across the life course, (2023); Moving from pilot to scale: lessons learned from the GREAT project, (2017); Digital 2021: INDIA. DataReportal, (2021); Bharat padhe online: intensifying online education, CSDS, (2020); Plass JL, Homer BD, Kinzer CK., Foundations of game-based learning, Educ Psychol, 50, 4, pp. 258-283, (2015); Lost in lockdown: chronicling the impact of COVID-19 on India’s adolescents, DASRA, (2020); Girl Effect, (2021); Baranowski T, Buday R, Thompson D, Lyons EJ, Lu AS, Baranowski J., Developing games for health behavior change: getting started, Games Health J, 2, 4, pp. 183-190, (2013); Kapp KM., The Gamification of Learning and Instruction: Game-based Methods and Strategies for Training and Education, (2012); Sitzmann T., A meta-analytic examination of the instructional effectiveness of computer-based simulation games, Pers Psychol, 64, 2, pp. 489-528, (2011); Annetta LA., The “I’s” have it: a framework for serious educational game design, Rev Gen Psychol, 14, 2, pp. 105-113, (2010); Michie S, Johnston M, Francis J, Hardeman W, Eccles M., From theory to intervention: mapping theoretically derived behavioural determinants to behaviour change techniques, Appl Psychol, 57, 4, pp. 660-680, (2008); Noar SM, Zimmerman RS., Health behavior theory and cumulative knowledge regarding health behaviors: are we moving in the right direction?, Health Educ Res, 20, 3, pp. 275-290, (2005); Johnston M., Improving the reporting of behaviour change interventions, Eur J Health Psychol, 16, pp. 181-189, (2014); de Vries H., An integrated approach for understanding health behavior; the I-change model as an example, Psychol Behav Sci Int J, 2, 2, (2017); Lakshman R, Griffin S, Hardeman W, Schiff A, Kinmonth AL, Ong KK., Using the medical research council framework for the development and evaluation of complex interventions in a theory-based infant feeding intervention to prevent childhood obesity: the baby milk intervention and trial, J Obes, 2014, (2014); Fogg B., A behavior model for persuasive design, 2009 Presented at: Persuasive '09: Proceedings of the 4th International Conference on Persuasive Technology; Caballero-Hernandez JA, Palomo-Duarte M, Dodero JM., Skill assessment in learning experiences based on serious games: a systematic mapping study, Comput Educ, 113, pp. 42-60, (2017); Kato PM., Evaluating efficacy and validating games for health, Games Health J, 1, 1, pp. 74-76, (2012); Levy L, Rob S, Jeremy J, Jeff W, Amy L, Maribeth G, Et al., Grouches, extraverts, and jellyfish: assessment validity and game mechanics in a gamified assessment, 2016 Presented at: DiGRA/FDG '16 - Proceedings of the First International Joint Conference of DiGRA and FDG; Wiloth S, Lemke N, Werner C, Hauer K., Validation of a computerized, game-based assessment strategy to measure training effects on motor-cognitive functions in people with dementia, JMIR Serious Games, 4, 2, (2016); DeSmet A, Shegog R, Van Ryckeghem D, Crombez G, De Bourdeaudhuij I., A systematic review and meta-analysis of interventions for sexual health promotion involving serious digital games, Games Health J, 4, 2, pp. 78-90, (2015); Raj A, Quilter I, Ashby E, Dixit A, Howard S., Psychographic profiling — a method for developing relatable avatars for a direct-to-consumer mobile game for adolescent girls on mobile in India, Oxford Open Digital Health, 2, pp. 1-8, (2023); Howard S, Buttke DE, Lovejoy TE, Clark KA, Ashby EJ, Alonso Aguirre A., The loop trail “quest”: use of a choice-based digital simulation, an interactive video, and a booklet to communicate and analyze decision-making of park visitors, Environ Commun, 15, 8, pp. 1025-1044, (2021); Treasure-Jones T, Leinonen T, Pejoska J, Bauters M., Co-design framework, Learning Layers Results, (2018); Yee N, Bailenson JN, Ducheneaut N., The proteus effect: implications of transformed digital self-representation on online and offline behavior, Commun Res, 36, 2, pp. 285-312, (2009); Yee N, Bailenson J., The proteus effect: the effect of transformed self-representation on behavior, Human Comm Res, 33, 3, pp. 271-290, (2007); Prensky M., Fun, play and games: what makes games engaging, Digital Game-Based Learning, pp. 5-31, (2001); Prensky M., How to teach with technology: keeping both teachers and students comfortable in an era of exponential change, Emerging Technologies for Learning, (2007); Bandura A., Social learning theory, (1971); Chance Z, Gorlin M, Dhar R., Why choosing healthy foods is hard, and how to help: presenting the 4Ps framework for behavior change, Cust Need and Solut, 1, 4, pp. 253-262, (2014); Morgenroth T, Ryan MK, Peters K., The motivational theory of role modeling: how role models influence role aspirants’ goals, Rev Gen Psychol, 19, 4, pp. 465-483, (2015); Deci EL, Ryan RM., Intrinsic Motivation and Self-Determination in Human Behavior, (1985); Duflo E, Glennerster R, Kremer M., Using randomization in development economics research: a toolkit, (2006)</t>
  </si>
  <si>
    <t>Zarifian T., Modarresi Y., Tehrani L.G., Kazemi M.D., Salavati M., Sadeghi A., Shahshahani S., Persian articulation assessment for children aged 3–6 Years: A validation study, Iran. J. Pediatr, 27, 4, (2017); Sugden E., Baker E., Munro N., Williams A.L., Involvement of parents in intervention for childhood speech sound disorders: A review of the evidence, Int. J. Lang. Commun. Disord, 51, 6, pp. 597-625, (2016); Joffe V., Pring T., Children with phonological problems: A survey of clinical practice, Int. J. Lang. Commun. Disord, 43, 2, pp. 154-164, (2008); Lewis B.A., Freebairn L.A., Taylor H.G., Academic outcomes in children with histories of speech sound disorders, J. Commun. Disord, 33, 1, pp. 11-30, (2000); Sices L., Taylor H.G., Freebairn L., Hansen A., Lewis B., Relationship between speech-sound disorders and early literacy skills in preschool-age children: Impact of comorbid language impairment, J. Dev. Behav. Pediatr. JDBP, 28, 6, (2007); Lewis B.A., Freebairn L., Tag J., Ciesla A.A., Iyengar S.K., Stein C.M., Taylor H.G., Adolescent outcomes of children with early speech sound disorders with and without language impairment, Am. J. Speech Lang. Pathol, 24, 2, pp. 150-163, (2015); Eslami Jahromi M., Ahmadian L., Bahaadinbeigy K., The effect of tele-speech therapy on treatment of stuttering, Disabil. Rehabil. Assist. Technol, 17, 1, pp. 34-39, (2022); Ahmed B., Monroe P., Hair A., Tan C.T., Gutierrez-Osuna R., Ballard K.J., Speech-driven mobile games for speech therapy: User experiences and feasibility, Int. J. Speech Lang. Pathol, 20, 6, pp. 644-658, (2018); Noori T., Ghazisaeedi M., Aliabad G.M., Mehdipour Y., Mehraeen E., Conte R., Safdari R., International comparison of thalassemia registries: Challenges and opportunities, Acta Inform. Med, 27, 1, pp. 58-63, (2019); Haleem A., Javaid M., Singh R.P., Suman R., Telemedicine for healthcare: Capabilities, features, barriers, and applications, Sens. Int, 2, (2021); Saeedi S., Bouraghi H., Seifpanahi M.-S., Ghazisaeedi M., Application of digital games for speech therapy in children: A systematic review of features and challenges, J. Healthc. Eng, 2022, (2022); Rahman M.O., Yamaji N., Nagamatsu Y., Ota E., Effects of mHealth interventions on improving antenatal care visits and skilled delivery care in low-and middle-income countries: Systematic review and meta-analysis, J. Med. Internet Res, 24, 4, (2022); Munoz E.G., Fabregat R., Bacca-Acosta J., Duque-Mendez N., Avila-Garzon C., Augmented reality, virtual reality, and game technologies in ophthalmology training, Information, 13, 5, (2022); Saeedi S., Ghazisaeedi M., Rezayi S., Applying game-based approaches for physical rehabilitation of poststroke patients: A systematic review, J. Healthc. Eng, 2021, (2021); Bigdeli S., Kaufman D., Digital games in health professions education: Advantages, disadvantages, and game engagement factors, Med. J. Islam. Repub. Iran, 31, (2017); Avila-Pesantez D., Rivera L.A., Alban M.S., Approaches for serious game design: A systematic literature review, Comput. Educ. J, 8, 3, pp. 1-11, (2017); De Freitas S., Jarvis S., Towards a development approach to serious games. Games-based learning advancements for multi-sensory human computer interfaces, Tech. Effect. Pract, 2009, pp. 215-231, (2009); Smit A.B., Brumbaugh K.M., Weltsch B., Hilgers M., Treatment of phonological disorder: A feasibility study with focus on outcome measures, Am. J. Speech Lang. Pathol, 27, 2, pp. 536-552, (2018); Bouraghi H., Rezayi S., Amirazodi S., Nabovati E., Saeedi S., Evaluating the usability of a national health information system with heuristic method, J. Educ. Health Promot, 11, 1, (2022); Lewis J.R., (Ed.) Psychometric evaluation of the post-study system usability questionnaire: The PSSUQ, In Proceedings of the Human Factors Society Annual Meeting; Lewis J.R., IBM computer usability satisfaction questionnaires: Psychometric evaluation and instructions for use, Int. J. Hum. Comput. Interact, 7, 1, pp. 57-78, (1995); Hair A., Monroe P., Ahmed B., Ballard K.J., Gutierrez-Osuna R., Apraxia world: A speech therapy game for children with speech sound disorders, Proceedings of the 17Th ACM Conference on Interaction Design and Children, (2018); Nasiri N., Shirmohammadi S., Rashed A., A serious game for children with speech disorders and hearing problems, In 2017 IEEE 5Th International Conference on Serious Games and Applications for Health (Segah), (2017); Liu Q., Cai F., Yang Y., Han T., Gamification design based research on speech training system for hearing-impaired children, (2015); Bunnell H.T., Yarrington D.M., Polikoff J.B., (Eds.) STAR: Articulation training for young children, In Sixth International Conference on Spoken Language Processing (2000).; Lopes V., Magalhaes J., Cavaco S., Sustained Vowel Game: A Computer Therapy Game for Children with Dysphonia, (2019); Anjos I., Grilo M., Ascensao M., Guimaraes I., Magalhaes J., Cavaco S., A serious mobile game with visual feedback for training sibilant consonants; Zajc M., Istenic Starcic A., Lebenicnik M., Gacnik M., Tablet game-supported speech therapy embedded in children’s popular practices, Behav. Inf. Technol, 37, 7, pp. 693-702, (2018); Madeira R.N., Mestre V., Ferreirinha T., Phonological disorders in children? Design and user experience evaluation of a mobile serious game approach, Procedia Comput. Sci, 113, pp. 416-421, (2017); Duval J., Rubin Z., Segura E.M., Friedman N., Zlatanov M., Yang L., Kurniawan S., (Eds.) SpokeIt: Building a mobile speech therapy experience, In Proceedings of the 20Th International Conference on Human-Computer Interaction with Mobile Devices and Services, (2018); Rubin Z., Kurniawan S.T., Results from using automatic speech recognition in cleft speech therapy with children; Cho H., Keenan G., Madandola O.O., Dos Santos F.C., Macieira T.G.R., Bjarnadottir R.I., Et al., Assessing the usability of a clinical decision support system: Heuristic evaluation, JMIR Hum. Factors, 9, 2, (2022); Chen S.Y., Macredie R.D., The assessment of usability of electronic shopping: A heuristic evaluation, Int. J. Inf. Manag, 25, 6, pp. 516-532, (2005); Farzandipour M., Nabovati E., Zaeimi G.-H., Khajouei R., Usability evaluation of three admission and medical records subsystems integrated into nationwide hospital information systems: Heuristic evaluation, Acta Inform. Med, 26, 2, (2018); Fatima R., Yasin A., Liu L., Wang J., How persuasive is a phishing email? A phishing game for phishing awareness, J. Comput. Secur, 27, 6, pp. 581-612, (2019)</t>
  </si>
  <si>
    <t>Branigan E., Narrative Comprehension and Film, Routledge, (1992); Barrett M.S., Stauffer S.L., Narrative Inquiry in Music Education: Troubling Certainty, (2009); Montfort N., Twisty Little Passages: An Approach to Interactive Fiction, (2005); Prince G., Narratology: The Form and Function of Narrative, (2003); Kelleher C., Motivating programming: Using storytelling to make computer programming attractive to middle school girls, (2006); Gee J.P., What Video Games Have to Teach Us About Learning and Literacy, (2003); Mildorf J., Audionarratology: Interfaces of Sound and Narrative, (2016); Field S., The Screenwriter's Workbook: Exercises and Step-by-Step Instructions for Creating a Successful Screenplay, Delta, (2005)</t>
  </si>
  <si>
    <t>Maeda Y, Tanaka T, Miyasaka T, Shimizu K., A preliminary study of static and dynamic standing balance and risk of falling in an independent elderly population with a particular focus on the limit of stability test, Journal of Physical Therapy Science, 23, 5, pp. p803-p806, (2011); Cook C., The relationship between posture and balance disturbance in women with osteoporosis, Journal of Physical and Occupational Therapy in Geriatrics, 20, 3, pp. p37-p49, (2003); Cuevas-Trisan R., Balance Problems and Fall Risks in the Elderly, Clin Geriatr Med, 35, 2, pp. 173-183, (2019); Milanovic Z, Pantelic S, Trajkovic N, Sporis G, Kostic R, James N., Age-related decrease in physical activity and functional fitness among elderly men and women [published correction appears in Clin Interv Aging. clin interv aging. 2014;9:979], Clin Interv Aging, 8, pp. 549-556, (2013); Osoba MY, Rao AK, Agrawal SK, Lalwani AK., Balance and gait in the elderly: A contemporary review, Laryngoscope Investig Otolaryngol, 4, 1, pp. 143-153, (2019); Abrahamova D, Hlavacka F., Age-related changes of human balance during quiet stance, Physiol Res, 57, 6, pp. 957-964, (2008); Ferlinc A, Fabiani E, Velnar T, Gradisnik L., The Importance and Role of Proprioception in the Elderly: a Short Review, Mater Sociomed, 31, 3, pp. 219-221, (2019); Avionita N, Sudyasih T., The Relationship between Depression Level and the Risk of Falling in the Elderly at the Budi Dharma Yogyakarta Elderly Nursing Home, pp. p1-18, (2020); Langhammer B, Bergland A, Rydwik E., The Importance of Physical Activity Exercise among Older People, Biomed Res Int, 2018, (2018); Chittrakul J, Siviroj P, Sungkarat S, Sapbamrer R., Multi-System Physical Exercise Intervention for Fall Prevention and Quality of Life in Pre-Frail Older Adults: A Randomized Controlled Trial, IJERPH, 17, 9, (2020); Clark F, Jackson J, Carlson M, Et al., Effectiveness of a lifestyle intervention in promoting the well-being of independently living older people: results of the Well Elderly 2 Randomised Controlled Trial [published correction appears in J Epidemiol Community Health. 2012 Nov;66(11):1082], J Epidemiol Community Health, 66, 9, pp. 782-790, (2012); Penzer F, Duchateau J, Baudry S., Effects of short-term training combining strength and balance exercises on maximal strength and upright standing steadiness in elderly adults, Exp Gerontol, 61, pp. 38-46, (2015); Silvi F, Andriana RAM, Wardhani IL, Prawitri YD, Narasinta I, Melaniani S., The effect of boxing exergame on blood lactate and VO2max in non-athlete healthy young men, Bali Medical Journal, 11, 2, pp. p827-p831, (2022); Molina KI, Ricci NA, de Moraes SA, Perracini MR., Virtual reality using games for improving physical functioning in older adults: a systematic review, J Neuroeng Rehabil, 11, (2014); de Rooij IJ, van de Port IG, Meijer JG., Effect of Virtual Reality Training on Balance and Gait Ability in Patients With Stroke: Systematic Review and Meta-Analysis, Phys Ther, 96, 12, pp. 1905-1918, (2016); Zeng N, Pope Z, Lee JE, Gao Z., A systematic review of active video games on rehabilitative outcomes among older patients [published correction appears in J Sport Health Sci. 2017 Jun;6(2):251], J Sport Health Sci, 6, 1, pp. 33-43, (2017); Chan E, Foster S, Sambell R, Leong P., Clinical efficacy of virtual reality for acute procedural pain management: A systematic review and meta-analysis, PLoS One, 13, 7, (2018); Massetti T, da Silva TD, Crocetta TB, Et al., The Clinical Utility of Virtual Reality in Neurorehabilitation: A Systematic Review, J Cent Nerv Syst Dis, 10, (2018); Barg-Walkow LH, Harrington CN, Mitzner TL, Hartley JQ, Rogers WA., Understanding older adults’ perceptions of and attitudes towards exergames, Gerontechnology, 16, 2, pp. 81-90, (2017); Howe TE, Rochester L, Neil F, Skelton DA, Ballinger C., Exercise for improving balance in older people, CDS, 11, (2011); Krause JM, Benavidez EA., Potential influences of exergame boxing on self-efficacy for physical activity and sport, Journal of Physical Education, Recreation &amp; Dance, 85, 4, pp. p15-p20, (2014)</t>
  </si>
  <si>
    <t>Chen B.-N., Shen B.-J., Hsu T.-S., Chinese Dark Chess, Icga Journal, 33, 2, pp. 93-106, (2010); Chen J.-C., Shiue C.-L., An investigation of the game of Defend the Island, Icga Journal, 40, 4, pp. 330-340, (2018); Chen J.-C., Tang S.-C., Wu I.-C., Monte-Carlo Simulation for Mahjong, Journal of Information Science and Engineering, 38, 4, pp. 775-790, (2022); Gardner M., The Game of Hex, The Scientific American Book of Mathematical Puzzles and Diversions, pp. 73-83, (1959); Hsu T.-S., Al E., Computers and Classical Board Games: An Introduction, (2017); Korf R.E., Multi-player alpha-beta pruning, Artificial Intelligence, 48, 1, pp. 99-111, (1991); Lin C.-N., Al E., Design of a Block Go program using deep learning and Monte Carlo tree search, Icga Journal, 40, 3, pp. 149-159, (2018); Lin C.-N., Letouzey F., Yen S.-J., Decapus Wins Othello 10×10 Tournament, Icga Journal, 41, 1, pp. 43-45, (2019); Luckhart C., Irani K.B., An Algorithmic Solution of N-Person Games, Aaai, 11, pp. 158-162, (1986); Silver D., Al E., Mastering the game of Go with deep neural networks and tree search, Nature, 529, pp. 484-489, (2016); Sturtevant N., Korf R.E., On Pruning Techniques for Multi-Player Games, AAAI/IAAI'00, pp. 201-207, (2000); Trzaski W., Chess for Three. Wydawnictwo Profesjonalnej Szkoly Biznesu, (2001); Herik Den Van H.J., Uiterwijk J.W.H.M., Van Rijswijck J., Games solved: Now and in the future, Artificial Intelligence, 134, pp. 277-311, (2002); Wang M., Al E., An efficient AI-based method to play the Mahjong game with the knowledge and game-tree searching strategy, Icga Journal, 43, 1, pp. 2-25, (2021); Jaskowski W., Systematic n-Tuple Networks for Othello Position Evaluation, Icga Journal, 37, 2, pp. 85-96, (2014); Wu I.-C., Huang D.-Y., Chang H.-C., Connect6, Icga Journal, 28, 4, pp. 235-242, (2005)</t>
  </si>
  <si>
    <t>Chennamaneni S.; Pradhan P.; Chebolu V.; Vejendla M.; Kannaiah S.K.; Aravinth S.S.</t>
  </si>
  <si>
    <t>Chennamaneni, Suprith (58244858300); Pradhan, Phalguni (58245583900); Chebolu, Varsha (58245584000); Vejendla, Manjunadh (58245584100); Kannaiah, Sathish Kumar (57204745177); Aravinth, S.S. (56084992700)</t>
  </si>
  <si>
    <t>58244858300; 58245583900; 58245584000; 58245584100; 57204745177; 56084992700</t>
  </si>
  <si>
    <t>Designing Cybersecurity AI Based Awareness Games for Citizens: Best Practices and Future Directions</t>
  </si>
  <si>
    <t>2nd International Conference on Sustainable Computing and Data Communication Systems, ICSCDS 2023 - Proceedings</t>
  </si>
  <si>
    <t>10.1109/ICSCDS56580.2023.10104800</t>
  </si>
  <si>
    <t>https://www.scopus.com/inward/record.uri?eid=2-s2.0-85159090071&amp;doi=10.1109%2fICSCDS56580.2023.10104800&amp;partnerID=40&amp;md5=062ddad8d2ab74b9e87683066b971c7b</t>
  </si>
  <si>
    <t>Cybercrimes are a hazard to both people and businesses. Knowing the best techniques for cyber security is essential for defending against these threats. Despite their ability to be useful, conventional learning techniques like reading articles or attending seminars lack interest. Because of this, employing serious games for education is growing in popularity. Serious games give players an involved learning experience while educating them on a subject, like cyber security. In order to give players a useful understanding to defend themselves, this study investigates the best approaches for embedding cyber security education into serious games. Learning about cyber security is made enjoyable and more relevant by using a game-based methodology. In order to evaluate how game design aspects might be utilized to effectively instruct players on cyber security, the paper examines a variety of game design elements, including game mechanics, narrative, and feedback mechanisms. Additionally, it goes into how different players, such as novice and experienced players, might be catered to in serious games. In general, playing serious games is a fun and effective approach to educate yourself about cyber security. Designers and teachers can produce games that are both enjoyable and instructional by adhering to the quality standards described in this paper.  © 2023 IEEE.</t>
  </si>
  <si>
    <t>Conventional learning techniques; Cyber security; Cybercrimes; Designers; Education; Effective; Experienced players; Feedback mechanisms; Fun; Game design elements; Game mechanics; Game-based methodology; Narrative; Novice players; Quality standards; Serious games; Teachers</t>
  </si>
  <si>
    <t>Vlachopoulos D., Makri A., The effect of games and simulations on higher education: a systemat ic literature review, International Journal of Educational Technology in Higher Education, 14, 1, pp. 1-33, (2017); Pollini A., Callari T.C., Tedeschi A., Ruscio D., Save L., Chiarugi F., Guerri D., Leveraging human factors in cybersecurity: an integrated methodological approach, Cognition, Technology &amp; Work, 24, 2, pp. 371-390, (2022); Menin A., Torchelsen R., Nedel L., An analysis of VR technology used in immersive simulations with a serious game perspective, IEEE computer graphics and applications, 38, 2, pp. 57-73, (2018); Hare R., Tang Y., Player Modeling and Adaptation Methods Within Adaptive Serious Games, IEEE Transactions on Computational Social Systems, (2022); Qusa H., Tarazi J., Cyber-hero: A gamification framework for cyber security awareness for high schools students, 2021 IEEE 11th Annual Computing and Communication Workshop and Conference (CCWC), pp. 677-682, (2021); Westera W., Prada R., Mascarenhas S., Santos P.A., Dias J., Guimaraes M., Ruset I.S., Artificial intelligence moving serious gaming: Presenting reusable game AI components, Education and Information Technologies, 25, pp. 351-380, (2020); Karimipour H., Dehghantanha A., Parizi R.M., Choo K.K.R., Leung H., A deep and scalable unsupervised machine learning system for cyber-attack detection in large-scale smart grids, IEEE Access, 7, pp. 80778-80788, (2019); Krassmann A.L., Paschoal L.N., Falcade A., Medina R.D., Evaluation of game-based learning approaches through digital serious games in computer science higher education: a systemat ic mapping, 2015 14th Brazilian Symposium on Computer Games and Digital Entertainment (SBGames), pp. 43-51, (2015); Frutos-Pascual M., Zapirain B.G., Review of the use of AI techniques in serious games: Decision making and machine learning, IEEE Transactions on Computational Intelligence and AI in Games, 9, 2, pp. 133-152, (2015); Wiafe I., Koranteng F.N., Obeng E.N., Assyne N., Wiafe A., Gulliver S.R., Artificial intelligence for cybersecurity: a systematic mapping of literature, IEEE Access, 8, pp. 146598-146612, (2020); Assaf M., Van Hillegersberg J., Spil T., Arikat N., Teachers' perceptions about using serious games in formal education in Jordan: Possibilit ies and limitations, 2019 IEEE Global Engineering Education Conference (EDUCON), pp. 436-441, (2019); Hendrix M., Bellamy-Wood T., McKay S., Bloom V., Dunwell I., Implementing adaptive game difficulty balancing in serious games, IEEE Transactions on Games, 11, 4, pp. 320-327, (2018); Farraj A., Hammad E., Kundur D., On the impact of cyber attacks on data integrity in storage-based t ransient stability Control, IEEE Transactions on industrial Informatics, 13, 6, pp. 3322-3333, (2017); Li F., Yan X., Xie Y., Sang Z., Yuan X., A review of cyber-attack methods in cyber-physical power system, 2019 IEEE 8th International Conference on Advanced Power System Automation and Protection (APAP), pp. 1335-1339, (2019); Gao Z., Ansari N., Tracing cyber attacks from the practical perspective, IEEE Communications Magazine, 43, 5, pp. 123-131, (2005); Khalaf B.A., Mostafa S.A., Mustapha A., Mohammed M.A., Abduallah W.M., Comprehensive review of Artificial intelligence and stat istical approaches in distributed denial of service at tack and defense methods, IEEE Access, 7, pp. 51691-51713, (2019); Boopathi K., Sreejith S., Bithin A., Learning cyber security through gamification, Indian Journal of Science and Technology, 8, 7, pp. 642-649, (2015); Holdsworth J., Apeh E., An effective immersive cyber security awareness learning plat form for businesses in the hospitality sector, 2017 IEEE 25th International Requirements Engineering Conference Workshops (REW), pp. 111-117, (2017)</t>
  </si>
  <si>
    <t>Adaptedmind: Learn K-6 Math and Reading, (2023); Adventure K., Math Blaster Premium, (2015); All A., Nez Castellar E.P.N., Looy J.V., Assessing the effectiveness of digital game-based learning: Best practices, Comput. Educ., 92-93, pp. 90-103, (2016); Aparicio A.F.C., Silva F.G.M., Arithmetic bird: A game for training mathematical operations, EAI Endorsed Trans. Seri. Games, 5, 17, (2019); Barbosa A., Pereira P., Dias J., Silva F., A new methodology of design and development of serious games, Int. J. Comput. Games Technol., 2014, pp. 1-8, (2014); Boyle E., Et al., An update to the systematic literature review of empirical evidence of the impacts and outcomes of computer games and serious games, Comput. Educ., 94, pp. 178-192, (2016); Dale E., Audiovisual Methods in Teaching, (1946); Draganoiu R., Moldoveanu F., Morar A., Moldoveanu A., DigiMathArt: A game-based approach to learning mathematics and programming, Interact. Learn. Environ., pp. 1-26, (2023); Drigas A., Pappas M., On line and other game-based learning for mathematics, Int. J. Online Eng. (Ijoe), 11, pp. 62-67, (2015); Ke F., A case study of computer gaming for math: Engaged learning from gameplay?, Comput. Educ., 51, 4, pp. 1609-1620, (2008); Laato S., Et al., Evaluation of the pedagogical quality of mobile math games in app marketplaces, 2020 IEEE International Conference on Engineering, Technology and Innovation (ICE/ITMC), Pp. 1–8, (2020); Michael D., Chen S., Serious Games, (2005); Microsoft: Azure Playfab, (2023); Moyer-Packenham P.S., Et al., How design features in digital math games support learning and mathematics connections, Comput. Hum. Behav., 91, pp. 316-332, (2019); Nunez Castellar E., All A., de Marez L., van Looy J., Cognitive abilities, digital games and arithmetic performance enhancement: A study comparing the effects of a math game and paper exercises, Comput. Educ., 85, pp. 123-133, (2015); Prensky M., Computer games and learning: Digital game-based learning, Handbook of Computer Game Studies, (2005); Shi Y.R., Shih J.L., Game factors and game-based learning design model, Int. J. Comput. Games Technol., 2015, pp. 1-11, (2015); Silva F.G.M., Practical methodology for the design of educational serious games, Information, 11, 1, (2020); Wu B., Wang A., A guideline for game development-based learning: A literature review, Int. J. Comput. Games Technol., 2012, (2012); Yong S.T., Gates P., Harrison I., Digital games and learning mathematics: Student, teacher and parent perspectives, Int. J. Ser. Games, 3, (2016); Zemliansky P., Wilcox D., Design and Implementation of Educational Games: Theoretical and Practical Perspectives, Information Science Reference, (2010)</t>
  </si>
  <si>
    <t>Silver D., Mastering the game of Go with deep neural networks and tree search, Nature, pp. 484-503, (2016); Silver D., Et al., A general reinforcement learning algorithm that masters chess, shogi, and Go through self-play, Science, 362, pp. 1140-1144, (2018); Schrittwieser J., Antonoglou I., Hubert T., Et al., Mastering Atari, Go, chess and shogi by planning with a learned model, Nature, 588, pp. 604-609, (2020); Wistuba M., Schmidt-Thieme L., Move Prediction in Go–Modelling Feature Interactions Using Latent Factors, Annual Conference on Artificial Intelligence, pp. 260-271, (2013); Coulom R., Computing Elo Ratings of Move Patterns in the Game of Go, ICGA Journal, 30, (2007)</t>
  </si>
  <si>
    <t>Computerspiele—Anteil der Spieler in Deutschland, (2023); Gaming—Anteil der Spieler in Deutschland nach Alter, (2023); Cairns P., Cox A., Nordin A.I., Immersion in Digital Games: Review of Gaming Experience Research, Handbook of Digital Games, pp. 337-361, (2014); Ryan M.-L., Narrative as Virtual Reality 2, (2015); Agrawal S., Simon A., Bech S., Baerentsen K., Forchhammer S., Defining Immersion: Literature Review and Implications for Research on Audiovisual Experiences, J. Audio Eng. Soc, 68, pp. 404-417, (2020); Ermi L., Mayra F., Fundamental Components of the Gameplay Experience: Analysing Immersion, Proceedings of the DiGRA Conference; Jennett C., Cox A.L., Cairns P., Dhoparee S., Epps A., Tijs T., Walton A., Measuring and Defining the Experience of Immersion in Games, Int. J. Hum.-Comput. Stud, 66, pp. 641-661, (2008); IJsselsteijn W.A., de Kort Y.A.W., Poels K., The Game Experience Questionnaire, (2013); Yee N., Motivations for Play in Online Games, CyberPsychology Behav, 9, pp. 772-775, (2006); Cohen J., Defining Identification: A Theoretical Look at the Identification of Audiences with Media Characters, Mass Commun. Soc, 4, pp. 245-264, (2001); Hefner D., Klimmt C., Vorderer P., Identification with the Player Character as Determinant of Video Game Enjoyment, Proceedings of the Entertainment Computing—ICEC 2007, pp. 39-48, (2007); Henning B., Vorderer P., Psychological Escapism: Predicting the Amount of Television Viewing by Need for Cognition, J. Commun, 51, pp. 100-120, (2001); Boffel C., Wurger S., Musseler J., Schlittmeier S.J., Character Customization with Cosmetic Microtransactions in Games: Subjective Experience and Objective Performance, Front. Psychol, 12, (2022); Boltz M., Schulkind M., Kantra S., Effects of Background Music on the Remembering of Filmed Events, Mem. Cogn, 19, pp. 593-606, (1991); Zhang J., Fu X., The Influence of Background Music of Video Games on Immersion, J. Psychol. Psychother, 5, (2015); Sanders T.A., Cairns P., Time Perception, Immersion and Music in Videogames, Proceedings of the HCI 2010, pp. 160-167; Klimmt C., Possler D., May N., Auge H., Wanjek L., Wolf A.-L., Effects of Soundtrack Music on the Video Game Experience, Media Psychol, 22, pp. 689-713, (2019); Levy L.M., The Effects of Background Music on Video Game Play Performance, Behavior and Experience in Extraverts and Introverts, Georgia Institute of Technology, (2015); Ribeiro G., Rogers K., Altmeyer M., Terkildsen T., Nacke L.E., Game Atmosphere: Effects of Audiovisual Thematic Cohesion on Player Experience and Psychophysiology, Proceedings of the Annual Symposium on Computer-Human Interaction in Play, pp. 107-119, (2020); Wharton A., Collins K., Subjective Measures of the Influence of Music Customization on the Video Game Play Experience: A Pilot Study, Game Stud, 11, (2011); Grimshaw M., Lindley C., Nacke L., Sound and Immersion in the First-Person Shooter: Mixed Measurement of the Player’s Sonic Experience, Proceedings of the Audio Mostly—A Conference on Interaction with Sound; Nacke L.E., Grimshaw M.N., Lindley C.A., More than a Feeling: Measurement of Sonic User Experience and Psychophysiology in a First-Person Shooter Game, Interact. Comput, 22, pp. 336-343, (2010); Haehn L., Schlittmeier S.J., Boffel C., I Hear, Therefore I Am—Influence of Sound Design in Videogames, Proceedings of the DAGA 2023, pp. 1648-1651; League of Legends [Video game], (2009); Chattopadhyay B., Reconstructing Atmospheres: Ambient Sound in Film and Media Production, Commun. Public, 2, pp. 352-364, (2017); Khan O., Ahmed I., Cottingham J., Rahhal M., Arvanitis T.N., Elliott M.T., Timing and Correction of Stepping Movements with a Virtual Reality Avatar, PLoS ONE, 15, (2020); Haehn L., Borowczak L., Schlittmeier S.J., Boffel C., Soundscaping the Game World: The Impact of Character and Ambient Sounds on Immersion and Avatar Identification, Proceedings of the 1st AUDICTIVE Conference, pp. 92-95; Faul F., Erdfelder E., Lang A.-G., Buchner A., G*Power 3: A Flexible Statistical Power Analysis Program for the Social, Behavioral, and Biomedical Sciences, Behav. Res. Methods, 39, pp. 175-191, (2007); Law E.L.-C., Bruhlmann F., Mekler E.D., Systematic Review and Validation of the Game Experience Questionnaire (GEQ)—Implications for Citation and Reporting Practice, Proceedings of the 2018 Annual Symposium on Computer-Human Interaction in Play, pp. 257-270, (2018); Van Looy J., Courtois C., De Vocht M., Player Identification in Online Games: Validation of a Scale for Measuring Identification in MMORPGs, Proceedings of the 3rd International Conference on Fun and Games, pp. 126-134, (2010); Bakdash J.Z., Marusich L.R., Repeated Measures Correlation, Front. Psychol, 8, (2017); R: A Language and Environment for Statistical Computing 2022</t>
  </si>
  <si>
    <t>Adams D. M., Mayer R. E., MacNamara A., Koenig A., Wainess R., Narrative games for learning: Testing the discovery and narrative hypotheses, Journal of Educational Psychology, 104, pp. 235-249, (2012); Adams S., Using Learning Outcomes, (2004); Andrews D. H., Story types and the hero story, Storytelling as an instructional method, pp. 1-10, (2010); Biggs J., What the student does: teaching for enhanced learning, Higher Education Research and Development, 18, 1, pp. 57-75, (1999); Breuer J., Bente G., Why so Serious? On The Relation of Serious Games and Learning, Journal for Computer Game Culture, 4, pp. 7-24, (2010); Brucks M., The Effects of Product Class Knowledge on Information Search Behaviour, Journal of Consumer Research, 12, 1, pp. 1-16, (1985); Chaney L., Green C., Presenter behaviors: Actions often speak louder than words, Supervision, 63, 5, pp. 17-19, (2002); Chen Z. H., Chan T. W., Learning by substitutive competition: Nurturing my-pet for game competition based on open learner model, Proceedings of the International Conference on Digital Games and Intelligent Toys Based Education, pp. 124-131, (2008); Clark D. B., Tanner-Smith E. E., Killingsworth S. S., Digital games, design, and learning: A systematic review and meta-analysis, Review of educational research, 86, 1, pp. 79-122, (2016); Costu S., Aydn S., Filiz M., Students’ Conceptions About Browser-Game-based Learning in Mathematics Education: TTNetvitamin Case, Procedia-Social and Behavioral Sciences, 1, 1, pp. 1848-1852, (2009); Deterding S., Khaled R., Nacke L. E., Dixon D., Gamification: Toward a Definition, CHI 2011 Gamification Workshop Proceedings, (2011); Duveskog M., Sutinen E., Enrichtung student HIV awareness by digital storytelling, Journal of Educational Multimedia and Hypermedia, 22, 4, pp. 383-406, (2013); Eckardt L., Finster R., Kollaboration oder Wettbewerb: ein Vergleich der Motivation beim Game-based Learning, HMD Praxis der Wirtschaftsinformatik, 56, 1, pp. 83-93, (2019); Eckardt L., Grogorick S., Robra-Bissantz S., Play to Learn: Conducting a Playtest Session for Improving an Educational Game, Proceedings der American Conference on Information Systems, (2018); Eckardt L., Roske D., Robra-Bissantz S., Influence of Belief in a Just World on Knowledge in Game-based Learning, Proceedings of the Bled eConference Humanizing Technology for a Sustainable Society, pp. 507-522, (2019); Eckardt L., Schlaf S. P., Barutcu M., Ebsen D., Meyer J., Robra-Bissantz S., Empirische Untersuchung des Einflusses der Identifikation mit einer Spielgeschichte auf den Lernerfolg bei einem Serious Game, Proceedings of Teaching Trends, pp. 139-145, (2019); Eckardt L., Robra-Bissantz S., Learning Success: A Comparative Analysis of a Digital Game-Based Approach and a Face-to-Face Approach, Proceedings of the 31th Bled eConference Digital Transformation - Meeting the Challenges, pp. 331-343, (2018); Flynn L.R., Goldsmith R.E., A Short, Reliable Measure of Subjective Knowledge, Journal of Business Research, 46, 1, pp. 57-66, (1999); Fullerton T., Game Design Workshop: a Playcentric Approach to Creating Innovative Games, (2014); Grogorick L., Design und Implementierung eines Serious Games zur Steigerung des Lernerfolgs am Beispiel der Informationskompetenz, (2021); Haussler P., Wie lässt sich der Lernerfolg messen?, Physikdidaktik, pp. 249-294, (2007); Hamari J., Koivisto J., Sarsa H., Does gamification work?-a literature review of empirical studies on gamification, Proceedings of the 47th Hawaii international conference on system sciences, pp. 3025-3034, (2014); Hoeken H., van Vliet M., Suspense, curiosity, and surprise: How discourse structure influences the affective and cognitive processing of a story, Poetics, 27, pp. 277-286, (2000); Homburg C., Wieseke J., Hoyer W. D., Social identity and the service-profit chain, Journal of Marketing, 73, 2, pp. 38-54, (2009); Johann D., Probleme der befragungsbasierten Messung von Faktenwissen, Sozialwissenschaften und Berufspraxis, 31, 1, pp. 53-65, (2008); Kapp K. M., The Gamification of Learning and Instruction: Game-based Methods and Strategies for Training and Education, (2012); Kibler S., Eckardt L., On the Role of Tasks in Virtual Game-based Learning: The Example of Lost in Antarctica, IATUL 2018 Proceedings, pp. 2-13, (2018); Keller J. M., Strategies for stimulating the motivation to learn, Performance+ Instruction, 26, 8, pp. 1-7, (1987); Kerres M., Multimediale und telemediale Lernumgebungen: Konzeption und Entwicklung, (2001); Khosrawi-Rad B., Grogorick L., Robra-Bissantz S., Zwischen Frust und Freude - Wie nehmen Lernende verschiedene Spielmechaniken beim Digital Game-based Learning wahr?, Proceedings der Gemeinschaft neuer Medien, pp. 75-91, (2021); Kim Y.-H., Kwon H., Lee J., Chiu C.-Y., Why Do People Overestimate or Underestimate Their Abilities? A Cross-Culturally Valid Model of Cognitive and Motivational Processes in Self-Assessment Biases, Journal of Cross-Cultural Psychology, 47, 9, pp. 1201-1216, (2016); Kruse V., Plicht C., Spannagel J., Wehrle M., Spannagel C., Creatures of the Night:Konzeption und Evaluation einer Gamification-Plattform im Rahmen einer Mathematikvorlesung, DeLFI Workshop Proceedings, pp. 246-253, (2014); Konijn E., Hoorn J., Some like it bad: Testing a model for perceiving and experiencing fictional characters, Media Psychology, 7, pp. 107-144, (2005); Landers R. N., Armstrong M. B., Collmus A. B., How to use game elements to enhance learning: Applications of the theory of gamified learning, Serious Games and Edutainment Applications, 2, pp. 457-483, (2017); Laschke M., Hassenzahl M., Mayor or Patron? The Difference Between a Badge and a Meaningful Story, Proceedings of the CHI 2011 Workshop on Gamification, pp. 72-75, (2011); Lugmayr A., Sutinen E., Suhonen J., Sedano C. I., Hlavacs H., Montero C. S., Serious Storytelling - a first definition and review, Multimedia Tools and Applications, 76, pp. 15707-15733, (2017); Manzano-Leon A., Camacho-Lazarraga P., Guerrero M. A., Guerrero-Puerta L., Aguilar-Parra J. M., Trigueros R., Alias A., Between level up and game over: A systematic literature review of gamification in education, Sustainability, 13, 4, pp. 22-47, (2021); Mescheder B., Sallach C., Wettbewerbsvorteile durch Wissen, (2012); Nicholson S., A recipe for meaningful gamification, Gamification in Education and Business, (2015); McQuiggan S., Rowe J., Lee S., Lester J., Story-based learning: The impact of narrative on learning experiences and outcomes, Proceedings oft he 9th International Conference on Intelligent Tutoring Systems, pp. 530-539, (2008); Prensky M., Digital Game-based Learning, (2001); Probst G., Raub S., Romhardt K., Wissen managen. Wie Unternehmen ihre wertvollste Ressource optimal nutzen, (2006); Reeves B., Read J.L., Total engagement: Using games and virtual words to change the way people work and business complete, (2009); Ryan R. M., Rigby C. S., Przybylski A., The Motivational Pull of Video Games: A Self-Determination Theory Approach, Motivation and emotion, 30, 4, pp. 344-360, (2006); Sailer M., Homner L., The gamification of learning: A meta-analysis, Educational Psychology Review, 32, 1, pp. 77-112, (2020); Schlimbach R., Robra-Bissantz S., Adapt or Die! - A Board Game to Support Dynamic Business Model Creation in Digital Darwinism, Proceedings of the 15th International Conference on Information Systems, (2022); Siemon D., Eckardt L., Gamification of Teaching in Higher Education, Gamification, pp. 153-164, (2017); Tashiro J., Parga D., Pollard J., Talanquer V., Characterizing change in students’ selfassessments of understanding when engaged in instructional activities, Chemistry Education Research and Practice, 22, 3, pp. 662-682, (2021); Oliveira W., Hamari J., Shi L., Toda A. M., Rodrigues L., Palomino P. T., Isotani S., Tailored Gamification in Education: A literature Review and Future Agenda, Education and Information Technologies, 28, 1, pp. 373-406, (2023); Olson C. K., Children’s Motivation for Video Game Play in the Context of normal Development, Review of General Psychology, 14, pp. 180-187, (2010); van der Spek E. D., Experiments in serious game design: A cognitive approach, (2011); Van Roy R., Zaman B., Why gamification fails in education and how to make it successful:Introducing nine gamification heuristics based on self-determination theory, Serious Games and Edutainment Applications, 2, pp. 485-509, (2017); Wouters P., van Nimwegen C., van Oostendorp H., van der Spek E. D., A meta-analysis of the cognitive and motivational effects of serious games, Journal of Educational Psychology, 105, 2, pp. 249-265, (2013); Zichermann G., Cunningham C., Gamification by Design: Implementing Game Mechanics in Web and Mobile Apps, (2011)</t>
  </si>
  <si>
    <t>Ying W., Luyun D., Research on the Interaction between DanceEducation in Colleges and Community Public Culture: TakingBuilding a Standardized Square Dance Industry Platform as anExample, Journal of Jilin Academy of Arts, 8, pp. 6-10, (2020); Hong Z., Research on the communication elements of squaredance from the perspective of cultural communication, Journal ofYanbian University: Social Science Edition, 53, pp. 88-92, (2020); Yaping B., Ying L., Dongmei W., Et al., The effect of communitysquare dance on sleep quality in middle-aged and elderly hypertensivepatients, Chinese Journal of Hypertension, 28, pp. 74-78, (2020); Yuan H., Chao S., Yipan W., Research on the Influence ofSocial Interaction on the Consumption Upgrade of the Elderly-Also on the Economic Driving Effect of Square Dance, Journal ofFinance and Economics, 47, pp. 15-22, (2021); Shibin J., Weijia Y., Xuelian W., Comparative Analysis ofSquare Dance Reporting Frames from the Perspective of HealthyChina, Journal of Wuhan Institute of Physical Education, 54, pp. 64-68, (2020); Qin Y., Hui L., Study on the antihypertensive effect of briskwalking and square dancing on middle-aged female hypertensivepatients, 5, pp. 40-42, (2021); Jinghan S., Kuo W., The influence of square dance exercise onthe physical health and mental and emotional health of the elderly, Chinese Journal of Gerontology, 40, pp. 47-50, (2020); Lizhi W., Xiaocong L., A study on the disturbing conflict ofsquare dance accompaniment music from the perspective of socialpsychology theory: A case study based on the × square dance team, Journal of Capital Institute of Physical Education, 2, pp. 68-76, (2020); Zhange L., Meifang W., Effects of Taijiquan and square danceexercise on lower limb muscle strength and balance in middle-agedand elderly women, Chinese Journal of Sports Medicine, 39, pp. 57-62, (2020)</t>
  </si>
  <si>
    <t>Xue E., Li J., Exploring the type-based vocational education system: insights from China, Educ. Philos. Theory, 1, pp. 1-11, (2021); Vaganova O.I., Zheltukhina M., Sinina A.I., Kokoulina O.P., (2021); (2011); Hummel H.G.K., Joosten-ten Brinke D., Nadolski R.J., Baartman L.K.J., Content validity of game-based assessment: case study of a serious game for ICT managers in training, Technol. Pedagogy Amp Educ., pp. 1-16, (2017); Yang S., Guo D., Bi S., Chen Y., 22, (2023); Hogle J.G.; Walker B.M., Harper J., Lloyd C., Caputi P., Methodologies for the exploration of computer and technology transference, Comput. Hum. Behav., 19, 5, pp. 523-535, (2003); Amp W.D., Amp C.Y.J., Amp S.H., (2013); Nelson M.L., Hauck R.V., Clicking to learn: a case study of embedding radio-frequency based clickers in an introductory management information systems course, J. Inf. Syst. Educ., 19, (2008); Kerdvibulvech C., Exploring the impacts of COVID-19 on digital and metaverse games, In International Conference on Human-Computer Interaction, (2022); Kerdvibulvech C., pp. 452-461, (2021); Shin D., The actualization of meta affordances: conceptualizing affordance actualization in the metaverse games, Comput. Hum. Behav., no. Aug, (2022); Dede C., Ruess K., (2003); Jamie E.L., Using technology to support reading development : current practice and new opportunities, (2012); Prensky M., “digital Game-Based Learning”, (2001); Dunwell I., Petridis P., Arnab S., Protopsaltis A., Freitas S.D., Blended game-based learning environments: extending a serious game into a learning content management system, IEEE, (2011); Tang S., Hanneghan M., A model-driven framework to support development of serious games for game-based learning, IEEE, (2010); Michael D.R., Chen S., Serious games: games that educate, train, and inform, (2006); Chuan-Rui L., Cheng-Hua H., Li-Xin W.; Chang W.C., Wang T.H., Lin F.H., Yang H.C., Game-based learning with ubiquitous technologies, IEEE Internet Comput., 13, 4, pp. 26-33, (2009); Liu K.Y., Yang C.T., Chang K.H., “Development of a multiplayer online role-playing game-based learning system for, Multiple Curriculums”, pp. 62-66, (2012); Vandercruysse S., Vandewaetere M., (2015); Zafeiropoulou M., Volioti C., Keramopoulos E., Sapounidis T., Developing physics experiments using augmented reality game-based learning approach: a pilot study in primary school, Computers, 10, 10, (2021); Lenstra J.K., Shmoys D., (2016); Dahalan F., Alias N., Shaharom M.S.N., Gamification and game based learning for vocational education and training: a systematic literature review, Educ. Inf. Technol., (2023); Larsen L.J., Juicing the game design process: towards a content centric framework for understanding and teaching game design in higher education, Educ. Media Int., 55, 3, pp. 231-254, (2018); Lee S.H.; Chen J., 31, (2019); Salii Y.V., Ivanko E.E., “Dynamic programming and greedy heuristic in, Camera Trap Traveling Salesman Problem”, (2016); Hong L., Fang D.W., Qiang G., A distributed algorithm of topology construction and network routing of bluetooth scatternet, J. Comput. Res. Dev., (2003); Xiao-Yan Q., Zi-Jian Z., Xing-Yuan L.I., Multi-objective reactive power optimization based on improved genetic-interior point algorithm, Power Syst. Technol., (2009)</t>
  </si>
  <si>
    <t>Unity Real-Time Development Platform - 3D, 2D, VR &amp; AR Engine, (2023); Adams E., Fundamentals of game design, (2014); Andersen E., O'Rourke E., Liu Y., Snider R., Lowdermilk J., Truong D., Cooper S., Popovic Z., The impact of tutorials on games of varying complexity, Proceedings of the SIGCHI Conference on Human Factors in Computing Systems, pp. 59-68, (2012); Cao S., Liu F., Learning to play: Understanding ingame tutorials with a pilot study on implicit tutorials, Heliyon, 8, (2022); Cheung G.K., Zimmermann T., Nagappan N., The first hour experience: How the initial play can engage (or lose) new players, Proceedings of the first ACM SIGCHI annual symposium on Computer-human interaction in play, pp. 57-66, (2014); Dix A., Human-computer interaction, (2003); Haider A., Gerling K., Vanden Abeele V., The player experience inventory bench: Providing games user researchers actionable insight into player experiences, Extended Abstracts of the 2020 Annual Symposium on Computer-Human Interaction in Play, pp. 248-252, (2020); Passalacqua M., Morin R., Senecal S., Nacke L.E., Leger P., Demystifying the first-time experience of mobile games: The presence of a tutorial has a positive impact on non-expert players' flow and continuous-use intentions, Multimodal Technologies and Interaction, 4, 3, (2020); Ryan R.M., Control and information in the intrapersonal sphere: An extension of cognitive evaluation theory, Journal of personality and social psychology, 43, 3, (1982); Salmond M., Video game design: Principles and practices from the ground up, (2016); Shannon A., Kreisler Boyce A., Gadwal C., Barnes T., Effective practices in game tutorial systems, FDG, pp. 338-345, (2013); Susi T., Johannesson M., Backlund P., Serious games: An overview, (2007); Ara Tasnim R., Fariana Z., Eishita. Analyzing the distinctive impact of personality traits on serious gameplay experience, 2021 IEEE 9th International Conference on Serious Games and Applications for Health(SeGAH), pp. 1-8, (2021); Ara Tasnim R., Eishita F.Z., Mom an effort to comprising cbt in digital gaming, 2020 IEEE 8th International Conference on Serious Games and Applications for Health (SeGAH), pp. 1-8, (2020); Ara Tasnim R., Eishita F.Z., Arcod: A serious gaming approach to measure cognitive distortions, 2022 IEEE 10th International Conference on Serious Games and Applications for Health (SeGAH), pp. 1-8, (2022); Salen Tekinbas K., Zimmerman E., Rules of play: Game design fundamentals, (2003); Therrien C., To get help, please press x" the rise of the assistance paradigm in video game design, DiGRA Conference, (2011); Watson D., Anna Clark L., Tellegen A., Development and validation of brief measures of positive and negative affect: The panas scales, Journal of personality and social psychology, 54, 6, (1988)</t>
  </si>
  <si>
    <t>Early Childhood Education and Care Policy Review, (2015); Convention on the rights of the Child, UN General Assembly; Russo M.F., Mathematics Teacher, 109, pp. 351-354, (2016); Early Childhood Education for All, (2019); Kementerian Pendidikan Malaysia, Pelan Pembangunan Pendidikan Malaysia 2013-2025, (2013); Kementerian Pendidikan Malaysia, Dokumen Standard Kurikulum Prasekolah Kebangsaan Semakan, (2017); Pendidikan A., Akta Pendidikan 1996 (Akta 550) &amp; Peraturan-peraturan Terpilih Hingga 20 Hb Julai, 2006, (2006); Norly Jamil Jurnal Pendidikan Awal Kanak-kanak Kebangsaan, 4, pp. 64-80, (2015); Wang Y., Sperling R.A., Front. Educ., 5, (2020); Lesseig K., Casey S., Monson D., Krupa E.E., Huey M., Math. Teach. Educ., 5, pp. 29-46, (2016); Kamii C., Can Adult Teac Number Concepts to Young Children?, Beginning Professional Development Workshop, pp. 59-62, (2016); Kirkland L.D., Manning M., Osaki K., Hicks D., J. Res. Child. Educ., 29, pp. 275-286, (2015); Kotsopoulos D., Makosz S., Zambrzycka J., McCarthy K., Early Child. Educ. J., 43, pp. 531-539, (2015); Chen C.P., Law V., Comput. Hum. Behav., 55, pp. 1201-1212, (2016); Sun L.P., Siklander P., Ruokamo H., Semin. Net, 14, pp. 62-84, (2018); Haataja E., Morno-Esteva E.G., Salonen V., Laine A., Toivanem M., Hannula M.S., Teach. Teach. Educ., 86, pp. 1-15, (2019); Early Childhood Education for All, (2019); Bjorklund C., Van Den Heuvel-Panhuizen M., Kullberg A., ZDM - Int. J. Math. Educ., 52, pp. 607-619, (2020); Varol F., Farran D.C., Early Child. Educ. J., 33, pp. 381-387, (2006); Anthony G., Walshaw M., J. Math. Educ., 2, pp. 147-164, (2009); Clements D.H., Sarama J., Science,Technologies &amp; Mathematics, 333, pp. 968-970, (2011); Clements D.H., Sarama J., Learning and Teaching Early Math: The Learning Trajectories Approach, (2014); Sayudi S., Teori Pembelajaran Anak Usia Dini Dalam Kajian Neurosains, (2014); Dagli U.Y., Halat E., Eurasia J. Math. Sci. Technol. Educ., 12, pp. 189-2020, (2016); Shin C., Ompok C., International Academic Research Journal of Social Science, 5, pp. 1-7, (2019); Tzekaki M., Mathematical activity in early childhood and role of generalization, Mathematics Education in the Early Years, Springer, Cham, pp. 301-313, (2020); Keuch S., Brandt B., You are already bigger than the giraffe!' the use of adjetives in measurement activities in kindergarten, Mathematics Education in Early Years. Results from the POEM4 Conference, pp. 369-384, (2020); Muhayanto E.H., Jurnal CARE, pp. 51-64, (2016); Ariffin N.A., Yunus, Kesediaan guru prasekolah dalam melaksanakan KBAT dalam pengajaran dan pembelajaran, Simposium Pendidikan DiPeribadikan: Perspektif Risalah An-Nur, SPRiN, pp. 147-152, (2017); Rojas D.G., Castillejo J.A.A., Jimenez-Fernandez S., Prisma Soc., 22, pp. 326-345, (2018); Strategic Use of Technology in Teaching and Learning Mathematics; A Position of the National Council of Teachers of Mathematics, National Council of Teachers of Mathematics (NCTM), (2015); Charting a Course for Success: America's Strategy for STEM Education, Committee on STEM Education, (2018); Zosh J.M., Hassinger-Das B., Toub T.S., Hirsh-Pasek K., Golinkoff R., Journal of Mathematics Education at Teachers College, (2016); Van Den Hurk A., Meelissen M., Van Langen A., Int. J. Sci. Educ., 41, pp. 150-164, (2019); Weisberg D.S., Hirsh-Pasek K., Golinkoff R.M., Kittredge A.K., Klahr D., Curr. Dir. Psychol. Sci., 25, pp. 177-182, (2016); Nussbaumer A., Maurer M., Malicet S., Steiner C.M., Albert D., A novel approach and software component for supporting competence-based learning with serious games, Proceedings of 13th International Technology, Education and Development Conference; March 11-13, 2019; Valencia, Spain, pp. 6009-6015, (2019); Briggs J., Constructive alignment, HERDSA Review of Highrer Education, 1, (2014); Wiggins G., McTighe J., What is backward design, Understanding by Design, Ascd., 1, pp. 7-19, (1998); Ruggeri A., Markant D.B., Gurevkis T., Bretzke M., Xu F., Cognition., 186, pp. 82-94, (2019); Batdl V., Educ. Sci.: Theory Pract., 17, pp. 2057-2092, (2017); 1, (2019); Pelaporan Pentaksiran Sekolah Rendah 2018, Kementerian Pendidikan Malaysia; Pelaporan Pentaksiran Sekolah Rendah 2019, Kementerian Pendidikan Malaysia; Razak N.N.A., Johar A.M., Adriani D., Yee Y.C., Jurnal Pendidikan Matematik, 2, pp. 1-13, (2015); Firdaus F., Kailani I., Bakar M.N.B., Bakry B., Int. J. Educ. Learn., 9, pp. 226-236, (2015); Abu N.E.B., Eu L.K., Jurnal Kurikulum Pengajaran Asia Pacifik, 2, pp. 1-10, (2017); Meletiou-Mavrotheris M., Prodromou, Technol. Knowl. Learn., 21, pp. 379-399, (2016); Sinclair N., Time, immersion and articulation: Digital technology for early childhood mathematics, Contemporary Research and Perspectives on Early Childhood Mathemats Education, pp. 205-221, (2018); Chen C.P., Law V., Comput. Hum. Behav., 55, pp. 1201-1212, (2016); Norshuhada S., Hashiroh H., Malays. J. Learn. Instr., 14, pp. 271-293, (2017); McLaren B.M., Adams D.M., Mayer R.E., Forlizzi J., Int. J. Game-Based Learn., 7, pp. 36-56, (2017); Bandura A., Annu. Rev. Psychol., 52, pp. 1-26, (2001); Wei X., Lin L., Meng N., Tan W., Kong S.C., Comput. Educ., 160, (2021); Rajendra I.M., Sudana I.M., J. Phys. Conf. Ser., 953, (2018); Gunawardhana L.K.P.D., Palaniappan S., Using multimedia as an education tool, 9th Annual International Conference on Computer Games, Multimedia and Allied Technology (CGAT 2016), 10, pp. 1-4, (2016); Julia C., Antoli J.O., Int. J. Technol. Des. Educ., 29, pp. 303-327, (2019); Gillies R.M., Int. J. Educ. Res., 97, pp. 200-209, (2019); Xu Z., Shi Y., Theory and Practice in Language Studies, 8, 7, pp. 880-887, (2018); Hendriks R.A., De Jong P.G., Admiraal W.F., Reinders M.E., Med. Teach., 41, pp. 917-926, (2019); Pope H., Mangram C., Int. J. Serious Games, 2, pp. 5-22, (2015); Iten N., Petko D., Br. J. Educ. Technol., 47, pp. 151-163, (2016); Makar K., Bakker A., Ben-Zvi D., ZDM - Int. J. Math. Educ., 47, pp. 1107-1120, (2015); Zakaria N.A., Khalid F., Creat. Educ., 7, pp. 1537-1544, (2016); Murtiyasa B., Tantangan pembelajaran matematika era global, Prosiding Seminar Nasional Matematika Dan Pendidikan Matematika UMS 2015, pp. 28-47, (2015); Plass J.L., Homer B.D., Kinzer C.K., Educ. Psychol., 50, pp. 258-283, (2015); Becker K., Digital game-based learning: Learning with games, Choosing and Using Digital Games in the Classroom Springer, Cham., pp. 25-61, (2017); Haniza N., Roslina P., Fatin N., Shah M., Azimah N., Madiati, Permainan digital dalam transformasi Bahasa kanak-kanak pemulihn khas, Prosiding Seminar Linguistik Kebangsaan, pp. 219-225, (2019); Shepherd C., The New Learning Architects, (2016); Lee L., Int. J. Inf. Educ. Technol., 5, pp. 947-950, (2015); Burnett C., The digital age and its implication for learning and teaching in primay school, The Catalyst, University of New York: Cambridge Primary Review Trust, (2016); Liponen S., Koivulab M., Huttunen K., Turjab L., Laaksod M.L., Journal of Early Childhood Education Research, 7, pp. 282-309, (2018); Ivrendi A., Math. Educ. Res. J., (2016); Ajam A.A., Hemmatipoor O., J. Community Health Res., 7, pp. 48-56, (2018); Rominus M., Eklund K., Pesu L., Lyytinen H., Educ. Technol. Res. Dev., 67, pp. 639-663, (2019); Creswell J.W., Research Design: Qualitative, Quantitative and Mixed Methods Approaches, (2014); Creswell J.W., Creswell J.D., Research Design: Qualitative, Quantitative, and Mixed Methods Approaches, (2018); Smaldino P.E., Flamson T.J., McElreath R., Sci. Rep., 8, pp. 1-10, (2018); Li W.Y., Nt. J. Inf. Educ. Technol., 6, pp. 105-112, (2016); Brandt B., Educ. Stud. Math., 84, pp. 227-248, (2013)</t>
  </si>
  <si>
    <t>Verma P., Kumar R., Tuteja J., Gupta N., Systematic review of virtual reality &amp; its challenges, Proc. 3rd Int. Conf. Intell. Commun. Technol. Virtual Mobile Netw., pp. 434-440, (2021); Rambach J., Lilligreen G., Schafer A., Bankanal R., Wiebel A., Stricker D., A survey on applications of augmented, mixed and virtual reality for nature and environment, Proc. Int. Conf. Hum.-Comput. Interaction, pp. 653-675, (2021); Radhakrishnan U., Koumaditis K., Chinello F., A systematic review of immersive virtual reality for industrial skills training, Behav. Inf. Technol., 40, 12, pp. 1310-1339, (2021); Kurniawan C., Rosmansyah Y., Dabarsyah B., A systematic literature review on virtual reality for learning, Proc. IEEE 5th Int. Conf. Wireless Telematics, pp. 1-4, (2019); Pirker J., Dengel A., Holly M., Safikhani S., Virtual reality in computer science education: A systematic review, Proc. 26th ACM Symp. Virtual Reality Softw. Technol., (2020); Schwaber K., Sutherland J., The scrum guide, (2020); Mayor J., L-Opez-Fern-Andez D., ScrumVR: Virtual reality serious video game to learn scrum, Appl. Sci., 11, 19, (2021); Kavanagh S., Luxton-Reilly A., Wuensche B.C., Plimmer B., A systematic review of virtual reality in education, Themes Sci. Technol. Educ., 10, 2, pp. 85-119, (2017); Caserman P., Gobel S., Become a scrum master: Immersive virtual reality training to learn scrum framework, Serious Games, pp. 34-48, (2020); Rodriguez G., Soria A., Campo M., Virtual scrum: A teaching aid to introduce undergraduate software engineering students to scrum, Comput. Appl. Eng. Educ., 23, pp. 147-156, (2015); Kerimbayev N., Formats of virtual learning, Encyclopedia of Education and Information Technologies, (2019); Hern-Andez-De-Men-Endez M., Vallejo Guevara A., Morales-Menendez R., Virtual reality laboratories: A review of experiences, Int. J. Interactive Des. Manuf., 13, pp. 947-966, (2019); Cheng A., Yang L., Andersen E., Teaching language and culture with a virtual reality game, Proc. Conf. Hum. Factors Comput. Syst., pp. 541-549, (2017); Raya L., Garcia-Rueda J.J., L-Opez-Fern-Andez D., Mayor J., Virtual reality application for fostering interest in art, IEEE Comput. Graphics Appl., 41, 2, pp. 106-113, (2021); Yu Z., Lin X., Impact of environmental educationwith VR equipment on learning performance and environmental identity, Cyber Security Intelligence and Analytics, (2020); Liou W., Chang C., Virtual reality classroom applied to science education, Proc. 23rd Int. Sci.-Professional Conf. Inf. Technol., pp. 1-4, (2018); Rebenitsch L., Owen C., Review on cybersickness in applications and visual displays, Virtual Reality, 20, 2, pp. 101-125, (2016); Mayor J., Raya L., Sanchez A., A comparative study of virtual reality methods of interaction and locomotion based on presence, cybersickness, and usability, IEEE Trans. Emerg. Topics Comput., 9, 3, pp. 1542-1553, (2021); Freeman J., Avons S.E., Meddis R., Pearson D.E., IJsselsteijn W., Using behavioral realism to estimate presence: A study of the utility of postural responses to motion stimuli, Presence: Teleoperators Virtual Environ., 9, 2, pp. 149-164, (2000); Pirker J., Lesjak I., Parger M., Gutl C., An educational physics laboratory in mobile versus room scale virtual reality-a comparative study, Online Engineering &amp; Internet of Things, (2020)</t>
  </si>
  <si>
    <t>Elvsaas I.-K.O.; Garnweidner-Holme L.; Habib L.; Molin M.</t>
  </si>
  <si>
    <t>Elvsaas, Ida-Kristin Orjasaeter (19234045400); Garnweidner-Holme, Lisa (56964974100); Habib, Laurence (26534132400); Molin, Marianne (37059480800)</t>
  </si>
  <si>
    <t>19234045400; 56964974100; 26534132400; 37059480800</t>
  </si>
  <si>
    <t>Development and Evaluation of a Serious Game Application to Engage University Students in Critical Thinking about Health Claims: Mixed Methods Study</t>
  </si>
  <si>
    <t>e44831</t>
  </si>
  <si>
    <t>10.2196/44831</t>
  </si>
  <si>
    <t>https://www.scopus.com/inward/record.uri?eid=2-s2.0-85159878658&amp;doi=10.2196%2f44831&amp;partnerID=40&amp;md5=6b436d699c72fe24ff10671cc1831ba6</t>
  </si>
  <si>
    <t>Background: Misleading health claims are widespread in the media, and making choices based on such claims can negatively affect health. Thus, developing effective learning resources to enable people to think critically about health claims is of great value. Serious games can become an effective learning resource in this respect, as they can affect motivation and learning. Objective: This study aims to document how user insights and input can inform the concept and development of a serious game application in critical thinking about health claims in addition to gathering user experiences with the game application. Methods: This was a mixed methods study in 4 successive phases with both qualitative and quantitative data collected in the period from 2020-2022. Qualitative data on design and development were obtained from 4 unrecorded discussions, and qualitative evaluation data were obtained from 1 recorded focus group interview and 3 open-ended questions in the game application. The quantitative data originate from user statistics. The qualitative data were analyzed thematically, and user data were analyzed using nonparametric tests. Results: The first unrecorded discussion revealed that the students’ (3 participants’) assessment of whether a claim was reliable or not was limited to performing Google searches when faced with an ad for a health intervention. On the basis of the acquired knowledge of the target group, the game’s prerequisites, and the technical possibilities, a pilot of the game was created and reviewed question by question in 3 unrecorded discussions (6 participants). After adjustments, the game was advertised at the Oslo Metropolitan University, and 193 students tested the game. A correlation (r=0.77; P&lt;.001) was found between the number of replays and total points achieved in the game. There was no demonstrable difference (P=.07) between the total scores of students from different faculties. Overall, 36.3% (70/193) of the students answered the evaluation questions in the game. They used words such as “fun” and “educational” about the experiences with the game, and words such as “motivating” and “engaging” related to the learning experience. The design was described as “varied” and “user-friendly.” Suggested improvements include adding references, more games and modules, more difficult questions, and an introductory text explaining the game. The results from the focus group interview (4 participants) corresponded to a large extent with the results of the open-ended questions in the game. Conclusions: We found that user insights and inputs can be successfully used in the concept and development of a serious game that aims to engage students to think critically about health claims. The mixed methods evaluation revealed that the users experienced the game as educational and fun. Future research may focus on assessing the effect of the serious game on learning outcomes and health choices in randomized trials. ©Ida-Kristin Orjasaeter Elvsaas, Lisa Garnweidner-Holme, Laurence Habib, Marianne Molin.</t>
  </si>
  <si>
    <t>behind the headlines; critical health literacy; critical thinking; evaluation; game application; Informed Health Choices; mixed methods study; mobile phone; serious games</t>
  </si>
  <si>
    <t>Haber N, Smith ER, Moscoe E, Andrews K, Audy R, Bell W, Causal language and strength of inference in academic and media articles shared in social media (CLAIMS): a systematic review, PLoS One, 13, 5, (2018); Walsh-Childers K, Braddock J, Rabaza C, Schwitzer G., One step forward, one step back: changes in news coverage of medical interventions, Health Commun, 33, 2, pp. 174-187, (2018); Austvoll-Dahlgren A, Furuseth-Olsen K, Rose CJ, Oxman AD., The Norwegian public’s ability to assess treatment claims: results of a cross-sectional study of critical health literacy [version 2; peer review: 1 approved, 1 approved with reservations], F1000research, 9, (2021); Oxman AD, Austvoll-Dahlgren A, Garratt A, Rosenbaum S., Understanding of key concepts relevant to assessing claims about treatment effects: a survey of Norwegian adults, Informed Health Choice, (2017); Brownlee S, Chalkidou K, Doust J, Elshaug AG, Glasziou P, Heath I, Et al., Evidence for overuse of medical services around the world, Lancet, 390, 10090, pp. 156-168, (2017); Glasziou P, Straus S, Brownlee S, Trevena L, Dans L, Guyatt G, Et al., Evidence for underuse of effective medical services around the world, Lancet, 390, 10090, pp. 169-177, (2017); World Health Organization, (2023); Call for action: managing the infodemic, (2020); Key concepts: a framework for developing and identifying learning resources, Informed Health Choices, (2019); Zhonggen Y., A meta-analysis of use of serious games in education over a decade, Int J Comput Games Technol, 2019, pp. 1-8, (2019); Haoran G, Bazakidi E, Zary N., Serious games in health professions education: review of trends and learning efficacy, Yearb Med Inform, 28, 1, pp. 240-248, (2019); Krath J, Schurmann L, von Korflesch HF., Revealing the theoretical basis of gamification: a systematic review and analysis of theory in research on gamification, serious games and game-based learning, Comput Hum Behav, 125, (2021); Ryan RM, Deci EL., Intrinsic and extrinsic motivation from a self-determination theory perspective: definitions, theory, practices, and future directions, Contemp Educ Psychol, 61, (2020); Oxman M, Habib L, Jamtvedt G, Kalsnes B, Molin M., Using claims in the media to teach essential concepts for evidence-based healthcare, BMJ Evid Based Med, 26, 5, pp. 234-236, (2021); What is Bak overskriftene, OsloMet, (2021); Oxman AD, Chalmers I, Austvoll-Dahlgren A, Key concepts for assessing claims about treatment effects and making well-informed treatment choices, F1000Res, 7, (2018); Nutbeam D., Health literacy as a public health goal: a challenge for contemporary health education and communication strategies into the 21st century, Health Prom Int, 15, 3, pp. 259-267, (2000); Abdul Jabbar AI, Felicia P., Gameplay engagement and learning in game-based learning: a systematic review, Rev Educ Res, 85, 4, pp. 740-779, (2015); Clark DB, Tanner-Smith EE, Killingsworth SS., Digital games, design, and learning: a systematic review and meta-analysis, Rev Educ Res, 86, 1, pp. 79-122, (2016); Privacy: starting a research project at OsloMet, OsloMet, (2022); Rosenbaum S., Improving the user experience of evidence: a design approach to evidence-informed health care, (2010); Morville P., User experience design, Semantic Studios, (2004); Privacy policy - Zoom in research interviews, (2022); (2022); Braun V, Clarke V., Using thematic analysis in psychology, Qual Res Psychol, 3, 2, pp. 77-101, (2006); QSR International, (2022); Kothari M, Moolani S., Reliability of "Google" for obtaining medical information, Indian J Ophthalmol, 63, 3, pp. 267-269, (2015); Wang Y, Rajan P, Sankar CS, Raju PK., Let them play: the impact of mechanics and dynamics of a serious game on student perceptions of learning engagement, IEEE Trans Learn Technol, 10, 4, pp. 514-525, (2017); Koenig JA., Assessing 21st Century Skills: Summary of a Workshop, (2011); Cheng MT, Chen JH, Chu SJ, Chen SY., The use of serious games in science education: a review of selected empirical research from 2002 to 2013, J Comput Educ, 2, 3, pp. 353-375, (2015); Halpern DF., Thought and Knowledge: An Introduction to Critical Thinking, (2013); Zainuddin Z, Shujahat M, Haruna H, Chu SK., The role of gamified e-quizzes on student learning and engagement: an interactive gamification solution for a formative assessment system, Comput Educ, 145, (2020); da Silva RJ, Rodrigues RG, Leal CT., Gamification in management education: a systematic literature review, Braz Adm Rev, 16, 2, (2019); Sipiyaruk K, Gallagher JE, Hatzipanagos S, Reynolds PA., A rapid review of serious games: from healthcare education to dental education, Eur J Dent Educ, 22, 4, pp. 243-257, (2018); Zairi I, Ben Dhiab M, Mzoughi K, Ben Mrad I, Ben Abdessalem I, Kraiem S., Serious game design with medical students as a learning activity for developing the 4Cs skills: communication, collaboration, creativity and critical thinking: a qualitative research, Tunis Med, 99, 7, pp. 714-720, (2021); Malterud K, Siersma VD, Guassora AD., Sample size in qualitative interview studies: guided by information power, Qual Health Res, 26, 13, pp. 1753-1760, (2016); Eysenbach G, Kohler C., How do consumers search for and appraise health information on the world wide web? Qualitative study using focus groups, usability tests, and in-depth interviews, BMJ, 324, 7337, pp. 573-577, (2002); Marshall LA, Williams D., Health information: does quality count for the consumer?: How consumers evaluate the quality of health information materials across a variety of media, J Librariansh Inf Sci, 38, 3, pp. 141-156, (2016); Cusack L, Desha LN, Del Mar CB, Hoffmann TC., A qualitative study exploring high school students' understanding of, and attitudes towards, health information and claims, Health Expect, 20, 5, pp. 1163-1171, (2017); Grimm P., Social desirability bias, International Encyclopedia of Marketing, (2010)</t>
  </si>
  <si>
    <t>Global, regional, and national incidence, prevalence, and years lived with disability for 354 diseases and injuries for 195 countries and territories, 1990-2017: a systematic analysis for the Global Burden of Disease Study 2017, Lancet, 392, 10159, pp. 1789-1858, (2018); Butler AC, Chapman JE, Forman EM, Beck AT., The empirical status of cognitive-behavioral therapy: a review of meta-analyses, Clin Psychol Rev, 26, 1, pp. 17-31, (2006); Cipriani A, Furukawa TA, Salanti G, Chaimani A, Atkinson LZ, Ogawa Y, Et al., Comparative efficacy and acceptability of 21 antidepressant drugs for the acute treatment of adults with major depressive disorder: a systematic review and network meta-analysis, Lancet, 391, 10128, pp. 1357-1366, (2018); Hofmann SG, Asnaani A, Vonk IJ, Sawyer AT, Fang A., The efficacy of cognitive behavioral therapy: a review of meta-analyses, Cognit Ther Res, 36, 5, pp. 427-440, (2012); Andrade LH, Alonso J, Mneimneh Z, Wells JE, Al-Hamzawi A, Borges G, Et al., Barriers to mental health treatment: results from the WHO World Mental Health surveys, Psychol Med, 44, 6, pp. 1303-1317, (2013); Patel V, Saxena S, Lund C, Thornicroft G, Baingana F, Bolton P, Et al., The Lancet Commission on global mental health and sustainable development, Lancet, 392, 10157, pp. 1553-1598, (2018); Saxena S, Thornicroft G, Knapp M, Whiteford H., Resources for mental health: scarcity, inequity, and inefficiency, Lancet, 370, 9590, pp. 878-889, (2007); Karyotaki E, Riper H, Twisk J, Hoogendoorn A, Kleiboer A, Mira A, Et al., Efficacy of self-guided internet-based cognitive behavioral therapy in the treatment of depressive symptoms: a meta-analysis of individual participant data, JAMA Psychiatry, 74, 4, pp. 351-359, (2017); Karyotaki E, Efthimiou O, Miguel C, Bermpohl FM, Furukawa TA, Cuijpers P, Internet-based cognitive behavioral therapy for depression: a systematic review and individual patient data network meta-analysis, JAMA Psychiatry, 78, 4, pp. 361-371, (2021); Wright JH, Owen JJ, Richards D, Eells TD, Richardson T, Brown GK, Et al., Computer-assisted cognitive-behavior therapy for depression: a systematic review and meta-analysis, J Clin Psychiatry, 80, 2, (2019); Cuijpers P, Noma H, Karyotaki E, Cipriani A, Furukawa TA., Effectiveness and acceptability of cognitive behavior therapy delivery formats in adults with depression: a network meta-analysis, JAMA Psychiatry, 76, 7, pp. 700-707, (2019); Beck A., Cognitive models of depressio, Clinical Advances in Cognitive Psychotherapy: Theory and Application, (2002); Beck AT., The evolution of the cognitive model of depression and its neurobiological correlates, Am J Psychiatry, 165, 8, pp. 969-977, (2008); Roiser JP, Elliott R, Sahakian BJ., Cognitive mechanisms of treatment in depression, Neuropsychopharmacology, 37, 1, pp. 117-136, (2012); Gotlib IH, Joormann J., Cognition and depression: current status and future directions, Annu Rev Clin Psychol, 6, pp. 285-312, (2010); Hsu KJ, Shumake J, Caffey K, Risom S, Labrada J, Smits JA, Et al., Efficacy of attention bias modification training for depressed adults: a randomized clinical trial, Psychol Med, 52, 16, pp. 3865-3873, (2021); LeMoult J, Gotlib IH., Depression: a cognitive perspective, Clin Psychol Rev, 69, pp. 51-66, (2019); Mathews A, MacLeod C., Cognitive vulnerability to emotional disorders, Annu Rev Clin Psychol, 1, pp. 167-195, (2005); Woolridge SM, Harrison GW, Best MW, Bowie CR., Attention bias modification in depression: a randomized trial using a novel, reward-based, eye-tracking approach, J Behav Ther Exp Psychiatry, 71, (2021); Browning M, Holmes EA, Charles M, Cowen PJ, Harmer CJ., Using attentional bias modification as a cognitive vaccine against depression, Biol Psychiatry, 72, 7, pp. 572-579, (2012); Cowden Hindash AH, Rottenberg JA., Moving towards the benign: automatic interpretation bias modification in dysphoria, Behav Res Ther, 99, pp. 98-107, (2017); Hirsch CR, Krahe C, Whyte J, Loizou S, Bridge L, Norton S, Et al., Interpretation training to target repetitive negative thinking in generalized anxiety disorder and depression, J Consult Clin Psychol, 86, 12, pp. 1017-1030, (2018); Koster EH, Hoorelbeke K., Cognitive bias modification for depression, Current Opinion Psychol, 4, pp. 119-123, (2015); Kraft B, Jonassen R, Heeren A, Harmer C, Stiles T, Landro NI., Attention bias modification in remitted depression is associated with increased interest and leads to reduced adverse impact of anxiety symptoms and negative cognition, Clin Psychol Sci, 7, 3, pp. 530-544, (2019); Lang TJ, Blackwell SE, Harmer CJ, Davison P, Holmes EA., Cognitive bias modification using mental imagery for depression: developing a novel computerized intervention to change negative thinking styles, Eur J Pers, 26, 2, pp. 145-157, (2012); Pictet A, Jermann F, Ceschi G., When less could be more: investigating the effects of a brief internet-based imagery cognitive bias modification intervention in depression, Behav Res Ther, 84, pp. 45-51, (2016); Watkins ER, Baeyens CB, Read R., Concreteness training reduces dysphoria: proof-of-principle for repeated cognitive bias modification in depression, J Abnorm Psychol, 118, 1, pp. 55-64, (2009); Yiend J, Lee J, Tekes S, Atkins L, Mathews A, Vrinten M, Et al., Modifying interpretation in a clinically depressed sample using 'cognitive bias modification-errors': a double blind randomised controlled trial, Cogn Ther Res, 38, 2, pp. 146-159, (2013); Cristea IA, Kok RN, Cuijpers P., Efficacy of cognitive bias modification interventions in anxiety and depression: meta-analysis, Br J Psychiatry, 206, 1, pp. 7-16, (2015); Grafton B, MacLeod C, Rudaizky D, Holmes EA, Salemink E, Fox E, Et al., Confusing procedures with process when appraising the impact of cognitive bias modification on emotional vulnerability, Br J Psychiatry, 211, 5, pp. 266-271, (2017); Bowler JO, Mackintosh B, Dunn BD, Mathews A, Dalgleish T, Hoppitt L., A comparison of cognitive bias modification for interpretation and computerized cognitive behavior therapy: effects on anxiety, depression, attentional control, and interpretive bias, J Consult Clin Psychol, 80, 6, pp. 1021-1033, (2012); Williams AD, Blackwell SE, Mackenzie A, Holmes EA, Andrews G., Combining imagination and reason in the treatment of depression: a randomized controlled trial of internet-based cognitive-bias modification and internet-CBT for depression, J Consult Clin Psychol, 81, 5, pp. 793-799, (2013); Williams AD, O'Moore K, Blackwell SE, Smith J, Holmes EA, Andrews G., Positive imagery cognitive bias modification (CBM) and internet-based cognitive behavioral therapy (iCBT): a randomized controlled trial, J Affect Disord, 178, pp. 131-141, (2015); Beard C, Weisberg RB, Primack J., Socially anxious primary care patients' attitudes toward cognitive bias modification (CBM): a qualitative study, Behav Cogn Psychother, 40, 5, pp. 618-633, (2012); Brosan L, Hoppitt L, Shelfer L, Sillence A, Mackintosh B., Cognitive bias modification for attention and interpretation reduces trait and state anxiety in anxious patients referred to an out-patient service: results from a pilot study, J Behav Ther Exp Psychiatry, 42, 3, pp. 258-264, (2011); de Voogd EL, de Hullu E, Burnett Heyes S, Blackwell SE, Wiers RW, Salemink E., Imagine the bright side of life: a randomized controlled trial of two types of interpretation bias modification procedure targeting adolescent anxiety and depression, PLoS One, 12, 7, (2017); Zhang M, Ying J, Song G, Fung DS, Smith H., Web-based cognitive bias modification interventions for psychiatric disorders: scoping review, JMIR Ment Health, 6, 10, (2019); Yang R, Cui L, Li F, Xiao J, Zhang Q, Oei TP., Effects of cognitive bias modification training via smartphones, Front Psychol, 8, (2017); Boendermaker WJ, Boffo M, Wiers RW., Exploring elements of fun to motivate youth to do cognitive bias modification, Games Health J, 4, 6, pp. 434-443, (2015); Fleming TM, de Beurs D, Khazaal Y, Gaggioli A, Riva G, Botella C, Et al., Maximizing the impact of e-therapy and serious gaming: time for a paradigm shift, Front Psychiatry, 7, (2016); Holmes EA, James EL, Kilford EJ, Deeprose C., Key steps in developing a cognitive vaccine against traumatic flashbacks: visuospatial Tetris versus verbal Pub Quiz, PLoS One, 5, 11, (2010); Holmes EA, James EL, Coode-Bate T, Deeprose C., Can playing the computer game "Tetris" reduce the build-up of flashbacks for trauma? A proposal from cognitive science, PLoS One, 4, 1, (2009); Beaumont R, Sofronoff K., A multi-component social skills intervention for children with Asperger syndrome: the Junior Detective Training Program, J Child Psychol Psychiatry, 49, 7, pp. 743-753, (2008); Tanaka JW, Wolf JM, Klaiman C, Koenig K, Cockburn J, Herlihy L, Et al., Using computerized games to teach face recognition skills to children with autism spectrum disorder: the Let's Face It! program, J Child Psychol Psychiatry, 51, 8, pp. 944-952, (2010); Wagle S, Ghosh A, Karthic P, Ghosh A, Pervaiz T, Kapoor R, Et al., Development and testing of a game-based digital intervention for working memory training in autism spectrum disorder, Sci Rep, 11, 1, (2021); Dovis S, Van der Oord S, Wiers RW, Prins PJ., Improving executive functioning in children with ADHD: training multiple executive functions within the context of a computer game. a randomized double-blind placebo controlled trial, PLoS One, 10, 4, (2015); Ballesteros S, Prieto A, Mayas J, Toril P, Pita C, Ponce de Leon L, Et al., Brain training with non-action video games enhances aspects of cognition in older adults: a randomized controlled trial, Front Aging Neurosci, 6, (2014); Rezaiyan A, Mohammadi E, Fallah PA., Effect of computer game intervention on the attention capacity of mentally retarded children, Int J Nurs Pract, 13, 5, pp. 284-288, (2007); Boendermaker WJ, Sanchez Maceiras S, Boffo M, Wiers RW., Attentional bias modification with serious game elements: evaluating the shots game, JMIR Serious Games, 4, 2, (2016); Verduin ML, LaRowe SD, Myrick H, Cannon-Bowers J, Bowers C., Computer simulation games as an adjunct for treatment in male veterans with alcohol use disorder, J Subst Abuse Treat, 44, 3, pp. 316-322, (2013); Dennis TA, O'Toole L., Mental health on the go: effects of a gamified attention bias modification mobile application in trait anxious adults, Clin Psychol Sci, 2, 5, pp. 576-590, (2014); Dennis-Tiwary TA, Egan LJ, Babkirk S, Denefrio S., For whom the bell tolls: neurocognitive individual differences in the acute stress-reduction effects of an attention bias modification game for anxiety, Behav Res Ther, 77, pp. 105-117, (2016); Lau HM, Smit JH, Fleming TM, Riper H., Serious games for mental health: are they accessible, feasible, and effective? A systematic review and meta-analysis, Front Psychiatry, 7, (2016); Zhang M, Ying J, Song G, Fung DS, Smith H., Gamified cognitive bias modification interventions for psychiatric disorders: review, JMIR Ment Health, 5, 4, (2018); Maskeliunas R, Blazauskas T, Damasevicius R., Depression behavior detection model based on participation in serious games, Rough Sets, (2017); Tsionas A, Lazaridis A, Vlahavas I., Serious game development for the diagnosis of major depressive disorder cases using machine learning methods, Proceedings of the GAITCS 2020, (2020); Fleming T, Dixon R, Frampton C, Merry S., A pragmatic randomized controlled trial of computerized CBT (SPARX) for symptoms of depression among adolescents excluded from mainstream education, Behav Cogn Psychother, 40, 5, pp. 529-541, (2012); Hookham G, Kay-Lambkin F, Blackmore K, Nesbitt K., Using startle probe to compare affect and engagement between a serious game and an online intervention program, Proceedings of the Australasian Computer Science Week Multiconference, (2016); Knox M, Lentini J, Cummings T, McGrady A, Whearty K, Sancrant L., Game-based biofeedback for paediatric anxiety and depression, Ment Health Fam Med, 8, 3, pp. 195-203, (2011); Merry SN, Stasiak K, Shepherd M, Frampton C, Fleming T, Lucassen MF., The effectiveness of SPARX, a computerised self help intervention for adolescents seeking help for depression: randomised controlled non-inferiority trial, BMJ, 344, apr18 3, (2012); Oliveira E, Goncalves MM, Caridade R, Rodrigues N., Rumination room: a serious game to deal with disturbing thoughts, Proceedings of the 2014 IEEE 3nd International Conference on Serious Games and Applications for Health (SeGAH), (2014); Pieters EK, De Raedt R, Enock PM, De Putter LM, Braham H, McNally RJ, Et al., Examining a novel gamified approach to attentional retraining: effects of single and multiple session training, Cogn Ther Res, 41, 1, pp. 89-105, (2016); Stasiak K, Hatcher S, Frampton C, Merry SN., A pilot double blind randomized placebo controlled trial of a prototype computer-based cognitive behavioural therapy program for adolescents with symptoms of depression, Behav Cogn Psychother, 42, 4, pp. 385-401, (2012); Rusch DC., Elude": designing depression, Proceedings of the International Conference on the Foundations of Digital Games, (2012); Quinn Z, Lindsey P, Schankler I., Depression Quest [Twine game], Zoë Quinn Games; Kowal M, Conroy E, Ramsbottom N, Smithies T, Toth A, Campbell M., Gaming your mental health: a narrative review on mitigating symptoms of depression and anxiety using commercial video games, JMIR Serious Games, 9, 2, (2021); Brezinka V., Treasure Hunt - a serious game to support psychotherapeutic treatment of children, Stud Health Technol Inform, 136, pp. 71-76, (2008); Carrasco AE., Acceptability of an adventure video game in the treatment of female adolescents with symptoms of depression, ResPsy, 19, 1, (2016); Coyle D, McGlade N, Doherty G, O'Reilly G., Exploratory evaluations of a computer game supporting cognitive behavioural therapy for adolescents, Proceedings of the SIGCHI Conference on Human Factors in Computing Systems, (2011); Coyle D, Matthews M, Sharry J, Nisbet A, Doherty G., Personal Investigator: a therapeutic 3D game for adolecscent psychotherapy, Interact Technol Smart Educ, 2, 2, pp. 73-88, (2005); Dewhirst A, Laugharne R, Shankar R., Therapeutic use of serious games in mental health: scoping review, BJPsych Open, 8, 2, (2022); Rock PL, Roiser JP, Riedel WJ, Blackwell AD., Cognitive impairment in depression: a systematic review and meta-analysis, Psychol Med, 44, 10, pp. 2029-2040, (2014); Csikszentmihalyi M., Flow: The Classic Work On How To Achieve Happiness: The Psychology of Happiness, (2002); Beevers CG., Cognitive vulnerability to depression: a dual process model, Clin Psychol Rev, 25, 7, pp. 975-1002, (2005); Cowden Hindash AH, Rottenberg J., Turning quickly on myself: automatic interpretation biases in dysphoria are self-referent, Cogn Emot, 31, 2, pp. 395-402, (2017); Cowden Hindash AH, Amir N., Negative interpretation bias in individuals with depressive symptoms, Cogn Ther Res, 36, 5, pp. 502-511, (2011); Wenzlaff RM, Bates DE., Unmasking a cognitive vulnerability to depression: how lapses in mental control reveal depressive thinking, J Personality Social Psychol, 75, 6, pp. 1559-1571, (1998); Mobius M, Tendolkar I, Lohner V, Baltussen M, Becker ES., Refilling the half-empty glass-Investigating the potential role of the Interpretation Modification Paradigm for Depression (IMP-D), J Behav Ther Exp Psychiatry, 49, pp. 37-43, (2015); Nolen-Hoeksema S, Morrow J, Fredrickson BL., Response styles and the duration of episodes of depressed mood, J Abnormal Psychol, 102, 1, pp. 20-28, (1993); Nolen-Hoeksema S, Davis CG., Thanks for sharing that": ruminators and their social support networks, J Personality Social Psychol, 77, 4, pp. 801-814, (1999); De Lissnyder E, Koster EH, Derakshan N, De Raedt R., The association between depressive symptoms and executive control impairments in response to emotional and non-emotional information, Cognit Emotion, 24, 2, pp. 264-280, (2010); Joormann J., Differential effects of rumination and dysphoria on the inhibition of irrelevant emotional material: evidence from a negative priming task, Cogn Ther Res, 30, 2, pp. 149-160, (2006); Cohen N, Henik A, Mor N., Can emotion modulate attention? Evidence for reciprocal links in the attentional network test, Exp Psychol, 58, 3, pp. 171-179, (2011); Cohen N, Henik A, Moyal N., Executive control attenuates emotional effects-For high reappraisers only?, Emotion, 12, 5, pp. 970-979, (2012); Kalanthroff E, Cohen N, Henik A., Stop feeling: inhibition of emotional interference following stop-signal trials, Front Hum Neurosci, 7, (2013); Cohen N, Mor N, Henik A., Linking executive control and emotional response, Clin Psychological Sci, 3, 1, pp. 15-25, (2014); Cohen N, Mor N., Enhancing reappraisal by linking cognitive control and emotion, Clin Psychological Sci, 6, 1, pp. 155-163, (2017); Orth U, Robins RW, Meier LL, Conger RD., Refining the vulnerability model of low self-esteem and depression: disentangling the effects of genuine self-esteem and narcissism, J Pers Soc Psychol, 110, 1, pp. 133-149, (2016); Sowislo JF, Orth U., Does low self-esteem predict depression and anxiety? A meta-analysis of longitudinal studies, Psychol Bull, 139, 1, pp. 213-240, (2013); Dandeneau SD, Baldwin MW, Baccus JR, Sakellaropoulo M, Pruessner JC., Cutting stress off at the pass: reducing vigilance and responsiveness to social threat by manipulating attention, J Pers Soc Psychol, 93, 4, pp. 651-666, (2007); Dandeneau SD, Baldwin MW., The inhibition of socially rejecting information among people with high versus low self-esteem: the role of attentional bias and the effects of bias reduction training, J Social Clin Psychol, 23, 4, pp. 584-603, (2004); Dandeneau SD, Baldwin MW., The buffering effects of rejection-inhibiting attentional training on social and performance threat among adult students, Contemporary Educational Psychol, 34, 1, pp. 42-50, (2009); Beck JS., Cognitive therapy, The Corsini Encyclopedia of Psychology, (2010); Holmes EA, Mathews A, Dalgleish T, Mackintosh B., Positive interpretation training: effects of mental imagery versus verbal training on positive mood, Behav Ther, 37, 3, pp. 237-247, (2006); Blackwell SE, Holmes EA., Modifying interpretation and imagination in clinical depression: a single case series using cognitive bias modification, Appl Cognit Psychol, 24, 3, pp. 338-350, (2010); Holmes EA, Lang TJ, Shah DM., Developing interpretation bias modification as a "cognitive vaccine" for depressed mood: imagining positive events makes you feel better than thinking about them verbally, J Abnorm Psychol, 118, 1, pp. 76-88, (2009); Blackwell SE, Browning M, Mathews A, Pictet A, Welch J, Davies J, Et al., Positive imagery-based cognitive bias modification as a web-based treatment tool for depressed adults: a randomized controlled trial, Clin Psychol Sci, 3, 1, pp. 91-111, (2015); Mathews A, Mackintosh B., Induced emotional interpretation bias and anxiety, J Abnormal Psychol, 109, 4, pp. 602-615, (2000); Lebling Blank, Anderson, Special feature zork: a computerized fantasy simulation game, Computer, 12, 4, pp. 51-59, (1979); Nelis S, Vanbrabant K, Holmes EA, Raes F., Greater positive affect change after mental imagery than verbal thinking in a student sample, J Exp Psychopathol, 3, 2, pp. 178-188, (2012); Deussing JM., Animal models of depression, Drug Discovery Today Disease Models, 3, 4, pp. 375-383, (2006); Seligman ME, Rosellini RA, Kozak MJ., Learned helplessness in the rat: time course, immunization, and reversibility, J Comp Physiol Psychol, 88, 2, pp. 542-547, (1975); Abramson LY, Seligman ME, Teasdale JD., Learned helplessness in humans: critique and reformulation, J Abnormal Psychol, 87, 1, pp. 49-74, (1978); Seligman ME, Maier SF., Failure to escape traumatic shock, J Exp Psychol, 74, 1, pp. 1-9, (1967); Song X, Vilares I., Assessing the relationship between the human learned helplessness depression model and anhedonia, PLoS One, 16, 3, (2021); Cugelman B., Gamification: what it is and why it matters to digital health behavior change developers, JMIR Serious Games, 1, 1, (2013); Basanovic J, Notebaert L, Clarke PJ, MacLeod C., Emotion-in-motion: an ABM approach that modifies attentional disengagement from, rather than attentional engagement with, negative information, Cogn Ther Res, 45, 1, pp. 90-98, (2020); Notebaert L, Grafton B, Clarke PJ, Rudaizky D, Chen NT, MacLeod C., Emotion-in-motion, a novel approach for the modification of attentional bias: an experimental proof-of-concept study, JMIR Serious Games, 6, 4, (2018); van der Krieke L, Boonstra N, Malda A., Bias blaster: a game to beat interpretation bias in psychosis, Psychiatr Serv, 65, 7, (2014); Macleod C., Cognitive bias modification procedures in the management of mental disorders, Curr Opin Psychiatry, 25, 2, pp. 114-120, (2012); Psychological Image Collection at Stirling (PICS)</t>
  </si>
  <si>
    <t>Martinez W., LaLonde D.E., Data Science for Everyone Starts in Kindergarten: Strategies and Initiatives from the American Statistical Association, Harvard Data Science Review, 2, 3; Nguyen U.-P., Hallinger P., Assessing the Distinctive Contributions of Simulation &amp; Gaming to the Literature, 1970-2019: A Bibliometric Review, Simulation &amp; Gaming, 51, 6, pp. 744-769, (2020); Lekka A., Toki E., Tsolakidis C., Pange J., Literature review on educational games for learning statistics, 2017 IEEE Global Engineering Education Conference (EDUCON), pp. 844-847, (2017); Legaki N.-Z., Xi N., Hamari J., Karpouzis K., Assimakopoulos V., The effect of challenge-based gamification on learning: An experiment in the context of statistics education, Int J Hum Comput Stud, 144; Delgado-Gomez D., Gonzalez-Landero F., Montes-Botella C., Sujar A., Bayona S., Martino L., Improving the Teaching of Hypothesis Testing Using a Divide-and-Conquer Strategy and Content Exposure Control in a Gamified Environment, Mathematics, 2020, 8; Pedroso M., Gigante R.L., The poker game to teaching statistics, Proceedings of the International Conference on Industrial Engineering and Operations Management (IEOM); Furtado J., Oliveira S., An Experimental Evaluation of a Teaching Approach for Statistical Process Control for Software Engineers: An Experimental Study, International Conference on Software and Data Technologies, (2019); Di lorio J., Vantini S., How to Get Away With Statistics: Gamification of Multivariate Statistics, Journal of Statistics and Data Science Education, 29, 3, pp. 241-250, (2021); Gresalfi M.S., Designing to support critical engagement with statistics, ZDM Mathematics Education, 47, pp. 933-946, (2015); Leung E., Pluskwik E., Effectiveness of Gamification Activities in a Project-based Learning Classroom Paper, Conf. Proc. of the 125th ASEE Annual Conference &amp; Exposition, (2018); Kamaruddin N.K.M., Amin Z.M., Him N.C., Zun A.B., Alias M., The Effect Of Teaching And Learning Statistics Contextually On Motivation, International Journal of Scientific and Technology Research, 9, 4, pp. 3469-3472, (2020); Pintrich P.R., A Motivational Science Perspective on the Role of Student Motivation in Learning and Teaching Contexts, Journal of Educational Psychology, 95, 4, pp. 667-686, (2003); Nausheen M., Richardson P.W., The relationships between the motivational beliefs, course experiences and achievement among postgraduate students in Pakistan, Higher Education Research &amp; Development, 32, 4, pp. 603-616, (2010); Martins A., Oliveira L., Educational video game design by 8th graders: Investigating processes and outcomes, Proc. of the European Conference on Games-based Learning, pp. 379-387, (2018); Oceja J., Abian-Cubillo D., Torres-Trimallez M., Games for Teaching and Learning History: A Systematic Literature Review, Proc. Eur. Conf. Games Based Learn., 16, 2022, pp. 419-430; Rosendo-Rios V., Trott S., Shukla P., Systematic literature review online gaming addiction among children and young adults: A framework and research agenda, Addict. Behav., 129, (2022); Martinez L., Gimenes M., Lambert E., Entertainment video games for academic learning: A systematic review, J. Educ. Comput., 60, 5, pp. 1083-1109, (2022); Gay L.R., Mills G.E., Airasian P., Educational Research: Competencies for Analysis and Applications, (2006); Ramirez Dorantes M.D.C., Canto J.E., Rodriguez J.A., Alvarez B., Echazarreta Moreno A., Validación Psicométrica del Motivated Strategies for Learning Questionnaire en Universitarios Mexicanos, Electronic Journal of Research in Educational Psychology, 11, 1, pp. 193-214, (2013); Guerrero-Serrano A., Elizondo-Noriega A., Tiruvengadam N., Felix-Herran L.C., Forte-Celaya M.R., Ruiz-Mendez F., Guemes-Castorena D., Taba-Lozano L.A., Castillo A.A., Ramirez-Montoya M.S., Protocol for using Nintendo Switch in an engineering class: A literature review, Portland International Conference on Management of Engineering &amp; Technology (PICMET 2023); Moher D., Shamseer L., Clarke M., Ghersi D., Liberati A., Petticrew M., Shekelle P., Stewart L.A., Preferred reporting items for systematic review and meta-analysis protocols (PRISMA-P) 2015 statement, Systematic reviews, 4, 1, pp. 1-9, (2015); Legaki Z., Hamari J., Gamification in statistics education: A literature review, CEUR Workshops Proceedings</t>
  </si>
  <si>
    <t>Li W.; Chen Y.</t>
  </si>
  <si>
    <t>Li, Wenjing (58590504800); Chen, Yumiao (55273483300)</t>
  </si>
  <si>
    <t>58590504800; 55273483300</t>
  </si>
  <si>
    <t>Research on the Design of Serious Games for the Elderly Cognitive Training Based on Augmented Reality</t>
  </si>
  <si>
    <t>14042 LNCS</t>
  </si>
  <si>
    <t>10.1007/978-3-031-34866-2_32</t>
  </si>
  <si>
    <t>https://www.scopus.com/inward/record.uri?eid=2-s2.0-85171440510&amp;doi=10.1007%2f978-3-031-34866-2_32&amp;partnerID=40&amp;md5=7c242b46a9e54f1f4f3e79cb7c8cf5aa</t>
  </si>
  <si>
    <t>In recent years, the aging of the world's population has been increasing year by year. As people age, the human brain is prone to aging and damage, and basic abilities such as thinking, language, and execution will also decline. The deterioration of these links may lead to cognitive decline, resulting in mild cognitive impairment (MCI). Alzheimer's disease (AD), a common geriatric disease, is a manifestation of cognitive impairment. Alzheimer's disease will have irreversible negative effects on the daily life, economy, and psychology of the elderly and their families. This study combines serious game theory with augmented reality technology. The elderly play serious games in their daily lives to exercise common cognitive activities. In addition, augmented reality technology can effectively connect the virtual game world with real-world life scenes. Through augmented reality games, the elderly can be enriched with visual and auditory multi-sensory training, and the elderly with mild cognitive impairment can be detected and intervened in a timely manner. Combining AR technology with tangible objects maximizes the effectiveness of training through more accessible game participation channels and contextualized and fun game experiences. The ultimate aim of this study is to design and develop a serious mobile phone game to help the elderly exercise their cognitive abilities such as object recognition, sense of direction, and wayfinding in daily life. This study can provide early detection and intervention for the elderly's cognitive impairment, so as to avoid the irreversible impact of diseases such as dementia on the lives of the elderly and their families. © 2023, The Author(s), under exclusive license to Springer Nature Switzerland AG.</t>
  </si>
  <si>
    <t>Augmented Reality; Cognitive Training; Elderly</t>
  </si>
  <si>
    <t>Guangzong M., Successful aging: Governance of aging in china. Strategic Concept, Nat. School Administr., 205, 3, pp. 55-61, (2006); Sternberg R.J., Cognitive Psychology, (2016); Jihui L., Cognitive function screening tools for the elderly, Beijing Med, 36, 10, pp. 842-845, (2014); Liangliang L., Et al., Research progress of digital painted clock test in cognitive impairment, Nerve Injury Funct. Reconstruct., 17, 6, pp. 337-340, (2022); Williams J.G., Huppert F.A., Matthews F.E., Et al., Performance and normative values of a concise neuropsychological test (CAMCOG) in an elderly population sample, Int. J. Geriatr. Psychiatry, 18, pp. 631-644, (2003); Garcia-Agundez A., Folkerts A.K., Konrad R., Et al., Recent advances in rehabilitation for Parkinson´s disease with exergames: A systematic review, J. Neuroeng. Rehabil., 16, 1, (2019); Zhu K., Zhang Q., He B., Et al., Immersive virtual reality-based cognitive intervention for the improvement of cognitive function, depression, and perceived stress in older adults with mild cognitive impairment and mild dementia: Pilot pre-post study, JMIR Serious Games, 10, 1, (2022)</t>
  </si>
  <si>
    <t>Andreu-Andres M.A., Garcia-Casas M., Perceptions of gaming as experiential learning by engineering students, International Journal of Engineering Education, 27, 4 PART II, pp. 795-804, (2011); Bahadoorsingh S., Dyer R., Sharma C., Integrating serious games into the engineering curriculum—a game-based learning approach to power systems analysis, International Journal of Computational Vision and Robotics, 6, 3, (2016); Beavis C., Muspratt S., Thompson R., ‘Computer games can get your brain working’: Student experience and perceptions of digital games in the classroom, Learning, Media and Technology, 40, 1, pp. 21-42, (2015); Bolliger D.U., Mills D., White J., Kohyama M., Japanese students’ perceptions of digital game use for English-language learning in higher education, Journal of Educational Computing Research, 53, 3, pp. 384-408, (2015); Bourgonjon J., Valcke M., Soetaert R., Schellens T., Students’ perceptions about the use of video games in the classroom, Computers and Education, 54, 4, pp. 1145-1156, (2010); Buckley J., Colosimo L., Rebecca K., McCall M., Snow E., Game-based assessment for education, OECD Digital Education Outlook 2021: Pushing the Frontiers with Artificial Intelligence, Blockchain and Robots, (2021); Chomeya R., Quality of psychology test between likert scale 5 and 6 points, Journal of Social Sciences, 6, 3, pp. 399-403, (2010); Cohen J., A power primer, Psychological Bulletin, 112, pp. 155-159, (1992); Connolly T.M., Boyle E.A., MacArthur E., Hainey T., Boyle J.M., A systematic literature review of empirical evidence on computer games and serious games, Computers &amp; Education, 59, 2, pp. 661-686, (2012); Cook-Chennault K., Villanueva I., Exploring perspectives and experiences of diverse learners’ acceptance of online educational engineering games as learning tools in the classroom, 2020 IEEE Frontiers in Education Conference (FIE), pp. 1-9, (2020); Creswell J.W., (2011); Dib H., Adamo-Villani N., Serious sustainability challenge game to promote teaching and learning of building sustainability, Journal of Computing in Civil Engineering, (2014); Duffull S.B., Peterson A.K., Students’ perceptions of playing a serious game intended to enhance therapeutic decision-making in a pharmacy curriculum, Currents in Pharmacy Teaching and Learning, 12, 11, pp. 1348-1353, (2020); Estriegana R., Medina-Merodio J.-A., Barchino R., Student acceptance of virtual laboratory and practical work: An extension of the technology acceptance model, Computers &amp; Education, 135, pp. 1-14, (2019); Fagan M., Kilmon C., Pandey V., Exploring the adoption of a virtual reality simulation: The role of perceived ease of use, perceived usefulness and personal innovativeness, Campus-Wide Information Systems, 29, 2, pp. 117-127, (2012); Flores N., Paiva A.C.R., Cruz N., Teaching software engineering topics through pedagogical game design patterns: An empirical study, Information, 11, 3, (2020); Garris R., Ahlers R., Driskell J.E., Games, motivation, and learning: A research and practice model, Simulation and Gaming, 33, 4, pp. 441-467, (2002); Glassey J., Magalhaes F.D., Virtual labs—love them or hate them, they are likely to be used more in the future, Education for Chemical Engineers, 33, pp. 76-77, (2020); Gold A.H., Malhotra A., Segars A.H., Knowledge management: An organizational capabilities perspective, Journal of Management Information Systems, 18, 1, pp. 185-214, (2001); Gordillo A., Lopez-Fernandez D., Tovar E., Comparing the effectiveness of video-based learning and game-based learning using teacher-authored video games for online software engineering education, IEEE Transactions on Education, (2022); Ha I., Yoon Y., Choi M., Determinants of adoption of mobile games under mobile broadband wireless access environment, Information &amp; Management, 44, 3, pp. 276-286, (2007); Hair J.F., Hult G.T.M., Ringle C., Sarstedt M., A Primer on Partial Least Squares Structural Equation Modeling (PLS-SEM) (2Nd Edition), (2017); Hair J.F., Hult G.T.M., Ringle C.M., Sarstedt M., Danks N.P., Ray S., Partial least squares structural equation modeling (PLS-SEM) using R: A workbook, Classroom Companion: Business, (2021); Hsu C.-L., Lu H.-P., Why do people play on-line games? An extended TAM with social influences and flow experience, Information &amp; Management, 41, 7, pp. 853-868, (2004); Johnson D., Singh R., Utilizing Simtronics, a chemical engineering process simulation software, in chemical engineering coursework to reduce the skills gap, Computer Applications in Engineering Education, 27, 2, pp. 519-525, (2019); Kazimoglu C., Enhancing confidence in using computational thinking skills via playing a serious game: A case study to increase motivation in learning computer programming, IEEE Access, 8, pp. 221831-221851, (2020); Kock N., Hadaya P., Minimum sample size estimation in PLS-SEM: The inverse square root and gamma-exponential methods, Information Systems Journal, 28, 1, pp. 227-261, (2018); Kumar J.A., Bervell B., Google Classroom for mobile learning in higher education: Modelling the initial perceptions of students, Education and Information Technologies, 24, 2, pp. 1793-1817, (2019); Malaquias R.F.O., Malaquias F.F.O., Hwang Y., Understanding technology acceptance features in learning through a serious game, Computers in Human Behavior, 87, pp. 395-402, (2018); Mavridis A., Tsiatsos T., Game-based assessment: Investigating the impact on test anxiety and exam performance, Journal of Computer Assisted Learning, 33, 2, pp. 137-150, (2017); Nitzl C., The use of partial least squares structural equation modelling (PLS-SEM) in management accounting research: Directions for future theory development, Journal of Accounting Literature, 37, 1, pp. 19-35, (2016); Pando-Garcia J., Perianez-Canadillas I., Charterina J., Business simulation games with and without supervision: An analysis based on the TAM model, Journal of Business Research, 69, 5, pp. 1731-1736, (2016); Perini S., Oliveira M., Margoudi M., Taisch M., The use of digital game based learning in manufacturing education—A case study, Lecture Notes in Computer Science (including subseries Lecture Notes in Artificial Intelligence and Lecture Notes in Bioinformatics), 10925 LNCS, pp. 185-199, (2018); Plass J.L., Homer B.D., Kinzer C.K., Foundations of game-based learning, Educational Psychologist, 50, 4, pp. 258-283, (2015); Prensky M., Digital natives, digital immigrants part 1, On the Horizon, 9, 5, pp. 1-6, (2001); Ramirez-Correa P., Rondan-Cataluna F.J., Arenas-Gaitan J., Martin-Velicia F., Analysing the acceptation of online games in mobile devices: An application of UTAUT2, Journal of Retailing and Consumer Services, 50, pp. 85-93, (2019); Saleh N., Prakash E., Manton R., Measuring student acceptance of game based learning for game and technology education curriculum development, International Conference on Education Technologies and Computers (ICETC), 2014, pp. 79-85, (2014); Samsudeen S.N., Mohamed R., University students’ intention to use e-learning systems, Interactive Technology and Smart Education, 16, 3, pp. 219-238, (2019); Sevim-Cirak N., Yildirim Z., Educational use and motivational elements of simulation games for mining engineering students: A phenomenological study, European Journal of Engineering Education, 45, 4, pp. 550-564, (2020); Shute V., Ke F., Wang L., Assessment and adaptation in games, Instructional Techniques to Facilitate Learning and Motivation of Serious Games, pp. 59-78, (2017); Solmaz S., Van Gerven T., Automated integration of extract-based CFD results with AR/VR in engineering education for practitioners, Multimedia Tools and Applications, (2021); Suescun E., CamapiodoPrado Leite J.C., Werneck V., Mazo R., Vallejo P., Toro M., Velasquez D., Cardona J.F., Rincon R., SimulES-W: A collaborative game to improve software engineering teaching, Computacióny Sistemas, (2018); Thanasi-Boce M., Enhancing students’ entrepreneurial capacity through marketing simulation games, Education Training, 62, 9, pp. 999-1013, (2020); Toyoda R., Abegao F.R., Gill S., Glassey J., Perceptions of professional chemical engineers toward immersive virtual reality in health and safety training, The European Conference on Education 2020: Official Conference Proceedings, pp. 273-284, (2020); Udeozor C., Russo Abegao F., Glassey J., An evaluation of the relationship between perceptions and performance of students in a serious game, Journal of Educational Computing Research, 60, 2, pp. 322-351, (2022); Udeozor C., Toyoda R., Russo Abegao F., Glassey J., Perceptions of the use of virtual reality games for chemical engineering education and professional training, Higher Education Pedagogies, 6, 1, pp. 175-194, (2021); Venkatesh V., Morris M.G., Davis G.B., Davis F.D., User acceptance of information technology: Toward a unified view, MIS Quarterly: Management Information Systems, 27, 3, pp. 425-478, (2003); Venkatesh V., Thong J.Y., Xu X., Consumer acceptance and use of information technology: Extending the unified theory of acceptance and use of technology, MIS Quarterly, 36, 1, (2012); Venkatesh V., Thong J., Xu X., Unified theory of acceptance and use of technology: A synthesis and the road ahead, Journal of the Association for Information Systems, 17, 5, pp. 328-376, (2016); Wang Y.-Y., Wang Y.-S., Jian S.-E., Investigating the determinants of students’ intention to use business simulation games, Journal of Educational Computing Research, 58, 2, pp. 433-458, (2020); Whitton N., Learning and teaching with computer games in higher education, Games-Based Learning Advancements for Multi-Sensory Human Computer Interfaces, pp. 18-33, (2009); Xenos M., Velli V., A serious game for introducing software engineering ethics to university students, International Conference on Interactive Collaborative Learning, (2020); Yue W.S., Tze H.Y., Effectiveness of MMORPGS in enhancing student interaction, 2015 IEEE 15Th International Conference on Advanced Learning Technologies, pp. 152-154, (2015); Zulfiqar S., Al-reshidi H.A., Al Moteri M.A., Feroz H.M.B., Yahya N., Al-Rahmi W.M., Understanding and predicting students’ entrepreneurial intention through business simulation games: A perspective of COVID-19, Sustainability, 13, 4, (2021)</t>
  </si>
  <si>
    <t>Adisusilo A.K.; Wahyuningtyas E.; Saurina N.; Radi R.</t>
  </si>
  <si>
    <t>Adisusilo, Anang Kukuh (56515508700); Wahyuningtyas, Emmy (57205028976); Saurina, Nia (57205025135); Radi, Radi (57450032700)</t>
  </si>
  <si>
    <t>56515508700; 57205028976; 57205025135; 57450032700</t>
  </si>
  <si>
    <t>Serious Game Mechanism Design for Soil Cultivation using Singkal Plow</t>
  </si>
  <si>
    <t>Proceedings - 2021 IEEE 5th International Conference on Information Technology, Information Systems and Electrical Engineering: Applying Data Science and Artificial Intelligence Technologies for Global Challenges During Pandemic Era, ICITISEE 2021</t>
  </si>
  <si>
    <t>10.1109/ICITISEE53823.2021.9655957</t>
  </si>
  <si>
    <t>https://www.scopus.com/inward/record.uri?eid=2-s2.0-85124508714&amp;doi=10.1109%2fICITISEE53823.2021.9655957&amp;partnerID=40&amp;md5=dc489d6112f85fd71888d903c59fa981</t>
  </si>
  <si>
    <t>Serious games are game systems that do not prioritize the fun side but have a specific purpose, such as learning media. In soil cultivating, to be ready for planting, not everyone knows the right way of processing, so there needs to be a learning process on the soil tillage. One way to cultivate the soil is to use a singkal plow to cut the soil, turn the soil, dispose of the soil and destroy nuisance plants - a research based on the data obtained in the experiment using the soil bin tool. The model uses multilinear regression with the Ordinary Least Squares (OLS) as the basis for designing a serious game mechanism for soil cultivation so that a learning experience emerges for the user. The results show that the model's accuracy that reaches above 80% can be used as the basis for the characteristics of the soil processing learning media. © 2021 IEEE.</t>
  </si>
  <si>
    <t>Edu Game; Education media; Serious Game; Soil tillage</t>
  </si>
  <si>
    <t>Ma M.-C., Et al., Efficacy of Serious Games in Healthcare Professions Education: A Systematic Review and Meta-analysis, Simul. Healthc., 16, 3, pp. 199-212, (2021); Samcovic A.B., Serious games in military applications, Vojnoteh. Glas., 66, 3, pp. 597-613, (2018); Reis A.C.B., Silva Junior E., Gewehr B.B., Torres M.H., Prospects for using gamification in Industry 4. 0, Production, 30, (2020); Koens K., Et al., Serious Gaming to Stimulate Participatory Urban Tourism Planning, (2020); Prada U.E.G., Hernandez M.L.O., Ibanez J.M.S., Systems Dynamics and Serious Video Games in an Appropriation Strategy of a Decision Support System for Small Livestock Farmers, Int. J. Interact. Mob. Technol., 14, 15, pp. 4-24, (2021); Williamson Smith M., Sun W., Sutherland J., Mackie B., Game advertising: A conceptual framework and exploration of advertising prevalence, Comput. Games J., 3, 1, pp. 95-124, (2014); Adisusilo A.K., Soebandhi S., A review of immersivity in serious game with the purpose of learning media, Int. J. Appl. Sci. Eng., 18, 5, pp. 1-11, (2021); Adisusilo A.K., Hariadi M., Yuniarno E.M., Purwantana B., Optimizing player engagement in an immersive serious game for soil tillage base on Pareto optimal strategies, Heliyon, 6, 3, (2020); Forgo Z., Tolvaly-Rosca F., Pasztor J., Kovari A., Energy Consumption Evaluation of Active Tillage Machines Using Dynamic Modelling, Appl. Sci., 11, 14, (2021); Petrov A., Saveliev Y., Ishkin P., Petrov M., Soil tillage energy efficiency increase, BIO Web Conf., 17, (2020); Kim Y.-S., Et al., Analysis of Tillage Depth and Gear Selection for Mechanical Load and Fuel Efficiency of an Agricultural Tractor Using an Agricultural Field Measuring System, Sensors 2020, 20, (2020); McKim A., McKendree R., Pauley C., Games in Agriculture, Food, and Natural Resources Education, J. Res. Tech. Careers, 4, 1, (2020); Pruksakorn S., Kiratiprayoon S., Uttaranakorn S., Sukreeyapongse O., Dumrongrojwatthana P., Game for Low-Formal Education Farmers to Learn How to Improve Soil Quality, 49, 2, pp. 146-167, (2018); Williams K., Using Game-Based Learning to Better Engage Learners in Agricultural Environments, (2021); Mohler C.L., Callaway M.B., Effects of Tillage and Mulch on Weed Seed Production and Seed Banks in Sweet Corn, J. Appl. Ecol., 32, 3, (1995); Plow | Description, History, (2019); Adisusilo A.K., Adisusilo A.K., Hariadi M., Mulyanto E., Purwantana R.I.B., Designing Immersive Serious Game Based on Soil Tillage: Polynomial Model for Horizontal Plowing Force Model, Int. J. Eng. Technol., 7, 4-28, pp. 404-410, (2018); Adisusilo A.K., Hariadi M., Yuniarno E.M., Purwantana B., Radi R., Radi R., Soil porosity modelling for immersive serious game based on vertical angle, depth, and speed of tillage, Int. J. Adv. Intell. Informatics, 4, 2, (2018); Jouan J., Et al., SEGAE: An online serious game to learn agroecology, Agric. Syst., 191, (2021); Godinot O., SEGAE: A serious game project for agroecology learning, Eur. IFSA Symp.; Rankin Y.A., Mcneal M., Shute M.W., Gooch B., User Centered Game Design: Evaluating Massive Multiplayer Online Role Playing Games for Second Language Acquisition, Sandbox Symposium 2008, pp. 43-49, (2008); Wong W.L., Et al., Serious video game effectiveness, Proceedings of the International Conference on Advances in Computer Entertainment Technology-ACE '07, (2007); Foster A., Games and Motivation to Learn Science: Personal Identity, Applicability, Relevance and Meaningfulness, J. Interact. Learn. Res., 19, 4, pp. 597-614, (2008); Greenwood-Ericksen A., Learning African-American History in A Synthetic Learning Environment, pp. 1-138, (2008); Adisusilo A.K., Soebandhi S., A review of immersivity in serious game with the purpose of learning media, Int. J. Appl. Sci. Eng., 18, 5, pp. 1-11, (2021)</t>
  </si>
  <si>
    <t>Children, adolescents, obesity, and the media, Pediatrics, 128, pp. 201-208, (2011); Tremblay M.S., Carson V., Chaput J.-P., Et al., Canadian 24-hour movement guidelines for children and youth: an integration of physical activity, sedentary behaviour, and sleep, Appl Physiol Nutr Metab, 41, pp. S311-S327, (2016); Cain N., Gradisar M., Electronic media use and sleep in school-aged children and adolescents: a review, Sleep Med, 11, pp. 735-742, (2010); Stiglic N., Viner R.M., Effects of screentime on the health and well-being of children and adolescents: a systematic review of reviews, BMJ Open, 9, (2019); Tremblay M.S., Warburton D.E.R., Janssen I., Et al., New Canadian physical activity guidelines, Appl Physiol Nutr Metab, 36, pp. 36-46, (2011); Janssen I., Roberts K.C., Thompson W., Adherence to the 24-hour movement guidelines among 10- to 17-year-old Canadians, Heal Promot Chronic Dis Prev Canada, 37, pp. 369-375, (2017); Hallal P.C., Andersen L.B., Bull F.C., Et al., Global physical activity levels: surveillance progress, pitfalls, and prospects, Lancet, 380, pp. 247-257, (2012); Carson V., Hunter S., Kuzik N., Et al., Systematic review of sedentary behaviour and health indicators in school-aged children and youth: an update, Appl Physiol Nutr Metab, 41, pp. S240-S265, (2016); Dutz T., Hardy S., Knoll M., Gobel S., Steinmetz R., User interfaces of mobile exergames, Human-Computer Interaction. Applications and Services. HCI 2014. Heraklion, Crete, Greece. Lecture Notes in Computer Science, 8512, pp. 244-255, (2014); Maddison R., Foley L., Ni Mhurchu C., Et al., Effects of active video games on body composition: a randomized controlled trial, Am J Clin Nutr, 94, pp. 156-163, (2011); Staiano A.E., Marker A.M., Beyl R.A., Et al., A randomized controlled trial of dance exergaming for exercise training in overweight and obese adolescent girls, Pediatr Obes, 12, pp. 120-128, (2017); Staiano A.E., Beyl R.A., Guan W., Et al., Home-based exergaming among children with overweight and obesity: a randomized clinical trial, Pediatr Obes, 13, pp. 724-733, (2018); Trost S.G., Sundal D., Foster G.D., Lent M.R., Vojta D., Effects of a pediatric weight management program with and without active video games, JAMA Pediatr, 168, (2014); Lamboglia C.M.G.F., da Silva V.T.B.L., de Vasconcelos Filho J.E., Et al., Exergaming as a strategic tool in the fight against childhood obesity: a systematic review, J Obes, 2013, pp. 1-8, (2013); Peng W., Crouse J., Playing in parallel: the effects of multiplayer modes in active video game on motivation and physical exertion, Cyberpsychology, Behav Soc Netw, 16, pp. 423-427, (2013); DeSmet A., Van Ryckeghem D., Compernolle S., Et al., A meta-analysis of serious digital games for healthy lifestyle promotion, Prev Med (Baltim), 69, pp. 95-107, (2014); Whitehead A., Johnston H., Nixon N., Welch J., Exergame effectiveness: what the numbers can tell us. In: Stephen NS, ed., Sandbox ’10 Proceedings of the Fiftch ACM SIGGRAPH Symposium on Video Games, pp. 55-62, (2010); Paw M.J.M.C.A., Jacobs W.M., Vaessen E.P.G., Titze S., van Mechelen W., The motivation of children to play an active video game, J Sci Med Sport, 11, pp. 163-166, (2008); Jones N.L., Campbell E.J.M., Clinical Exercise Testing, (1982); Beaver W.L., Wasserman K., Whipp B.J., A new method for detecting anaerobic threshold by gas exchange, J Appl Physiol, 121, pp. 2020-2027, (2016); Caiozzo V.J., Davis J.A., Ellis J.F., Et al., A comparison of gas exchange indices used to detect the anaerobic threshold, J Appl Physiol Respir Environ Exerc Physiol, 53, pp. 1184-1189, (1982); Altini M., ASMABV. Heart rate variability logger; Strath S.J., Kaminsky L.A., Ainsworth B.E., Et al., Guide to the assessment of physical activity: clinical and research applications: a scientific statement from the American Heart Association, Circulation, 128, pp. 2259-2279, (2013); Kowalski K.C., Crocker P.R., Donen R.M., The Physical Activity Questionnaire for Older Children (PAQ-C) and Adolescents (PAQ-A) Manual. Saskatchewan, Canada, pp. 1-12, (2004); Brockmyer J.H., Fox C.M., Curtiss K.A., The development of the Game Engagement Questionnaire: a measure of engagement in video game-playing, J Exp Soc Psychol, 45, pp. 624-634, (2009); Poels K., de Kort Y.A.W., IJsselsteijn W.A., D3.3: Game Experience Questionnaire: Development of a Self-Report Measure to Assess the Psychological Impact of Digital Games, (2007); Benitez-Porres J., Alvero-Cruz J.R., Sardinha L.B., Lopez-Fernandez I., Carnero E.A., Cut-off values for classifying active children and adolescents using the Physical Activity Questionnaire: PAQ-C and PAQ-A, Nutr Hosp, 33, (2016); Baranowski T., Maddison R., Maloney A., Medina E., Simons M., Building a better mousetrap (exergame) to increase youth physical activity, Games Health J, 3, pp. 72-78, (2014); Wood R.T.A., Griffiths M.D., Chappell D., Davies M.N.O., The structural characteristics of video games: a psycho-structural analysis, CyberPsychology Behav, 7, pp. 1-10, (2004); Sit C.H.P., Lam J.W.K., McKenzie T.L., Children's use of electronic games: choices of game mode and challenge levels, Int J Pediatr, 2010, pp. 1-6, (2010); Barkley J.E., Lepp A., Glickman E.L., “Pokémon Go!” may promote walking, discourage sedentary behavior in college students, Games Health J, 6, pp. 165-170, (2017); Xian Y., Xu H., Xu H., Et al., An initial evaluation of the impact of Pokémon GO on physical activity, J Am Heart Assoc, 6, (2017); LeBlanc A.G., Chaput J.-P., Pokémon Go: A game changer for the physical inactivity crisis?, Prev Med (Baltim), 101, pp. 235-237, (2017); Howe K.B., Suharlim C., Ueda P., Et al., Gotta catch'em all! Pokémon GO and physical activity among young adults: difference in differences study, BMJ, 355, (2016); Althoff T., White R.W., Horvitz E., Influence of Pokémon Go on physical activity: study and implications, J Med Internet Res, 18, (2016); Lyons E.J., Tate D.F., Ward D.S., Et al., Engagement, enjoyment, and energy expenditure during active video game play, Heal Psychol, 33, pp. 174-181, (2014); Stucky-Ropp R.C., DiLorenzo T.M., Determinants of exercise in children, Prev Med (Baltim), 22, pp. 880-889, (1993); Lyons E.J., Tate D.F., Komoski S.E., Carr P.M., Ward D.S., Novel approaches to obesity prevention: effects of game enjoyment and game type on energy expenditure in active video games, J Diabetes Sci Technol, 6, pp. 839-848, (2012); Sweetser P., Wyeth P., GameFlow: a model for evaluating player enjoyment in games, Comput Entertain, 3, (2005); Ryan R.M., Deci E.L., Self-determination theory and the facilitation of intrinsic motivation, social development, and well-being, Am Psychol, 55, pp. 68-78, (2000); Tamborini R., Bowman N.D., Eden A., Grizzard M., Organ A., Defining media enjoyment as the satisfaction of intrinsic needs, J Commun, 60, pp. 758-777, (2010); Deci E.L., Ryan R.M., The “what” and “why” of goal pursuits: human needs and the self-determination of behavior, Psychol Inq, 11, pp. 227-268, (2000); Maloney A.E., Mellecker R., Buday R., Et al., Fun, flow, and fitness: opinions for making more effective active videogames, Games Health J, 4, pp. 53-57, (2015)</t>
  </si>
  <si>
    <t>Statistik Pendidikan 2021, (2022); Dichev C., Dicheva D., Gamifying education: What is known, what is believed and what remains uncertain: A critical review, International Journal of Educational Technology in Higher Education, (2017); Undang-undang (UU) Tentang Sistem Pendidikan Nasional, (2003); Li C., Lalani F., The COVID-19 Pandemic Has Changed Education Forever. This Is How, (2020); 2021 Coursera Impact Report: Serving the World Through Learning, (2022); Rogers-Whitehead C., How 3 Gaming Industry Trends Can Boost Education, (2021); Bayu D.J., Media Sosial Jadi Aplikasi Favorit Guru Untuk Pembelajaran Daring, (2020); Kuning D.S., Culture shock: Online learning in the covid-19 pandemic phase, Jurnal Humaniora Dan Ilmu Pendidikan, pp. 55-62, (2021); Verklan D., ELearning Statistics 2021, (2021); Clement J., Number of Video Gamers Worldwide 2021, by Region, (2021); Dampak Negatif Satu Tahun PJJ, Dorongan Pembelajaran Tatap Muka Menguat, (2021); Rapeepisarn K., Wong K.W., Fung C.C., Khine M.S., The relationship between game genres, learning techniques and learning styles in educational computer games, Technologies for E-Learning and Digital Entertainment, (2008); Lewrick M., Link P., Leifer L., The Design Thinking Playbook: Mindful Digital Transformation of Teams, Products, Services, Businesses and Ecosystems (Design Thinking Series), (2018); Brown N., Darby W., Coronel H., An escape room as a simulation teaching strategy, Clinical Simulation in Nursing, pp. 1-6, (2019); Hill P., Online Educational Delivery Models: A Descriptive View, (2012); Why ELearning Works: 3 Stunning Statistics for 2017, (2017); Miller S., The Art of Escape Room, (2015); Urdan T.A., Weggen C.C., Corporate E-Learning: Exploring A New Frontier, (2000); Muthuprasad T., Aiswarya S., Aditya K.S., Jha G.K., Students' perception and preference for online education in India during COVID-19 Pandemic, Elsevier Social Sciences &amp; Humanities Open, pp. 1-11, (2021); Goal 4: Quality Education, (2022)</t>
  </si>
  <si>
    <t>Oliveira F.T.; Tong B.W.; Garcia J.A.; Gay V.C.</t>
  </si>
  <si>
    <t>Oliveira, Fernanda T. (57908140500); Tong, Brandon W. (57908140600); Garcia, Jaime A. (55445132800); Gay, Valerie C. (15126782000)</t>
  </si>
  <si>
    <t>57908140500; 57908140600; 55445132800; 15126782000</t>
  </si>
  <si>
    <t>CogWorldTravel: Design of a Game-Based Cognitive Screening Instrument</t>
  </si>
  <si>
    <t>13476 LNCS</t>
  </si>
  <si>
    <t>10.1007/978-3-031-15325-9_10</t>
  </si>
  <si>
    <t>https://www.scopus.com/inward/record.uri?eid=2-s2.0-85138771972&amp;doi=10.1007%2f978-3-031-15325-9_10&amp;partnerID=40&amp;md5=3abb524402e8bc638d5dd0d41426bb8c</t>
  </si>
  <si>
    <t>Cognitive Screening Instruments are helpful in the early detection of cognitive changes and possible underlying dementia. These instruments test all major cognitive domains of an individual. Serious games have been investigated as an alternative approach for cognitive assessment because of their ability to motivate. Previous work mostly focused on finding out whether it is feasible to use a serious game for such purpose. We decided to investigate further how a serious game can be engaging and fun while prioritizing the cognitive assessment. In this paper, we describe the design, development, and evaluation of CogWorldTravel, a serious game that has the potential to be used for cognitive screening as it measures at least one aspect of each cognitive domain. CogWorldTravel features six game tasks that involve recognition memory, attention, working memory, language, immediate memory span, processing speed, inhibition, recognition of emotions, visuoconstructional, perceptual-motor, and planning abilities. The serious game also accommodates age-related changes and considers the gameplay preferences of older adults. © 2022, The Author(s), under exclusive license to Springer Nature Switzerland AG.</t>
  </si>
  <si>
    <t>Cognitive screening; Dementia; Games for health; Older adults; Serious Games</t>
  </si>
  <si>
    <t>American Psychiatric A., Diagnostic and Statistical Manual of Mental Disorders (DSM-5®), (2013); Rasmussen J., Langerman H., Alzheimer’s disease-why we need early diagnosis, Degenerative Neurol. Neuromuscul. Dis., 9, pp. 123-130, (2019); Larner A.J., Cognitive Screening Instruments: A Practical Approach, (2013); Malloy P., Et al., Cognitive screening instruments in neuropsychiatry: A report of the committee on research of the American neuropsychiatric association, J. Neuropsychiatry Clin. Neurosci., 9, pp. 189-197, (1997); Molnar F.J., Et al., One size does not fit all: Choosing practical cognitive screening tools for your practice, J. Am. Geriatr. Soc., 68, 10, pp. 2207-2213, (2020); Johnson D., Et al., Gamification for health and wellbeing: A systematic review of the literature, Internet Interv, 6, pp. 89-106, (2016); Martinho D., Carneiro J., Corchado J.M., Marreiros G., A systematic review of gamification techniques applied to elderly care, Artif. Intell. Rev., 53, 7, pp. 4863-4901, (2020); Valladares-Rodriguez S., Et al., Trends on the application of serious games to neuropsychological evaluation: A scoping review, J. Biomed. Inform., 64, pp. 296-319, (2016); Gielis K., Et al., Collecting digital biomarkers on cognitive health through computer vision and gameplay: An image processing toolkit for card games, 2019 IEEE International Conference on Healthcare Informatics (ICHI), IEEE, (2019); Intarasirisawat J., Et al., Exploring the touch and motion features in game-based cognitive assessments, Proc. ACM Interact. Mob. Wearable Ubiquitous Technol., 3, 3, pp. 1-25, (2019); Siraly E., Et al., Monitoring the early signs of cognitive decline in elderly by computer games: An MRI study, PLOS ONE, 10, 2, (2015); Bonnechere B., Et al., Evaluation of Cognitive Functions of Aged Patients Using Video Games, pp. 21-24, (2016); Eraslan Boz H., Et al., A new tool to assess amnestic mild cognitive impairment in Turkish older adults: Virtual supermarket (VSM), Neuropsychol. Dev. Cogn. B Aging Neuropsychol. Cogn., 27, 5, pp. 639-653, (2020); Vallejo V., Et al., Evaluation of a new serious game based multitasking assessment tool for cognition and activities of daily living: Comparison with a real cooking task, Comput. Hum. Behav., 70, pp. 500-506, (2017); Manera V., Et al., “Kitchen and cooking”, a serious game for mild cognitive impairment and Alzheimer’s disease: A pilot study, Front. Aging Neurosci., 7, 24, (2015); Hagler S., Jimison H., Pavel M., Assessing executive function using a computer game: Computational modeling of cognitive processes, Biomed. Health Inf. IEEE J., 18, pp. 1442-1452, (2014); Tong T., Chignell M., Deguzman C.A., Using a serious game to measure executive functioning: Response inhibition ability, Appl. Neuropsychol. Adult, 28, 6, pp. 673-684, (2019); Valladares-Rodriguez S., Et al., Design process and preliminary psychometric study of a video game to detect cognitive impairment in senior adults, Peerj, 5, pp. e3508-e3508, (2017); Gamberini L., Et al., Cognition, technology and games for the elderly: An introduction to ELDERGAMES project, Psychnology J, 4, 3, pp. 285-308, (2006); Machado M.D.C., Ferreira R.L.R., Ishitani L., Heuristics and recommendations for the design of mobile serious games for older adults, (Research Article). Int. J. Comput. Games Technol., 2018, pp. 1-15, (2018); Tavares Vasconcelos Oliveira F., Gay V., Garcia Marin J., Evaluation of CogWorldTravel: A serious game for cognitive screening, 10Th International Conference on Serious Games and Applications for Health, Segah, (2022); Fullerton T., Swain C., Hoffman S., Game Design Workshop: A Playcentric Approach to Creating Innovative Games, (2008); Warrington E.K., Recognition Memory Test: Manual, (1984); Soukup V.M., Bimbela A., Schiess M.C., Recognition memory for faces: Reliability and validity of the Warrington recognition memory test (RMT) in a neurological sample, J. Clin. Psychol. Med. Settings, 6, 3, pp. 287-293, (1999); Diesfeldt H.F.A., Recognition memory for words and faces in primary degenerative dementia of the Alzheimer type and normal old age, J. Clin. Exp. Neuropsychol., 12, 6, pp. 931-945, (1990); Nasreddine Z.S., Et al., The montreal cognitive assessment, MoCA: A brief screening tool for mild cognitive impairment, J. Am. Geriatr. Soc, 53, 4, pp. 695-699, (2005); Corsi P.M., Human Memory and the Medial Temporal Region of the Brain, (1972); Berch D.B., Et al., The corsi block-tapping task: Methodological and theoretical considerations, Brain Cogn, 38, 3, pp. 317-338, (1998); Collins L.F., Long C.J., Visual reaction time and its relationship to neuropsychological test performance, Arch. Clin. Neuropsychol., 11, 7, pp. 613-623, (1996); Yechiam E., Et al., A formal cognitive model of the go/no-go discrimination task: Evaluation and implications, Psychol. Assess., 18, 3, (2006); McCade D., Savage G., Naismith S.L., Review of emotion recognition in mild cognitive impairment, Dement. Geriatr. Cogn. Disord., 32, 4, pp. 257-266, (2011); Montagne B., Et al., The emotion recognition task: A paradigm to measure the perception of facial emotional expressions at different intensities, Percept Mot Skills, 104, 2, pp. 589-598, (2007); Haier R.J., Et al., MRI assessment of cortical thickness and functional activity changes in adolescent girls following three months of practice on a visual-spatial task, BMC. Res. Notes, 2, 1, (2009)</t>
  </si>
  <si>
    <t>Chipia Lobo J.F., Juegos Serios: Alternativa Innovadora, Conocimiento Libre y Educación (CLED), pp. 1-18, (2011); Gauthier A., Jenkinson J., Designing productively negative experiences with serious game mechanics: Qualitative analysis of game-play and game design in a randomized trial, Comput. Educ, 127, pp. 66-89, (2018); Padilla N., Metodología Para El Diseño De Videojuegos Educativos Sobre Una Arquitectura Para El Análisis Del Aprendizaje Colaborativo, (2011); Huizinga J., Homo Ludens O p ů Vodu Kultury ve h ř e, (1938); Rios Espinosa M.C., Johan Huizinga (1872-1945): Ideal caballeresco, juego y cultura, Konvergencias, 9, pp. 71-80, (2008); Suits B., The Grasshopper Games, Life and Utopia; Library of Congress Cataloguing in Publication Data, (1978); Roger C., Man, Play, and Games, Montesquie, (2001); Clark C.A., Serious Games, Viking Com, (1970); Sawyer B., Serious Games: Improving Public Policy throgh Game-Based Learning and Simulation, pp. 2-35, (2002); Zyda M., From Visual Simulation to Virtual Reality to Games, Computer (Long Beach Calif.), 38, pp. 25-32, (2005); Alvarez J., Djaouti D., Introduction Aux Serious Games/an Introduction to Serious Games, (2012); Huynh-kim-bang B., Wisdom J., Labat J., Design Patterns in Serious Games: A Blue Print for Combining Fun and Learning Introduction: Making Learning Fun, J. Comput. Game Cult, 4, pp. 1-18, (2010); Kelle S., Klemke R., Specht M., Design patterns for learning games, Int. J. Technol. Enhanc. Learn, 3, pp. 555-569, (2011); Zavcer G., Mayr S., Petta P., Design Pattern Canvas: An Introduction to Unified Serious Game Design Patterns, Interdiscip. Descr. Complex Syst, 12, pp. 280-292, (2014); Alvarez J., Jessel J., Methel G., Iii T., PBL and Serious Games, Proceedings of the 7th ALE International Workshop: Experience and Reflection on Active Learning in Engineering Education, pp. 1-7; Alvarez J., Jessel J., Methel G., Iii T., PBL and Serious Games: The reciprocity, Proceeding of the Learning with Games 2007, pp. 2-9; Laforce M., Noble E., Blackwell C., Problem-based learning (PBL) and student interest in STEM careers: The roles of motivation and ability beliefs, Educ. Sci, 7, (2017); Ngereja B., Hussein B., Andersen B., Does project-based learning (PBL) promote student learning? A performance evaluation, Educ. Sci, 10, (2020); Min W., Ha E.Y., Rowe J., Mott B., Lester J., Deep Learning-Based Goal Recognition in Open-Ended Digital Games, Proceedings of the Tenth Artificial Intelligence and Interactive Digital Entertainment Conference, pp. 2-7; Dobrovsky A., Borghoff U.M., Hofmann M., Applying and Augmenting Deep Reinforcement Learning in Serious Games through Interaction, Periodica Polytech. Electr. Eng. Comput. Sci, 61, pp. 198-208, (2017); Gunter G.A., Kenny R.F., Vick E.H., Taking educational games seriously: Using the RETAIN model to design endogenous fantasy into standalone educational games, Educ. Technol. Res. Dev, pp. 511-537, (2008); Choi E., Bahadori M.T., Kulas J.A., RETAIN: An Interpretable Predictive Model for Healthcare Using Reverse Time Attention Mechanism, (2016); Mislevy R., Evidence-Centered Assessment Design: Layers, Structures, and Terminology, (2005); Behrens J.T., Mislevy R.J., Dicerbo K.E., An Evidence Centered Design for Learning and Assessment in the Digital World, (2010); Herman J.L., Linn R., Evidence-Centered Design: A Summary, (2015); Winn B.M., The Design, Play, and Experience Framework, Handb. Res. Eff. Electron. Gaming Educ, 5497, pp. 1010-1024, (2009); Djaouti D., Alvarez J., Pierre J., Classifying Serious Games: The G/P/S model, Serious Games: Mechanisms and Effects, pp. 10-24, (2011); Catalano C.E., Luccini A.M., Mortara M., Best Practices for an Effective Design and Evaluation of Serious Games, Int. J. Serious Games, 1, (2014); Petri G., von Wangenheim C.G., How to evaluate educational games: A systematic literature review, J. Univ. Comput. Sci, 22, pp. 992-1021, (2016); Sanchez E., Key criteria for Game Design. A Framework, Eur. Comm. MEET Proj, 1, pp. 1-16, (2011); Ghannem A., Characterization of serious games guided by the educational objectives, Technological Ecosystems for Enhancing Multiculturality, pp. 227-233, (2014); Hall J., Wyeth P., Johnson D., Instructional Objectives to Core-Gameplay: A Serious Game Design Technique, CHI PLAY ’14: Proceedings of the First ACM SIGCHI Annual Symposium on Computer-Human Interaction in Play, pp. 121-130, (2014); Reichart B., Bruegge B., Social interaction patterns for learning in serious games, Proceedings of the European Conference on Pattern Languages of Programs—EuroPLoP ’14, pp. 1-7; Abdellatif A.J., Mccollum B., Mcmullan P., Serious Games: Quality characteristics evaluation framework and case study, Proceedings of the 2018 Integrated STEM Education Conference (ISEC), pp. 112-119, (2018); Abdulrahman S., Mat N., Meriam T., Gender-based engagement model for serious games, Int. J. Adv. Sci. Eng. Inform. Technol, 8, pp. 1-9, (2018); Supriana I., Agustin R.D., Bakar M.A., Mat Zin N.A., Serious games for effective learning, Proceedings of the 2017 6th International Conference on Electrical Engineering and Informatics (ICEEI), pp. 1-6; Annetta L., Bronack S., Serious Educational Game Assessment, (2011); Zichermann G., Cunningham C., Gamification by Design, (2011); Deterding S., Khaled R., Nacke L., Dixon D., Gamification: Toward a definition, Proceedings of the CHI 2011 Gamification Workshop Proceedings, pp. 12-15; Yusoff A., Crowder R., Gilbert L., Wills G., A conceptual framework for serious games, Proceedings of the 2009 9th IEEE International Conference on Advanced Learning Technologies, pp. 21-23; Westera W., How people learn while playing serious games: A computational modelling approach, J. Comput. Sci, 18, pp. 32-45, (2016); Serrano-Laguna A., Manero B., Freire M., Fernandez-Manjon B., A methodology for assessing the effectiveness of serious games and for inferring player learning outcomes, Multimed. Tools Appl, 77, pp. 1-23, (2017); Wang Y., Hu W., Analysis about serious game innovation on mobile devices, Proceedings of the 16th IEEE/ACIS International Conference on Computer and Information Science (ICIS), pp. 627-630; Serrano-Laguna A., Martinez-Ortiz I., Haag J., Applying standards to systematize learning analytics in serious games, Comput. Stand. Interfaces, 50, pp. 116-123, (2017); Mitgutsch K., Alvarado N., Purposeful by Design? A Serious Game Design Assessment Framework, Found. Digit. Games FDG, 12, pp. 121-128, (2012); Yusoff A., A Conceptual Framework for Serious Games and Its Validation, (2010); Laamarti F., Eid M., El Saddik A., An overview of serious games, Int. J. Comput. Games Technol, 3, (2014); Marcano B., Juegos Serios y Entrenamiento en la Sociedad digital, Teoría Educ. Educ. Cult. Soc. Inform, 9, (2008); Gallego F.J., Villagra C.J., Satorre R., Compan P., Molina-Carmona R., Llorens Largo F., Panorámica: Serious games, gamification y mucho más, Asoc. Enseñantes Univ. Inf, 7, pp. 13-23, (2014); Menin A., Torchelsen R., Nedel L., An analysis of VR technology used in immersive simulations with a serious game perspective, IEEE Comput. Graph Appl, 38, pp. 57-73, (2018); Carrion M., Santorum M., Flores B., Aguilar J., Perez M., Serious Game, Gamified applications, Educational Software: A comparative study, Proceedings of the 2019 International Conference on Information Systems and Software Technologies (ICI2ST), (2019); Najoua T., Mohamed E.A., KASP: A Cognitive-Affective Methodology for Designing Serious Learning Games, Int. J. Adv. Comput. Sci. Appl, 9, pp. 2-11, (2018); Marfisi-Schottman I., Méthodologie, Modèles et Outils Pour la Conception de Learning Games, (2012); Lopez-Martinez J.L., Miranda-Palma C., Gonzalez-Segura S., Una metodología para el análisis y diseño de un videojuego serio para combatir la obesidad infantil en el Estado de Yucatán, Rev. Iberoam. Investig. Desarro. Educ, pp. 2-10, (2013); Rodriguez-Dzib R., Lopez-Martinez J., Chi-Pech V., Llanes-Castro E., Serious Game to Combat Childhood Obesity Using Kinect, Int. J. Comput. Sci. Issues IJCSI, 13, pp. 136-141, (2016); Barbosa A.F.S., Pereira P.N.M., Dias J.A.F.F., Silva F.G.M., A New Methodology of Design and Development of Serious Games, Int. J. Comput. Games Technol, 2014, pp. 2-9, (2014); Aslan S., Balci O., GAMED: Digital educational game development methodology, Simulation, 91, pp. 307-319, (2015); Jimenez-Hernandez E.M., Piattini M., Revillagigedo-Tulais A.M., Methodology to construct educational video games in software engineering, Proceedings of the 2016 4th International Conference in Software Engineering Research and Innovation (CONISOFT), pp. 110-114; Cano S., Munoz-Arteaga J., Collazos C.A., Gonzalez-Gonzalez C.S., Zapata S., Towards a Methodology for Serious Games Design for Children with Auditory Impairments, IEEE Lat. Am. Trans, 14, pp. 2511-2521, (2016); De Lope R.P., Arcos J.R.L., Medina-Medina N., Paderewski P., Vela F.G., Design methodology for educational games based on graphical notations: Designing Urano, Entertain. Comput, 18, pp. 1-14, (2016); De Lope R.P., Medina-Medina N., Montes R., Garcia A.M., Gutierrez-Vela F.L., Designing educational games: Key elements and methodological approach, Proceedings of the 9th International Conference on Virtual Worlds and Games for Serious Applications (VS-Games), pp. 63-70; Lepe-Salazar F., A model to analyze and design educational games with pedagogical foundations, Proceedings of the 12th International Conference on Advances in Computer Entertainment Technology—ACE ’15, pp. 1-14; Avila-Pesantez D., Delgadillo R., Rivera L.A., Proposal of a Conceptual Model for Serious Games Design: A Case Study in Children with Learning Disabilities, IEEE Access, 7, pp. 161017-161033, (2019); Carrion M., Santorum M., Aguilar J., Maria P., iPlus Methodology for Requirements Elicitation for Serious Games, Proceedings of the Iberoamerican Conference on Software Engineering, pp. 434-447; IEEE recommended practice for software requirements specifications, Softw. Requir. Eng, 1998, pp. 207-244, (1998); ISO/IEC JTC 1/SC 7—Software and Systems Engineering, (2018); Hevner A.R., March S.T., Park J., Ram S., Design science in information systems research, MIS Q. Manag. Inf. Syst, 28, pp. 75-105, (2004); Carrion M., Santorum M., Perez M., Aguilar J., A Participatory Methodology for the Design of Serious Games in the Educational Environment, Proceedings of the Congreso Internacional de Innovacion y Tendencias en Ingenieria (CONIITI), pp. 2-6; Ishikawa K., Guide to Quality Control, (1976); Ishikawa K., Introducción al Control de Calidad, (1994); Tufail Chandio M., Murtaza Pandhiani S., Iqbal R., Bloom’s Taxonomy: Improving Assessment and Teaching-Learning Process, J. Educ. Educ. Dev, 3, pp. 203-221, (2017); Gardner H., Theory of Multiple Intelligences, Fire Risk Manag, pp. 18-21, (1983); Flores E., Inteligencias Múltiples, ¿Qué es la Inteligencia?, pp. 51-62, (2017); Nilappa K., Brainstorming technique: Innovative Quality Management Tool for Library, Curr. Trends Libr. Manag, pp. 1-8, (2018); Paulus P., Brainstorming, Brainstorming rules and decision making, J. Creat. Behav, 43, pp. 29-40, (2009); Scupin R., The KJ method: A technique for analyzing data derived from Japanese ethnology, Hum. Organ, 56, pp. 233-237, (1997); Gamification 101: An Introduction to Game Dynamics, (2016); Alvarez J., Du jeu Vidéo au Serious Game, (2007); Alvarez J., Approche Atomique du jeu Vidéo: Briques Gameplay 3.0, (2018); Jolivalt B., Les Jeux Vidéo, (1994); Arsenault D., Video game genre, evolution and innovation, Eludamos J. Comput. Game Cult, 3, pp. 149-176, (2009); Bejarano K., Rodriguez A., Carreno J., Especificación de Requerimientos Criterio de Calidad, (2013); Educaplay, (2020); Satpathy T., Cuerpo de Conocimiento de Scrum (Guía SBOK™), (2017); Deterding S., Gamification: Designing for Motivation, Interactions, 19, (2012); Lewis J.R., IBM Computer Usability Satisfaction Questionnaires: Psychometric Evaluation and Instructions for Use, Int. J. Hum. Comput. Interact, 7, pp. 57-78, (1995); Isaac O., Abdullah Z., Ramayah T., Mutahar A.M., Alrajawy I., Perceived Usefulness, Perceived Ease of Use, Perceived Compatibility, and Net Benefits: An empirical study of internet usage among employees in Yemen, Proceedings of the 7th International Conference on Postgraduate Education, pp. 899-919, (2016); Hookham G., Nesbitt K., Kay-Lambkin F., Comparing usability and engagement between a serious game and a traditional online program, ACSW’16: Proceeding of the Australasian Computer Science Week Multiconference, (2016); Acosta-Vargas P., Carrion M., Santorum M., Dataset iPLUS metodology, Mendeley Data, (2020); Nielsen J., Landauer J., A Mathematical Model of Finding the Usability Problems, Proceedings of the INTERACT ‘93 and CHI ‘93 Conference on Human Factors in Computing Systems, pp. 206-213, (1993); Woolrych A., Cockton G., Why and When Five Test Users aren’t Enough, Proceedings of the Joint AFIHM-BCS Conference on Human-Computer Interaction, (2001); Carrion M., Quispi B., Lema S., Santorum M., Aguilar J., Creando un juego serio educativo mediante un enfoque de diseño centrado en el usuario, Rev. Iber. Sist. Technol. Inf, 2019, pp. 158-170, (2019); Carrion M., Santorum M., Benavides J., Aguilar J., Ortiz Y., Developing a virtual reality serious game to recreational therapy using iPlus Methodology, Proceedings of the 13th International Conference on E-Learning and Games, (2019); Carrion M., Santorum M., Benavides J., Aguilar J., Ortiz Y., Perez M., Design and Evaluation of a Virtual Reality Serious Game, Adv. Intell. Syst. Comput, 1217, pp. 735-742, (2020); Carrion M., Santorum M., Sampredro C., Paredes A., Ortiz Y., Samaniego-Santillan P., Perez-Medina J.-L., Acosta-Vargas P., Corrales-Gaitero C., Maldonado-Garces V., Designing a Serious Game for Labor Inclusion of People with Intellectual Disabilities Using iPlus Methodology, Adv. Intell. Syst. Comput, 1217, pp. 603-610, (2020); Cuasqui P., Santorum M., Carrion M., Desarrollo de un Software Educativo web Gamificado para la Enseñanza de Informática Básica, (2020)</t>
  </si>
  <si>
    <t>Diagnostic and statistical manual of mental disorders, BMC Med, 17, pp. 133-137, (2013); Autism prevalence slightly higher in CDC’s ADDM Network, (2018); Frauenberger C, Makhaeva J, Spiel K., Blending methods: Developing participatory design sessions for autistic children, Proceedings of the 2017 Conference on Interaction Design and Children, pp. 39-49, (2017); Spiel K, Makhaeva J, Frauenberger C., Embodied Companion Technologies for Autistic Children, Proceedings of the TEI’16: Tenth International Conference on Tangible, Embedded, and Embodied Interaction, pp. 245-252, (2016); Cena F, Rapp A, Mattutino C., Personalized Spatial Support for People with Autism Spectrum Disorder, Adjunct Publication of the 26th Conference on User Modeling, Adaptation and Personalization, pp. 233-238, (2018); Rapp A, Brighenti S, Cena F, Boella G, Antonini A, Calafiore A, Et al., Interactive urban maps for people with autism spectrum disorder, 2017 ACM SIGCHI Conference on Human Factors in Computing Systems (CHI’17), pp. 1987-1992, (2017); Bruder MB, Kerins G, Mazzarella C, Sims J, Stein N., Brief report: the medical care of adults with autism spectrum disorders: identifying the needs, Journal of Autism and Developmental Disorders, 42, 11, pp. 2498-2504, (2012); Gotham K, Marvin AR, Taylor JL, Warren Z, Anderson CM, Law PA, Et al., Characterizing the daily life, needs, and priorities of adults with autism spectrum disorder from Interactive Autism Network data, Autism, 19, 7, pp. 794-804, (2015); Lin LY, Huang PC., Quality of life and its related factors for adults with autism spectrum disorder, Disability and rehabilitation, 41, 8, pp. 896-903, (2019); Buck TR, Viskochil J, Farley M, Coon H, McMahon WM, Morgan J, Et al., Psychiatric comorbidity and medication use in adults with autism spectrum disorder, Journal of autism and developmental disorders, 44, 12, pp. 3063-3071, (2014); Bennett AE, Miller JS, Stollon N, Prasad R, Blum NJ., Autism Spectrum Disorder and Transition-Aged Youth, Current psychiatry reports, 20, 11, (2018); Cohen S, Conduit R, Lockley SW, Rajaratnam SM, Cornish KM., The relationship between sleep and behavior in autism spectrum disorder (ASD): a review, Journal of neurodevelopmental disorders, 6, 1, (2014); Croen L, Zerbo O, Qian Y, Massolo M., Psychiatric and medical conditions among adults with ASD, International Meeting for Autism Research, (2014); Tyler CV, Schramm SC, Karafa M, Tang AS, Jain AK., Chronic disease risks in young adults with autism spectrum disorder: forewarned is forearmed, American journal on intellectual and developmental disabilities, 116, 5, pp. 371-380, (2011); Pan CY, Frey GC., Physical activity patterns in youth with autism spectrum disorders, Journal of autism and developmental disorders, 36, 5, (2006); Corvey K, Menear KS, Preskitt J, Goldfarb S, Menachemi N., Obesity, physical activity and sedentary behaviors in children with an autism spectrum disorder, Maternal and Child Health Journal, 20, 2, pp. 466-476, (2016); Croen LA, Zerbo O, Qian Y, Massolo ML, Rich S, Sidney S, Et al., The health status of adults on the autism spectrum, Autism, 19, 7, pp. 814-823, (2015); Eaves LC, Ho HH., Young adult outcome of autism spectrum disorders, Journal of autism and developmental disorders, 38, 4, pp. 739-747, (2008); Lang R, Koegel LK, Ashbaugh K, Regester A, Ence W, Smith W., Physical exercise and individuals with autism spectrum disorders: A systematic review, Research in Autism Spectrum Disorders, 4, 4, pp. 565-576, (2010); Sowa M, Meulenbroek R., Effects of physical exercise on autism spectrum disorders: a meta-analysis, Research in Autism Spectrum Disorders, 6, 1, pp. 46-57, (2012); Sorensen C, Zarrett N., Benefits of physical activity for adolescents with autism spectrum disorders: A comprehensive review, Review Journal of Autism and Developmental Disorders, 1, 4, pp. 344-353, (2014); Global recommendations on physical activity for health, (2010); Salmon P., Effects of physical exercise on anxiety, depression, and sensitivity to stress: a unifying theory, Clinical psychology review, 21, 1, pp. 33-61, (2001); Romeo A, Edney S, Plotnikoff R, Curtis R, Ryan J, Sanders I, Et al., Can Smartphone Apps Increase Physical Activity? Systematic Review and Meta-Analysis, Journal of medical Internet research, 21, 3, (2019); Schoeppe S, Alley S, Van Lippevelde W, Bray NA, Williams SL, Duncan MJ, Et al., Efficacy of interventions that use apps to improve diet, physical activity and sedentary behaviour: a systematic review, International Journal of Behavioral Nutrition and Physical Activity, 13, 1, (2016); Stephens J, Allen J., Mobile phone interventions to increase physical activity and reduce weight: a systematic review, The Journal of cardiovascular nursing, 28, 4, (2013); Stephenson A, McDonough SM, Murphy MH, Nugent CD, Mair JL., Using computer, mobile and wearable technology enhanced interventions to reduce sedentary behaviour: a systematic review and meta-analysis, International Journal of Behavioral Nutrition and Physical Activity, 14, 1, (2017); Wang J, Shih PC, Carroll JM., Life after weight loss: design implications for community-based long-term weight management, Computer Supported Cooperative Work (CSCW), 24, 4, pp. 353-384, (2015); Nelson JK, Shih PC., CompanionViz: Mediated platform for gauging canine health and enhancing human–pet interactions, International Journal of Human-Computer Studies, 98, pp. 169-178, (2017); Conroy DE, Yang CH, Maher JP., Behavior change techniques in top-ranked mobile apps for physical activity, American journal of preventive medicine, 46, 6, pp. 649-652, (2014); Yang CH, Maher JP, Conroy DE., Implementation of behavior change techniques in mobile applications for physical activity, American journal of preventive medicine, 48, 4, pp. 452-455, (2015); Shih PC, Han K, Poole ES, Rosson MB, Carroll JM., Use and adoption challenges of wearable activity trackers, IConference 2015 Proceedings, (2015); Abraham C, Michie S., A taxonomy of behavior change techniques used in interventions, Health psychology, 27, 3, (2008); Michie S, Johnston M., Behavior change techniques, Encyclopedia of behavioral medicine, pp. 182-187, (2013); Sullivan AN, Lachman ME., Behavior change with fitness technology in sedentary adults: a review of the evidence for increasing physical activity, Frontiers in public health, 4, (2017); Crane D, Garnett C, Brown J, West R, Michie S., Behavior change techniques in popular alcohol reduction apps: content analysis, Journal of medical Internet research, 17, 5, (2015); Bird EL, Baker G, Mutrie N, Ogilvie D, Sahlqvist S, Powell J., Behavior change techniques used to promote walking and cycling: A systematic review, Health Psychology, 32, 8, (2013); Lee J, Walker E, Burleson W, Kay M, Buman M, Hekler EB., Self-experimentation for behavior change: Design and formative evaluation of two approaches, Proceedings of the 2017 CHI Conference on Human Factors in Computing Systems, pp. 6837-6849, (2017); Lyons EJ, Lewis ZH, Mayrsohn BG, Rowland JL., Behavior change techniques implemented in electronic lifestyle activity monitors: a systematic content analysis, Journal of medical Internet research, 16, 8, (2014); Hourcade JP, Williams SR, Miller EA, Huebner KE, Liang LJ., Evaluation of tablet apps to encourage social interaction in children with autism spectrum disorders, Proceedings of the SIGCHI Conference on human factors in computing systems, pp. 3197-3206, (2013); Esbensen AJ, Seltzer MM, Lam KS, Bodfish JW., Age-related differences in restricted repetitive behaviors in autism spectrum disorders, Journal of autism and developmental disorders, 39, 1, pp. 57-66, (2009); Leekam SR, Prior MR, Uljarevic M., Restricted and repetitive behaviors in autism spectrum disorders: a review of research in the last decade, Psychological bulletin, 137, 4, (2011); Bittner MD, Rigby BR, Silliman-French L, Nichols DL, Dillon SR., Use of technology to facilitate physical activity in children with autism spectrum disorders: A pilot study, Physiology &amp; behavior, 177, pp. 242-246, (2017); Speaks Autism, Strategic Plan for Science 2018 - 2020, (2013); Vasa RA, Keefer A, Reaven J, South M, White SW., Priorities for advancing research on youth with autism spectrum disorder and co-occurring anxiety, Journal of autism and developmental disorders, 48, 3, pp. 925-934, (2018); Anderson C, Law JK, Daniels A, Rice C, Mandell DS, Hagopian L, Et al., Occurrence and family impact of elopement in children with autism spectrum disorders, Pediatrics, 130, 5, pp. 870-877, (2012); Ament K, Mejia A, Buhlman R, Erklin S, Caffo B, Mostofsky S, Et al., Evidence for specificity of motor impairments in catching and balance in children with autism, Journal of autism and developmental disorders, 45, 3, pp. 742-751, (2015); Egan AM, Dreyer ML, Odar CC, Beckwith M, Garrison CB., Obesity in young children with autism spectrum disorders: prevalence and associated factors, Childhood Obesity, 9, 2, pp. 125-131, (2013); Phillips KL, Schieve LA, Visser S, Boulet S, Sharma AJ, Kogan MD, Et al., Prevalence and impact of unhealthy weight in a national sample of US adolescents with autism and other learning and behavioral disabilities, Maternal and child health journal, 18, 8, pp. 1964-1975, (2014); Edwards EA, Lumsden J, Rivas C, Steed L, Edwards L, Thiyagarajan A, Et al., Gamification for health promotion: systematic review of behaviour change techniques in smartphone apps, BMJ open, 6, 10, (2016); Mhealth App Economics 2017: Current Status and Future Trends in Mobile Health, (2017); Cowan LT, Van Wagenen SA, Brown BA, Hedin RJ, Seino-Stephan Y, Hall PC, Et al., Apps of steel: are exercise apps providing consumers with realistic expectations? A content analysis of exercise apps for presence of behavior change theory, Health Education &amp; Behavior, 40, 2, pp. 133-139, (2013); Pagoto S, Bennett GG., How behavioral science can advance digital health, Translational behavioral medicine, 3, 3, pp. 271-276, (2013); Deterding S, Dixon D, Khaled R, Nacke L., From game design elements to gamefulness: defining gamification, Proceedings of the 15th international academic MindTrek conference: Envisioning future media environments, pp. 9-15, (2011); Hamari J, Koivisto J, Sarsa H., Does gamification work? - A literature review of empirical studies on gamification, Proceedings of the Annual Hawaii International Conference on System Sciences, pp. 3025-3034, (2014); Johnson D, Deterding S, Kuhn KA, Staneva A, Stoyanov S, Hides L., Gamification for health and well-being: A systematic review of the literature, Internet Interventions, 6, pp. 89-106, (2016); Alahaivala T, Oinas-Kukkonen H., Understanding persuasion contexts in health gamification: A systematic analysis of gamified health behavior change support systems literature, International journal of medical informatics, 96, pp. 62-70, (2016); Dennis TA, O'Toole LJ., Mental health on the go: Effects of a gamified attention-bias modification mobile application in trait-anxious adults, Clinical Psychological Science, 2, 5, pp. 576-590, (2014); Kuramoto I, Ishibashi T, Yamamoto K, Tsujino Y., Stand up, heroes!: gamification for standing people on crowded public transportation, International Conference of Design, User Experience, and Usability, pp. 538-547, (2013); Martin-Niedecken AL., Plunder Planet: An Adaptive Single-and Multiplayer Fitness Game Environment for Children and Young Adolescents, Extended Abstracts of the 2018 CHI Conference on Human Factors in Computing Systems, (2018); Martin-Niedecken AL, Gotz U., Go with the dual flow: evaluating the psychophysiological adaptive fitness game environment “Plunder Planet, Joint International Conference on Serious Games, pp. 32-43, (2017); Ferrara J., Games for persuasion: Argumentation, procedurality, and the lie of gamification, Games and Culture, 8, 4, pp. 289-304, (2013); Kientz JA, Goodwin MS, Hayes GR, Abowd GD., Interactive technologies for autism, Synthesis Lectures on Assistive, Rehabilitative, and Health-Preserving Technologies, 2, 2, pp. 1-177, (2013); Tobik AK., Best Autism Apps For iPad, iPhone and Android in 2019, (2019); Boyd LE, Ringland KE, Haimson OL, Fernandez H, Bistarkey M, Hayes GR., Evaluating a collaborative iPad game’s impact on social relationships for children with autism spectrum disorder, ACM Transactions on Accessible Computing (TACCESS), 7, 1, (2015); Hayes GR, Hosaflook SW., HygieneHelper: promoting awareness and teaching life skills to youth with autism spectrum disorder, Proceedings of the 12th International Conference on Interaction Design and Children, pp. 539-542, (2013); Bangerter A, Manyakov NV, Lewin D, Boice M, Skalkin A, Jagannatha S, Et al., Caregiver Daily Reporting of Symptoms in Autism Spectrum Disorder: Observational Study Using Web and Mobile Apps, JMIR mental health, 6, 3, (2019); Hirano SH, Yeganyan MT, Marcu G, Nguyen DH, Boyd LA, Hayes GR., vSked: evaluation of a system to support classroom activities for children with autism, Proceedings of the SIGCHI Conference on Human Factors in Computing Systems, pp. 1633-1642, (2010); Escobedo L, Nguyen DH, Boyd L, Hirano S, Rangel A, Garcia-Rosas D, Et al., MOSOCO: a mobile assistive tool to support children with autism practicing social skills in real-life situations, Proceedings of the SIGCHI Conference on Human Factors in Computing Systems, pp. 2589-2598, (2012); Boyd L, McReynolds C, Chanin K., The social compass curriculum: A story-based intervention package for students with autism spectrum disorders, (2013); Hong H, Kim JG, Abowd GD, Arriaga RI., SocialMirror: motivating young adults with autism to practice life skills in a social world, Proceedings of the ACM 2012 conference on Computer Supported Cooperative Work Companion, pp. 41-42, (2012); Amiri AM, Peltier N, Goldberg C, Sun Y, Nathan A, Hiremath SV, Et al., WearSense: Detecting Autism Stereotypic Behaviors through Smartwatches, Healthcare, 5, 1, (2017); Boyd LE, Jiang X, Hayes GR., ProCom: Designing and Evaluating a Mobile and Wearable System to Support Proximity Awareness for People with Autism, Proceedings of the 2017 CHI Conference on Human Factors in Computing Systems, pp. 2865-2877, (2017); Jiang X, Boyd LE, Chen Y, Hayes GR., ProCom: Designing a Mobile and Wearable System to Support Proximity Awareness for People with Autism, Proceedings of the 2016 ACM International Joint Conference on Pervasive and Ubiquitous Computing: Adjunct. UbiComp’16, pp. 93-96, (2016); Zheng H, Genaro Motti V., Assisting Students with Intellectual and Developmental Disabilities in Inclusive Education with Smartwatches, Proceedings of the 2018 CHI Conference on Human Factors in Computing Systems, (2018); Abras C, Maloney-Krichmar D, Preece J, Et al., User-centered design, Bainbridge, W Encyclopedia of Human-Computer Interaction Thousand Oaks: Sage Publications, 37, 4, pp. 445-456, (2004); Vredenburg K, Mao JY, Smith PW, Carey T., A survey of user-centered design practice, Proceedings of the SIGCHI conference on Human factors in computing systems, pp. 471-478, (2002); Wang TD, Plaisant C, Quinn AJ, Stanchak R, Murphy S, Shneiderman B., Aligning temporal data by sentinel events: discovering patterns in electronic health records, Proceedings of the SIGCHI conference on Human factors in computing systems, pp. 457-466, (2008); Fitzpatrick G, Ellingsen G., A review of 25 years of CSCW research in healthcare: contributions, challenges and future agendas, Computer Supported Cooperative Work (CSCW), 22, 4-6, pp. 609-665, (2013); Baron-Cohen S, Wheelwright S, Skinner R, Martin J, Clubley E., The autism-spectrum quotient (AQ): Evidence from asperger syndrome/high-functioning autism, malesand females, scientists and mathematicians, Journal of autism and developmental disorders, 31, 1, pp. 5-17, (2001); Craig CL, Marshall AL, Sjostrom M, Bauman AE, Booth ML, Ainsworth BE, Et al., International physical activity questionnaire: 12-country reliability and validity, Medicine &amp; science in sports &amp; exercise, 35, 8, pp. 1381-1395, (2003); Clarke V, Braun V, Hayfield N., Thematic analysis, Qualitative psychology: A practical guide to research methods, pp. 222-248, (2015); Beyer H, Holtzblatt K., Contextual design, interactions, 6, 1, pp. 32-42, (1999); Lee D, Cothran D, Kennedy J, Shih PC, Golzarri-Arroyo L, Dickinson S, Et al., Association between Physical Activity, Sedentary Time, and Technology Use in Adults with Autism Spectrum Disorder; Lee D, Frey G, Cheng A, Shih PC., Puzzle Walk: A Gamified Mobile App to Increase Physical Activity in Adults with Autism Spectrum Disorder, 2018 10th International Conference on Virtual Worlds and Games for Serious Applications (VS-Games), pp. 1-4, (2018); Mummah SA, Robinson TN, King AC, Gardner CD, Sutton S., IDEAS (Integrate, Design, Assess, and Share): a framework and toolkit of strategies for the development of more effective digital interventions to change health behavior, Journal of medical Internet research, 18, 12, (2016); Lee D, Frey GC, Min A, Kim B, Cothran DJ, Bellini S, Et al., Usability Inquiry of a Gamified Behavior Change App for Increasing Physical Activity and Reducing Sedentary Behavior in Adults with and without Autism Spectrum Disorder, Health Informatics Journal, (2020); Fridhi A, Benzarti F, Frihida A, Amiri H., Application of Virtual Reality and Augmented Reality in Psychiatry and Neuropsychology, in Particular in the Case of Autistic Spectrum Disorder (ASD), Neurophysiology, 50, 3, pp. 222-228, (2018); Liu R, Salisbury JP, Vahabzadeh A, Sahin NT., Feasibility of an autism-focused augmented reality smartglasses system for social communication and behavioral coaching, Frontiers in pediatrics, 5, (2017); Bogdashina O., Sensory perceptual issues in autism and asperger syndrome: different sensory experiences-different perceptual worlds, (2016); Ono S, Ono Y, Michihata N, Sasabuchi Y, Yasunaga H., Effect of Pokémon GO on incidence of fatal traffic injuries: a population-based quasi-experimental study using the national traffic collisions database in Japan, Injury prevention, 24, 6, pp. 448-450, (2018); Serino M, Cordrey K, McLaughlin L, Milanaik RL., Pokémon Go and augmented virtual reality games: a cautionary commentary for parents and pediatricians, Current opinion in pediatrics, 28, 5, pp. 673-677, (2016); Exelmans L, Van den Bulck J., Bedtime mobile phone use and sleep in adults, Social Science &amp; Medicine, 148, pp. 93-101, (2016); Richdale AL, Schreck KA., Sleep problems in autism spectrum disorders: prevalence, nature, &amp; possible biopsychosocial aetiologies, Sleep medicine reviews, 13, 6, pp. 403-411, (2009); Earles-Vollrath TL, Cook KT, Ganz JB., How to develop and implement visual supports, (2006); IJsselsteijn W, De Kort Y, Poels K, Jurgelionis A, Bellotti F., Characterising and measuring user experiences in digital games, International conference on advances in computer entertainment technology, 2, (2007); Sweetser P, Wyeth P., GameFlow: a model for evaluating player enjoyment in games, Computers in Entertainment (CIE), 3, 3, pp. 3-3, (2005); Fonteyn ME, Kuipers B, Grobe SJ., A description of think aloud method and protocol analysis, Qualitative health research, 3, 4, pp. 430-441, (1993); Polson PG, Lewis C, Rieman J, Wharton C., Cognitive walkthroughs: a method for theory-based evaluation of user interfaces, International Journal of man-machine studies, 36, 5, pp. 741-773, (1992); Brooke J., System usability scale (SUS): a quick-and-dirty method of system evaluation user information, 43, (1986); Lewis JR, Sauro J., The factor structure of the system usability scale, International conference on human centered design, pp. 94-103, (2009); Strauss A, Corbin J., Basics of qualitative research, (1990); Abramson R, Ravan S, Wright H, Wieduwilt K, Wolpert C, Donnelly S, Et al., The relationship between restrictive and repetitive behaviors in individuals with autism and obsessive compulsive symptoms in parents, Child psychiatry and human development, 36, 2, pp. 155-165, (2005); Ganz JB, Earles-Vollrath TL, Cook KE., A visually based intervention for children with autism spectrum disorder, Teaching Exceptional Children, 43, 6, pp. 8-19, (2011); Pierce KL, Schreibman L., Teaching daily living skills to children with autism in unsupervised settings through pictorial self-management, 27, 3, pp. 471-481, (1994); Howlin P., Autism and Asperger syndrome: Preparing for adulthood, (2004); Lainhart JE., Psychiatric problems in individuals with autism, their parents and siblings, International Review of Psychiatry, 11, 4, pp. 278-298, (1999); Grandin T., Thinking in pictures, expanded edition: My life with autism, (2008); Russell AJ, Mataix-Cols D, Anson M, Murphy DG., Obsessions and compulsions in Asperger syndrome and high-functioning autism, The British Journal of Psychiatry, 186, 6, pp. 525-528, (2005); Attwood T., Asperger’s syndrome: A guide for parents and professionals, (1997); Carcani-Rathwell I, Rabe-Hasketh S, Santosh PJ., Repetitive and stereotyped behaviours in pervasive developmental disorders, Journal of Child Psychology and Psychiatry, 47, 6, pp. 573-581, (2006); Adams AT, Murnane EL, Adams P, Elfenbein M, Chang PF, Sannon S, Et al., Keppi: A Tangible User Interface for Self-Reporting Pain, Proceedings of the 2018 CHI Conference on Human Factors in Computing Systems, (2018); Chan L, Swain VD, Kelley C, de Barbaro K, Abowd GD, Wilcox L., Students’ Experiences with Ecological Momentary Assessment Tools to Report on Emotional Well-being, Proceedings of the ACM on Interactive, Mobile, Wearable and Ubiquitous Technologies, 2, 1, (2018)</t>
  </si>
  <si>
    <t>Jones K., Storm S., Castillo J., Karbachinskiy S., Chasing New Worlds: Stories of Roleplaying in Classroom Spaces, Journal of Language &amp; Literacy Education, 17, 1, pp. 1-17; O'Brien D., Lawless K. A., Schrader P.G., A taxonomy of educational games, Gaming and Simulations: Concepts, Methodologies, Tools and Applications, pp. 1-23, (2011); Daniau S., The Transformative Potential of Role-Playing Games. From Play Skills to Human Skills, Simulation &amp; Gaming, pp. 423-444, (2016); Polkinghorne A., Turner J., Taboada M., Kerr J., Critical Fail – Addressing problematic designs in table-top role-playing games for narrative therapy and community wellbeing in DiGRA’20, Proceedings of the 2020 DiGRA International Conference: Play Everywhere, (2021); Byun J., Joung E., Digital game-based learning for K-12 mathematics education: A metaanalysis in School, Science and Mathematics, 118, 3-4, pp. 1-14, (2018); Nunes E., Games based learning environments: A review of potential steps forward for virtual learning, Sensos-e, VIII, 1, pp. 101-115, (2021); Nunes E., Cruz M., Schoolers and Scholars: A Project Focusing on RPG in Elementary Education, Proceedings of the 15th European Conference on games Based Learning, (2021); Nunes E., Cruz M., Game-Based Learning: A Push for Introducing a C(Classroom)- MORG, Advances in Intelligent Systems and Computing, 1367, pp. 663-670, (2021); Cornillie F., Clarebout G., Desmet P., The Role of Feedback in Foreign Language Learning Through Digital Role Playing Games, Procedia – Social and Behavioral Sciences, pp. 49-53, (2012); Baptista R., Carvalho C.V., Funchal 500 years: Learning Through Role Playing Games, 2nd European Conference on Games Based Learning, pp. 25-30, (2008); Brom C., Dobrovolny V., DDechterenko F., Starkova T., Bromova E., It’s Better to Enjoy Learning than Playing: Motivational Effects of an Educational Live Action Role-playing Game in Frontline, Learning Research, 7, 3, pp. 64-90, (2019); Hitchens M., Drachen A., The Many Faces of Role-Playing Games, International Journal of Role-Playing, pp. 3-21, (2008); Funk J. B., Buchman D. D., Jenks J., Bechtoldt H., Playing Violent Games, Desensitization, and Moral Evaluation in Children, Applied Developmental Psychology, pp. 413-436, (2003); Eccles J. S., The Development of Children Ages 6 to 14, The Future of Children, 9, pp. 30-44, (1999); Ministério da Educação e da Ciência: Decreto-Lei nº139/2012, (2012); Presidência do Concelho de Ministros: Decreto-Lei nº54/2018, (2018); Nolan J., McBride M., Beyond Gamification: Reconceptualizing Game-Based Learning in Early Childhood Environments, Information, Communication &amp; Society, 17, 5, (2013); Direção Geral da Educação: Aprendizagens Essenciais – Ensino Básico; Goodson S., Turner K. J., Pearson S. L., Carter P., Violent Video Games and the P300: No Evidence to Support the Neural Desensitization Hypothesis in Cyperpsychology, Behavior, and Social Networking, 24, 1, pp. 48-55, (2021)</t>
  </si>
  <si>
    <t>Mospan C.M., Management education within pharmacy curricula: a need for innovation, Curr Pharm Teach Learn, 9, 2, pp. 171-174, (2017); Lawson K.A., Using a computer-simulation and a traditional approach to teach pharmacy financial management, Am J Pharm Educ, 55, 3, (1991); McGinn P.W., Fitzpatrick P.G., A relevant new undergraduate track in retail pharmacy management, Am J Pharm Educ, 59, pp. 287-290, (1995); Faris R.J., MacKinnon G.E., MacKinnon N.J., Kennedy P.L., Perceived importance of pharmacy management skills, Am J Health Syst Pharm, 62, 10, pp. 1067-1072, (2005); Accreditation Standards and key elements for the professional program in pharmacy leading to the doctor of pharmacy degree (“Standards 2016”), (2015); Cain J., Policastri A., Using video clips from “The Office” to illustrate organizational behavior concepts, Curr Pharm Teach Learn, 5, 6, pp. 620-625, (2013); Rollins B.L., Gunturi R., Sullivan D., A pharmacy business management simulation exercise as a practical application of business management material and principles, Am J Pharm Educ, 78, 3, (2014); Bindoff I., Ling T., Bereznicki L., Et al., A computer simulation of community pharmacy practice for educational use, Am J Pharm Educ, 78, 9, (2014); Smith C.E.R., Ryder P., Bilodeau A., Schultz M., Use of an online game to evaluate health professions students’ attitudes toward people in poverty, Am J Pharm Educ, 80, 8, (2016); Calomo J.M., Teaching management in a community pharmacy, Am J Pharm Educ, 70, 2, (2006); Pattin A.J., Kelling S.E., Szyskowski J., Izor M.L., Findley S., The redesign of a community pharmacy internship program, J Pharm Pract, 29, 3, pp. 224-227, (2016); Perepelkin J., Redesign of a required undergraduate pharmacy management course to improve student engagement and concept retention, Am J Pharm Educ, 76, 10, (2012); Sera L., Wheeler E., Game on: the gamification of the pharmacy classroom, Curr Pharm Teach Learn, 9, 1, pp. 155-159, (2017); Cain J., Conway J.M., DiVall M.V., Et al., Report of the 2013–2014 academic affairs committee, Am J Pharm Educ, 78, 10, (2014); Cain J., Piascik P., Are serious games a good strategy for pharmacy education?, Am J Pharm Educ, 79, 4, (2015); Aburahma M.H., Mohamed H.M., Educational games as a teaching tool in pharmacy curriculum, Am J Pharm Educ, 79, 4, (2015); Schmuck H., Arvin M.K., Use of a board game format to promote interprofessional learning, J Interprof Educ Pract, 12, pp. 51-56, (2018); Cain J., Exploratory implementation of a blended format escape room in a large enrollment pharmacy management class, Curr Pharm Teach Learn, 11, 1, pp. 44-50, (2019); Nguyen C., The use of serious gaming to assess drug information skills, J Am Coll Clin Pharm, 3, pp. 473-477, (2020); Dicks M., Romanelli F., Impact of novel active-learning approaches through iBooks and gamification in a reformatted pharmacy course, Am J Pharm Educ, 83, 3, (2019); Abraham O., Thakur T., Brown R., Developing a theory-driven serious game to promote prescription opioid safety among adolescents: mixed methods study, JMIR Serious Games, 8, 3, (2020); Yap K., Tan S.I.B.H., Yap K.Z., Yap J.Y.G., Students’ perceptions of an in-house developed pharmacy serious game for professional skills training, BMJ Simul Technol Enhanc Learn, 6, 5, pp. 293-296, (2020); Nabhani S., Harrap N., Ishtiaq S., Et al., Development and evaluation of an educational game to support pharmacy students, Curr Pharm Teach Learn, 12, 7, pp. 786-803, (2020); Bond S.E., Crowther S.P., Adhikari S., Et al., Design and implementation of a novel web-based e-learning tool for education of health professionals on the antibiotic vancomycin, J Med Internet Res, 19, 3, (2017); Jones E.P., Wisniewski C.S., Gamification of a mobile applications lecture in a pharmacy course, Med Ref Serv Q, 38, 4, pp. 339-346, (2019); Duffull S.B., Peterson A.K., Students’ perceptions of playing a serious game intended to enhance therapeutic decision-making in a pharmacy curriculum, Curr Pharm Teach Learn, 12, 11, pp. 1348-1353, (2020); Ee R.W.X., Yap K.Z., Yap K.Y., Herbopolis - a mobile serious game to educate players on herbal medicines, Complement Ther Med, 39, pp. 68-79, (2018); Rutledge C., Walsh C.M., Swinger N., Et al., Gamification in action: theoretical and practical considerations for medical educators, Acad Med, 93, 7, pp. 1014-1020, (2018)</t>
  </si>
  <si>
    <t>Ihsan S.N.; Kadir T.A.A.; Benedict R.; Abdullah A.R.</t>
  </si>
  <si>
    <t>Ihsan, S.N. (36606150200); Kadir, T.A.A. (23492282600); Benedict, R. (57217588399); Abdullah, A.R. (57217558322)</t>
  </si>
  <si>
    <t>36606150200; 23492282600; 57217588399; 57217558322</t>
  </si>
  <si>
    <t>Preventive Self-Care Serious Games for Diabetes: A Game Design</t>
  </si>
  <si>
    <t>012058</t>
  </si>
  <si>
    <t>10.1088/1757-899X/769/1/012058</t>
  </si>
  <si>
    <t>https://www.scopus.com/inward/record.uri?eid=2-s2.0-85087404836&amp;doi=10.1088%2f1757-899X%2f769%2f1%2f012058&amp;partnerID=40&amp;md5=77b69e95161c7c51329bacba8914ca48</t>
  </si>
  <si>
    <t>Diabetes is a significant factor that contributes to obesity. In recent years, there has been an increasing number of patients, including adults and children diagnosis of diabetes. Extensive awareness has been carried out for educating people to prevent from diagnosed with diabetes such as sharing the information through electronic media, social media, forum by medical experts, and others. However, less implementation of awareness is given through entertainment computing, such as serious games to attract people to learn in a fun way. In order to overcome the problem, a serious game to prevent diabetes through awareness was developed, namely as Grab2BeHealthy to educate people in choosing healthy food. The primary purpose of this study is to design the game architecture for this serious game using SGDA framework. There are a few literature studies addressed on game design framework and the implementation of a serious game in the healthcare industry, especially for awareness and diseases prevention. The game design architecture was developed using game design framework as a guideline to meet the objective of prevention. The prototype development has been tested by 50 players to proof the game design architecture. © Published under licence by IOP Publishing Ltd.</t>
  </si>
  <si>
    <t>Global Report on Diabetes, Who Press. World Heal. Organ., 978, (2016); Global Report on Diabetes Executive Summary, Who Press. World Heal. Organ., (2016); Idf Western Pacific Members International Diabetes Federation (IDF), (2017); Lokman A.S., Zain J.M., Designing a Chatbot for Diabetic Patients, International Conference on Software Engineering &amp; Computer Systems (ICSECS'09), pp. 19-21, (2009); Care D., Suppl S.S., Lifestyle management: Standards of medical care, Diabetes 2018 Diabetes Care, 41, pp. S38-S50, (2018); Care D., Suppl S.S., Prevention or Delay of Type 2 Diabetes: Standards of Medical Care in, Diabetes Diabetes Care, 41, pp. S51-S54, (2018); Oldenburg B., Taylor C.B., O'Neil A., Cocker F., Cameron L.D., Using New Technologies to Improve the Prevention and Management of Chronic Conditions in Populations, Annu. Rev. Public Health, 36, 1, pp. 483-505, (2015); Masoodian M., Luz S., Cesario M., Cesario R.R., Rogers B., Borges D.A., A serious game for improving community-based prevention of neglected diseases, Proc. - Ieee Symp. Comput. Med. Syst., 2015, pp. 286-291, (2015); Bourazeri A., Bellamy-Wood T., Arnab S., EnCity: A serious game for empowering young people with Down's syndrome, 2017 Ieee 5th Int. Conf. Serious Games Appl. Heal. SeGAH, (2017); Ruggiero L., Diabetes Prevention and Management: What Does a Serious Game Have to Do with It?, Games Health, 4, 5, pp. 333-334, (2015); Kahol K., Integrative gaming: A framework for sustainable game-based diabetes management, J. Diabetes Sci. Technol., 5, 2, pp. 293-300, (2011); Wattanasoontorn V., Boada I., Garcia R., Sbert M., Serious games for health, Entertain. Comput., 4, 4, pp. 231-247, (2013); De Freitas S., Liarokapis F., Chapter 2 Serious Games: A New Paradigm for Education? No, Serious Games and Edutainment Applications. Springer-Verlag London Limited, (2011); Korhonen, Tanja, Kemppainen J., Kajaani, Koskela, Kyosti, A Multidisciplinary Approach to Serious Game Development, Health Sector 11th Mediterr. Conf. Inf. Syst. (MCIS), Genoa, Italy, (2017); Drummond D., Hadchouel A., Tesniere A., Serious games for health: Three steps forward, Adv. Simul., 2, 1, (2017); Baranyi R., Steyrer B., Lechner L., Agbektas G.N., Lederer N., Grechenig T., NutritionRush-A serious game to support people with the awareness of their nutrition intake, Ieee 5th Int. Conf. Serious Games Appl. Heal. SeGAH, (2017); Kuipers D.A., Et al., ILift : A health behaviour change support system for lifting and transfer techniques to prevent lower-back injuries in healthcare, Int. J. Med. Inform., 96, pp. 11-23, (2016); Codreanu I.A., Florea A.M., A Proposed Serious Game Architecture to Self-Management HealthCare for Older Adults, Symb. Numer. Algorithms Sci. Comput. (SYNASC), 2015 17th Int. Symp. On. Ieee, (2015); Ingles-Camats G., Presno-Rivas M.M., Antonijoan M., Garcia-Panella O., Forrest T., Yummy tricks: A serious game for learning healthy eating habits, Stud. Health Technol. Inform., 172, pp. 185-190, (2012); Hunicke R., Leblanc M., Zubek R., MDA: A formal approach to game design and game research, Proceedings of the Aaai Workshop on Challenges in Game Ai, 4, (2004); Westera W., Nadolski R.J., Hummel H.G.K., Wopereis I.G.J.H., Serious games for higher education: A framework for reducing design complexity, J. Comput. Assist. Learn., 24, 5, pp. 420-432, (2008); Annetta L.A., The 'I's' Have It: A Framework for Serious Educational Game Design, Rev. Gen. Psychol., 14, 2, pp. 105-112, (2010); Mitgutsch K., Narda A., Purposeful by Design? A Serious Game Design Assessment Framework, Proceedings of the International Conference on the Foundations of Digital Games, pp. 121-128, (2012); Ihsan S.N., Kadir T.A.A., Adoption of Software Development Life Cycle (SDLC) Model in Games Development Framework for Serious Games Applications, Adv. Sci. Lett., 24, 10, pp. 7300-7304, (2018)</t>
  </si>
  <si>
    <t>Branco M.A.A., Weyermuller A.R., Muller E.F., Schneider G.T., Hupffer H.M., Delgado J., Mossman J.B., Bez M.R., Mendes T.G., Games in the environmental context and their strategic use for environmental education, Brazilian Journal of Biology, 75, 2, pp. 114-121, (2015); Anbalagan G., Viswanathan S., A study on environmental awareness and related practices among the high school students at Madurai district, Tamil nadu, Indian Streams Research Journal, 5, pp. 1-9, (2015); Goncharova M., Planet Play: Designing A Game for Children to Promote Environmental Awareness, (2012); Hartami A., Designing A Persuasive Game to Raise Environmental Awareness among Children: A Design Science Research; Play Is Not Just Mindless Entertainment, but An Essential Way of Engaging with and Learning about Our World and Ourselves, (2012); Souza G., Mesquita R., Lima P., Guerra E., Capistrano I., Save the Ocean: A Game for Environmental Awareness, (2019); Lukosch H., Kurapati S., Groen D., Verbraeck A., Microgames for situated learning, Simulation &amp; Gaming, 47, 3, pp. 346-367, (2016); Gardeli A., Vosinakis S., Englezos K., Mavroudi D., Stratis M., Stavrakis M., Design and Development of Games and Interactive Installations for Environmental Awareness; Reasons Why We Should Care about the Environment, (2018); Hanno, Hirsch B., Recent Studies Claim That the Repeated Playing of (Computer) Games Can Influence the Player's Behavior; Cognitive Benefits of Playing Video Games, (2015); McGonial J., Reality Is Broken: Why Games Make Us Better and How They Can Change the World by Jane McGonigal, (2011); Griffiths M., Research Going Back to the Early 1980s Has Consistently Shown That Playing Computer Games Leads to Reduced Reaction Times, (2002); Eugenio S., 8 Cognitive Benefits of Playing Video Games for Kids, (2020); Turner A.P., Martinek T.J., An Investigation into Teaching Games for Understanding: Effects on Skill, Knowledge, and Game Play, (2013); Basu S., 10 Environmental Games That Teach Kids about Earth, Ecology, and Conservation, (2017); Morganti L., Pallavicini F., Cadel E., Candelieri A., Archetti F., Mantovani F., Gaming for Earth: Serious games and gamification to engage consumers in pro-environmental behaviours for energy efficiency, Energy Research &amp; Social Science, 29, pp. 95-102, (2017); Dahiya N., Ritu, A Study of Environmental Awareness and Attitude towards Environmental Degradation of Senior Secondary School Students, (2013)</t>
  </si>
  <si>
    <t>Benzing V., Schmidt M., Exergaming for children and adolescents: Strengths, weaknesses, opportunities and threats, Journal of Clinical Medicine, 7, 11, (2018); Xu W., Liang H.-N., Yu Y., Monteiro D., Hasan K., Fleming C., Assessing the Effects of A Full-body Motion-based Exergame in Virtual Reality, pp. 1-6; Yoo S., Carter M., Kay J., Vrmove: Design Framework for Balancing Enjoyment, Movement and Exertion in VR Games, pp. 295-307; Gordon K., Virtual Reality (Vr) - Statistics &amp; Facts, (2020); Shepherd J., Carter L., Pepping G.-J., Potter L.-E., Towards an operational framework for designing training based sports virtual reality performance simulators, Proceedings, 2, 6, (2018); Christison A., Khan H.A., Exergaming for health: A community-based pediatric weight management program using active video gaming, Clinical Pediatrics, 51, 4, pp. 382-388, (2012); Peng W., Crouse J., Playing in parallel: The effects of multiplayer modes in active video game on motivation and physical exertion, Cyberpsychology, Behavior and Social Networking, 16, 6, pp. 423-427, (2013); Staiano A.E., Abraham A.A., Calvert S.L., Adolescent exergame play for weight loss and psychosocial improvement: A controlled physical activity intervention, Obesity, 21, 3, pp. 598-601, (2013); King A.C., Castro C., Wilcox S., Eyler A.A., Sallis J.F., Brownson R.C., Personal and environmental factors associated with physical inactivity among different racial-ethnic groups of U.S. middle-aged and older-aged women, Health Psychology, 19, 4, pp. 354-364, (2000); Barry G., Van Schaik P., Macsween A., Dixon J., Martin D., Exergaming (xbox kinect™) versus traditional gym-based exercise for postural control, flow and technology acceptance in healthy adults: A randomised controlled trial, BMC Sports Science, Medicine and Rehabilitation, 8, 1, (2016); Parry I., Carbullido C., Kawada J., Bagley A., Sen S., Greenhalgh D., Palmieri T., Keeping up with video game technology: Objective analysis of xbox kinect™ and playstation 3 move™ for use in burn rehabilitation, Burns, 40, 5, pp. 852-859, (2014); Lange B., Flynn S., Proffitt R., Chang C.-Y., Rizzo A., Development of an interactive game-based rehabilitation tool for dynamic balance training, Topics in Stroke Rehabilitation, 17, 5, pp. 345-352, (2010); Franco J.R., Jacobs K., Inzerillo C., Kluzik J., The effect of the nintendo wii fit and exercise in improving balance and quality of life in community dwelling elders, Technology and Health Care, 20, 2, pp. 95-115, (2012); Farc N., Potts H.W., Hon A., Smith L., Newby K., Steptoe A., Fisher A., What players of virtual reality exercise games want: Thematic analysis of web-based reviews, Journal of Medical Internet Research, 21, 9, (2019); Steam V.R., Hardware Software Survey November 2020, (2020); Hillmann C., Comparing the gear vr, oculus go, and oculus quest, Unreal for Mobile and Standalone VR, (2019); Jost T.A., Nelson B., Rylander J., Quantitative analysis of the Oculus Rift S in controlled movement, Disability and Rehabilitation: Assistive Technology, pp. 1-5, (2019); Heaney D., Feltham J., Oculus Quest Built-in Apps Get Controller-free Hand Tracking, Sdk out Next Week, (2019); Borrego A., Latorre J., Alcaniz M., Llorens R., Comparison of oculus rift and htc vive: Feasibility for virtual reality-based exploration, navigation, exergaming, and rehabilitation, Games for Health Journal, 7, 3, pp. 151-156, (2018); Suznjevic M., Mandurov M., Matijasevic M., Performance and QoE Assessment of HTC Vive and Oculus Rift for Pick-and-place Tasks in VR, pp. 1-3; Huang Y., Shakya S., Odeleye T., Comparing the functionality between virtual reality and mixed reality for architecture and construction uses, Journal of Civil Engineering and Architecture, 13, pp. 409-414, (2019); Lang B., Vive Cosmos to Support Steamvr Tracking with Optional Faceplate Add-on, (2019); Hachman M., Try Vr for Cheap: Windows Mixed Reality Headsets Are on Sale for Nearly Half off Today, (2017); Hunt C., Get into Windows Mixed Reality, (2020); Warren T., Samsung Updates Its Windows VR Headset with Better Display Tech, (2018); Robertson A., Valve Index Review: High-powered Vr at A High-end Price, (2019); Lai R., Chinese startup's'8k' Vr Headset Is Surprisingly Advanced, (2020); Boletsis C., The new era of virtual reality locomotion: A systematic literature review of techniques and a proposed typology, Multimodal Technologies and Interaction, 1, 4, (2017); Cherni H., Etayer N., Souliman N., Literature review of locomotion techniques in virtual reality, International Journal of Virtual Reality, 20, 1, pp. 1-20, (2020); McCullough M., Xu H., Michelson J., Jackoski M., Pease W., Cobb W., Kalescky W., Ladd J., Williams B., Myo Arm: Swinging to Explore A VE, pp. 107-113; Pai Y.S., Kunze K., Armswing: Using Arm Swings for Accessible and Immersive Navigation in Ar/vr Spaces, pp. 189-198; Wilson P.T., Kalescky W., Maclaughlin A., Williams B., VR Locomotion: Walking &gt; Walking in Place &gt; Arm Swinging, pp. 243-249; Templeman J.N., Denbrook P.S., Sibert L.E., Virtual locomotion: Walking in place through virtual environments, Presence, 8, 6, pp. 598-617, (1999); Cardoso J.C., Gesture-based Locomotion in Immersive Vr Worlds with the Leap Motion Controller: Comparison with Gamepad and Gaze-directed Locomotion, (2016); Khundam C., First Person Movement Control with Palm Normal and Hand Gesture Interaction in Virtual Reality, pp. 325-330; Yoo S., Kay J., Vrun: Running-in-place Virtual Reality Exergame, pp. 562-566; Yoo S., Ackad C., Heywood T., Kay J., Evaluating the Actual and Perceived Exertion Provided by Virtual Reality Games, pp. 3050-3057; Lee J., Ahn S.C., Hwang J.-I., A walking-in-place method for virtual reality using position and orientation tracking, Sensors, 18, 9, (2018); Alazba A., Al-Khalifa H., Alsobayel H., Rabbitrun: An immersive virtual reality game for promoting physical activities among people with low back pain, Technologies, 7, 1, (2019); Tuveri E., Macis L., Sorrentino F., Spano L.D., Scateni R., Fitmersive Games: Fitness Gamification through Immersive VR, pp. 212-215; Laamarti F., Eid M., El Saddik A., An overview of serious games, International Journal of Computer Games Technology, 2014, (2014); Thin A.G., Brown C., Meenan P., User experiences while playing dance-based exergames and the influence of different body motion sensing technologies, International Journal of Computer Games Technology, 2013, (2013); Peng W., Lin J.-H., Crouse J., Is playing exergames really exercising? A meta-analysis of energy expenditure in active video games, Cyberpsychology, Behavior and Social Networking, 14, 11, pp. 681-688, (2011); Oviedo G.R., Guerra-Balic M., Baynard T., Javierre C., Effects of aerobic, resistance and balance training in adults with intellectual disabilities, Research in Developmental Disabilities, 35, 11, pp. 2624-2634, (2014); Anderson F.C., Pandy M.G., Dynamic optimization of human walking, Journal of Biomechanical Engineering, 123, 5, pp. 381-390, (2001); Cappellini G., Ivanenko Y.P., Poppele R.E., Lacquaniti F., Motor patterns in human walking and running, Journal of Neurophysiology, 95, 6, pp. 3426-3437, (2006); Wendt J.D., Whitton M.C., Brooks F.P., GUD WIP: Gait-Understanding-Driven Walking-In-Place, pp. 51-58; Collins S.H., Adamczyk P.G., Kuo A.D., Dynamic arm swinging in human walking, Proceedings of the Royal Society B: Biological Sciences, 276, 1673, pp. 3679-3688, (2009); Schoenfeld B.J., Squatting kinematics and kinetics and their application to exercise performance, The Journal of Strength &amp; Conditioning Research, 24, 12, pp. 3497-3506, (2010); Escamilla R.F., Knee biomechanics of the dynamic squat exercise, Medicine &amp; Science in Sports &amp; Exercise, 33, 1, pp. 127-141, (2001); Davis S., Nesbitt K., Nalivaiko E., A Systematic Review of Cybersickness, pp. 1-9; Kennedy R.S., Lane N.E., Berbaum K.S., Lilienthal M.G., Simulator sickness questionnaire: An enhanced method for quantifying simulator sickness, The International Journal of Aviation Psychology, 3, 3, pp. 203-220, (1993); Bangor A., Kortum P.T., Miller J.T., An empirical evaluation of the system usability scale, International Journal of Human-Computer Interaction, 24, 6, pp. 574-594, (2008); Brooke J., SUS: A retrospective, Journal of Usability Studies, 8, 2, pp. 29-40, (2013); Mullen S.P., Olson E.A., Phillips S.M., Szabo A.N., Wojcicki T.R., Mailey E.L., Gothe N.P., Fanning J.T., Kramer A.F., McAuley E., Measuring enjoyment of physical activity in older adults: Invariance of the physical activity enjoyment scale (paces) across groups and time, International Journal of Behavioral Nutrition and Physical Activity, 8, 1, (2011); Hauke J., Kossowski T., Comparison of values of Pearson's and Spearman's correlation coefficients on the same sets of data, Quaestiones Geographicae, 30, 2, pp. 87-93, (2011); Myers J.L., Well A.D., Lorch R.F., Research Design and Statistical Analysis, (2013)</t>
  </si>
  <si>
    <t>Mathrani A., Christian S., Ponder-Sutton A., Playit: Game based learning approach for teaching programming concepts, Journal of Educational Technology &amp; Society, 19, 2, pp. 5-17, (2016); Li F.W., Watson C., Game-based concept visualization for learning programming, Proceedings of the Third International ACM Workshop on Multimedia Technologies for Distance Learning, pp. 37-42, (2011); Bennedsen J., Caspersen M.E., Failure rates in introductory programming: 12 years later, ACM Inroads, 10, 2, pp. 30-36, (2019); Rosado J.I.F., Video games to learn programming, Revista Educación en Ingeniería, 14, 28, pp. 119-123, (2019); Eagle M., Barnes T., Wu's castle: Teaching arrays and loops in a game, Proceedings of the 13th Annual Conference on Innovation and Technology in Computer Science Education, pp. 245-249, (2008); Debabi W., Bensebaa T., Using serious game to enhance learning and teaching algorithmic, Journal of E-Learning and Knowledge Society, 12, 2; Mahbub J., Kar S., Rasel P., Hussen A., Ahmed S., Islam K., Programming Hero: Coding Just Got Fun; Miklosi A., Code Miner: The Robot Programming Game; Ishida M., Mitsumori Y., Algorithms: Explained and Animated; Aung C.M., Aung T.H., Zaw T., Coding Planets; Koracharkornradt C., Tuk tuk: A block-based programming game, Proceedings of the 2017 Conference on Interaction Design and Children, pp. 725-728, (2017); Ardis M., Budgen D., Hislop G.W., Offutt J., Sebern W.M., Se 2014: Curriculum guidelines for undergraduate degree programs in software engineering, Computer, 48, 11, pp. 106-109, (2015); Cox A., Cairns P., Shah P., Carroll M., Not doing but thinking: The role of challenge in the gaming experience, Proceedings of the SIGCHI Conference on Human Factors in Computing Systems, pp. 79-88, (2012); Pavlas D., A Model of Flow and Play in Game-Based Learning: The Impact of Game Characteristics, Player Traits and Player States, (2010); Pavlas D., Bedwell W., Wooten S.R., Heyne K., Salas E., Investigating the attributes in serious games that contribute to learning, Proceedings of the Human Factors and Ergonomics Society Annual Meeting, 53, 27, pp. 1999-2003, (2009); Zapusek M., Rugelj J., Learning programming with serious games, EAI Endorsed Transactions on Game-Based Learning, 1, 1, (2013)</t>
  </si>
  <si>
    <t>Gros B., Digital games in education: The design of games-based learning environments, Journal of Research on Technology in Education, (2007); Lord of Two Lands; Khanacademy; Owomoyela O., African Literatures: An Introduction, (1979); Bronner S.J., Meaning of Folklore: The Analytical of Ellen Dundes, (2007); Moore W., This Is Malaysia, (1995); Cohen D., Lindvall M., Costa P., Agile software development, DACS SOAR Report, (2003); Koster R., Paraglyph Press, a Theory of Fun for Game Design, (2004); Richard Rouse, Wordware Publishing, Inc. Game Design: Theory &amp; Practice Second Edition, (2005); O'Luanaigh P., Paraglyph Press, Game Design Complete, (2006)</t>
  </si>
  <si>
    <t>Marín-Vega H.; Alor-Hernández G.; Colombo-Mendoza L.O.; Sánchez-Ramírez C.; García-Alcaraz J.L.; Avelar-Sosa L.</t>
  </si>
  <si>
    <t>Marín-Vega, Humberto (57192092213); Alor-Hernández, Giner (17433252100); Colombo-Mendoza, Luis Omar (55247278900); Sánchez-Ramírez, Cuauhtémoc (57190882674); García-Alcaraz, Jorge Luis (55616966800); Avelar-Sosa, Liliana (56367411400)</t>
  </si>
  <si>
    <t>57192092213; 17433252100; 55247278900; 57190882674; 55616966800; 56367411400</t>
  </si>
  <si>
    <t>Zeus - A tool for generating rule-based serious games with gamification techniques</t>
  </si>
  <si>
    <t>IET Software</t>
  </si>
  <si>
    <t>10.1049/iet-sen.2019.0028</t>
  </si>
  <si>
    <t>https://www.scopus.com/inward/record.uri?eid=2-s2.0-85083300890&amp;doi=10.1049%2fiet-sen.2019.0028&amp;partnerID=40&amp;md5=d036af3d9f90f0786df9c699a9714a89</t>
  </si>
  <si>
    <t>Gamification refers to the use of rules and game design techniques to involve and motivate people to achieve their goals. This work proposes an application development architecture that can generate game applications with gamification techniques. As proof of concept, the authors introduce Zeus, a platform for developing ruled-based serious game applications with gamification techniques. Zeus aims at generating gamified applications that can meet the learning goals set by users. These goals will be reflected through both learning and game attributes that users can personally select. To assess the functionality of the authors tool, they conduct a qualitative evaluation of four rule-based serious game applications developed with Zeus to help students learn about arithmetic. They make use of the Fun Toolkit to perform this evaluation in terms of the delivery of both fun and learning experiences. Their findings are encouraging in the context of learning basic arithmetic operations with Zeus game applications. © The Institution of Engineering and Technology 2019.</t>
  </si>
  <si>
    <t>Deterding S., Dixon D., Khaled R., Et al., Gamification: From game design elements to gamefulness: Defining gamification, Proc. Of the 15th International Academic MindTrek Conference: Envisioning Future Media Environments, MindTrek 2011, pp. 9-15, (2011); Marczewski A., A Response to Gartner's New Definition of Gamification; Reeves B., Read J.L., Total Engagement: Using Games and Virtual Worlds to Change the Way People Work and Businesses Compete, (2009); Kumar B., Khurana P., Gamification in education: Learn computer programming with fun, Int. J. Comput Distrib. Syst, 2, 1, pp. 46-53, (2012); De-Marcos L., Dominguez A., Saenz-De-Navarrete J., Et al., An empirical study comparing gamification and social networking on e-learning, Comput. Educ., 75, pp. 82-91, (2014); Djaouti D., Alvarez J., Jessel J.P., Classifying serious games: The G/P/S model, Handbook of Research on Improving Learning and Motivation through Educational Games: Multidisciplinary Approaches, pp. 118-136, (2011); Raybourn E.M., A new paradigm for serious games: Transmedia learning for more effective training and education, J. Comput. Sci., 5, 3, pp. 471-481, (2014); Latorre M., Andres P., Seron F., Et al., TimeMesh: Producing and evaluating a serious game, Proceedings of the XV International Conference on Human Computer Interaction (Interacción '14), pp. 1-8, (2014); Boughzala I., Michel H., De-Freitas S., Introduction to the serious games, gamification, and innovation minitrack, Proc. 48th Hawaii Int. Conf. Syst. Sciences, pp. 625-625, (2015); Martins T., Carvalho V., Soares F., Integrated solution of a back office system for serious games targeted at physiotherapy, Int. J. Comput. Games Technol., 1, pp. 1-11, (2016); Peddycord-Liu Z., Cody C., Kessler S., Et al., Using serious game analytics to inform digital curricular sequencing: What math objective should students play next?, Proceedings of the Annual Symposium on Computer-Human Interaction in Play (CHI PLAY '17), pp. 195-204, (2017); Prieto De Lope R., Lopez Arcos J.R., Medina-Medina N., Et al., Design methodology for educational games based on graphical notations: Designing urano, Entertain. Comput., 18, pp. 1-14, (2017); Khenissi M.A., Essalmia F., Jemnia M., Comparison between serious games and learning version of existing games, Procedia - Soc. Behav. Sci., 191, pp. 487-494, (2015); Callaghan M.J., Savin-Baden M., McShane N., Et al., Mapping learning and game mechanics for serious games analysis in engineering education, IEEE Trans Emerg. Top. Comput., 5, 1, pp. 77-83, (2017); Freire M., Fernandez-Manjon B., Metadata for serious games in learning object repositories, IEEE Rev. Iberoam. Technol. Del Aprendizaje, 11, 2, pp. 95-100, (2016); Merilampi S., Koivisto A., Sirkka A., Designing serious games for special user groups-design for somebody approach, Br. J. Educ. Technol., 49, 4, pp. 646-658, (2018); Argasinki J.K., Wegrzyn P., Affective patterns in serious games, Future Gener. Comput. Syst., 92, pp. 526-538, (2018); Westera W., Nadolski R.J., Hummel H.G.K., Et al., Serious games for higher education: A framework for reducing design complexity, J. Comput. Assist. Learn., 24, pp. 420-432, (2008); Contreras M., Bonilla D., Pena-Perez Negron A., Proposal of a model for the development of labor competencies based on serious games in the context of industry 4.0, Trends and Applications in Software Engineering. CIMPS 2018. Advances in Intelligent Systems and Computing, 865, (2019); Herranz E., Guzman J., De Amescua-Seco A., Et al., Gamification for software process improvement: A practical approach, IET Softw., 13, 2, pp. 112-121, (2018); Robson K., Plangger K., Kietzmann J.H., Et al., Game on: Engaging customers and employees through gamification, Business Horizons, 59, 1, pp. 29-36, (2016); Lubin L., The gamification of learning and instruction field book, New Horiz. Adult Educ. Hum. Resour. Dev., 28, 1, pp. 58-60, (2016); Simoes J., Diaz-Redondo R., Fernandez-Villas A., A social gamification framework for a K-6 learning platform, Comput. Hum. Behav., 29, pp. 245-253, (2013); Armstrong D., The new engagement game: The role of gamification in scholarly publishing, Learn. Publ., 26, 4, pp. 253-256, (2013); Dicheva D., Dichev C., Agre G., Et al., Gamification in education: A systematic mapping study, Educ. Technol. Soc., 18, pp. 75-88, (2015); Mullins J.K., Sabherwal R., Gamification: A cognitive-emotional view, J. Bus. Res., 1, pp. 1-11, (2018); Ding L., Applying gamifications to asynchronous online discussions: A mixed methods study, Comput. Hum. Behav., 91, pp. 1-11, (2019); Alhammad M.M., Moreno A.M., Gamification in software engineering education: A systematic mapping, J. Syst. Softw., 141, pp. 131-150, (2018); Aparicio M., Oliveira T., Bacao F., Et al., Gamification: A key determinant of massive open online course (MOOC) success, Inf. Manage., 56, 1, pp. 39-54, (2019); Todaa A.M., Do-Carmo R.M.C., Da-Silva A.P., Et al., An approach for planning and deploying gamification concepts with social networks within educational contexts, Int. J. Inf. Manage., 46, pp. 294-303, (2019); Jagust T., Boticki I., Hyo-Jeong S., Examining competitive, collaborative and adaptive gamification in young learners' math learning, Comput. Educ., 125, pp. 444-457, (2018); Kusuma G.P., Wigati E.W., Utomo Y., Et al., Analysis of gamification models in education using MDA framework using MDA framework, Procedia Computer Science, 135, pp. 385-392, (2018); Jurado J.L., Garces D.F., Paredes L.M., Et al., Model for the improvement of knowledge management processes based on the use of gamification principles in companies in the software sector, Trends and Applications in Software Engineering, CIMPS 2018, Advances in Intelligent Systems and Computing, 865, (2019); Yasin A., Liu L., Li T., Et al., Improving software security awareness using a serious game, IET Softw., 13, 2, pp. 159-169, (2019); Barney P., Strategy generation and evaluation for meta-game playing, KI, 25, pp. 71-72, (2011); Janssens O., Samyn K., Van De Walle R., Et al., Educational virtual game scenario generation for serious games educational virtual game scenario generation for serious games, 2014 IEEE 3nd International Conference on Serious Games and Applications for Health (SeGAH), pp. 1-8, (2014); Ferreira L., Pereira L., Toledo C., A multi-population genetic algorithm for procedural generation of levels for platform games, Proceedings of the Companion Publication of the 2014 Annual Conference on Genetic and Evolutionary Computation (GECCO Comp '14), pp. 45-46, (2014); Hale M.L., Gamble R.F., Gamble P., CyberPhishing: A game-based platform for phishing awareness testing, 48th Hawaii Int. Conf. On System Sciences, pp. 5260-5269, (2015); Alves T., Coelho J., A framework for massively multiplayer online game content generation, IEEE 30th Int. Conf. On Advanced Information Networking and Applications (AINA), pp. 834-841, (2016); Rafiee A., Van P.D.M., Dias E., Et al., Interactive 3D geodesign tool for multidisciplinary wind turbine planning, J. Environ. Manag., 205, pp. 107-124, (2017); Hui O.J., Teo J., On C.K., Interactive evolutionary programming for mobile games rules generation, 2011 IEEE Conf. On Sustainable Utilization and Development in Engineering and Technology (STUDENT), (2011); Zafar A., An experiment in automatic content generation for platform games, IEEE 9th International Conference on Emerging Technologies (ICET), pp. 1-5, (2013); Kyoung K., Su-Young B., Lee D., Et al., Cloud-based gaming service platform supporting multiple devices, ETRI J., 35, 6, pp. 960-968, (2013); Gallegos C., Tesar A., Connor K., Et al., The use of a game-based learning platform to engage nursing students: A descriptive, qualitative study, Nurse Educ. Pract., 27, pp. 101-106, (2017); Hsieh-Chun H., Use of a gaming platform for balance training after a stroke: A randomized trial, Arch. Phys. Med. Rehabil., 100, 4, pp. 591-597, (2019); Riera D., Arnedo-Moreno J., κPAX: Experiences on designing a gamified platform for serious gamin, Learn. Data Anal. Gamification, 1, pp. 271-293, (2016); Jimenez-Hernandez E., Oktaba H., Diaz-Barriga Arceo F., Et al., Methodology to construct educational video games in software engineering, 4th Int. Conf. In Software Engineering Research and Innovation (CONISOFT), pp. 110-114, (2016); Lundgren S., Bjork S., Game mechanics: Describing computer-augmented games in terms of interaction, 2003 Technologies for Interactive Digital Storytelling and Entertainment Conf., pp. 45-56, (2003); Rouse R., Game Design: Theory and Practice, (2004); Fabricatore C., Gameplay and game mechanics: A key to quality in video games, ENLACES (MINEDUC Chile) OECD Expert Meeting on Video Games and Education, pp. 29-31, (2007); Cook D., What are Game Mechanics, (2006); Charsky D., From edutainment to serious games: A change in the use of game characteristics, Games Cult., 5, 2, pp. 177-198, (2010); Juul J., Half-real: Video Games between Real Rules and Fictional Worlds, (2005); Lameras P., Essential features of serious games design in higher education, Society for Research into Higher Education, 4, 5, pp. 1-22, (2015); Kitchenham B., Brereton P., Budgen D., Et al., Evaluation and assessment in software engineering, Inf. Softw. Technol., 39, pp. 731-734, (1997); Read J.C., MacFarlane S., Using the fun toolkit and other survey methods to gather opinions in child computer interaction, Proceedings of the 2006 Conference on Interaction Design and Children (IDC '06), pp. 81-88, (2006); Sim G., Horton M., Investigating children's opinions of games: Fun toolkit vs. this or that, Proceedings of the 11th International Conference on Interaction Design and Children (IDC '12), pp. 70-77, (2013); Zarraonandia T., Diaz P., Aedo I., Et al., Designing educational games through a conceptual model based on rules and scenarios, Multimedia Tools Appl., 74, 13, pp. 4535-4559, (2015)</t>
  </si>
  <si>
    <t>Adisusilo A.K., Hariadi M., Designing immersive serious game based on soil tillage: horizontal plowing force model, 2nd ASIA International Multidisciplinary Conference 2018 (AIMC2018), (2018); Adisusilo A.K., Hariadi M., Mulyanto E., Purwantana B., Radi, Designing immersive serious game based on soil Tillage : polynomial model for horizontal plowing force model, Int. J. Eng. Technol., 7, 4.28, pp. 404-410, (2018); Adisusilo A.K., Hariadi M., Mulyanto Yuniarno E., Purwantana B., Radi, Soil porosity modelling for immersive serious game based on vertical angle, depth, and speed of tillage, Int. J. Adv. Intell. Informat., 4, 2, (2018); Barab S.A., Gresalfi M., Tyler D., Ingram-Goble A., Narratizing disciplines and disciplinizing narratives, Int. J. Gaming Comput.-Mediated Simulat. (IJGCMS), (2010); Battiato A., Diserens E., Laloui L., Sartori L., A mechanistic approach to topsoil damage due to slip of tractor tyres, J. Agric. Sci. Appl., 2, 3, pp. 160-168, (2013); Brown E., Cairns P., A grounded investigation of game immersion, Extended Abstracts of the 2004 Conference on Human Factors and Computing Systems - CHI ’04, pp. 1297-1300, (2004); Bouvier P., Lavoue E., Sehaba K., Defining engagement and characterizing engaged-behaviors in digital gaming, Simulat. Gaming, 45, 4-5, pp. 491-507, (2014); Cai Y., Chia N.K.H., Thalmann D., Kee N.K.N., Zheng J., Thalmann N.M., Design and development of a virtual dolphinarium for children with autism, IEEE Trans. Neural Syst. Rehabil. Eng., 21, 2, pp. 208-217, (2013); Claudia R., Lavoue E., Sehaba K., Pereira J., Baalsrud H.J., Identifying Engagement with Learning in Serious Games, (2014); Connolly T.M., Boyle E.A., MacArthur E., Hainey T., James M., Boyle, A systematic literature review of empirical evidence on computer games and serious games, Comput. Educ., 59, 2, pp. 661-686, (2012); Dickey M.D., Game design and learning: a conjectural analysis of how massively Multiple online role-playing games (MMORPGs) foster intrinsic motivation, Educ. Technol. Res. Dev., 55, 3, pp. 253-273, (2007); Ferguson T.S., GAME THEORY, (2014); de Freitas S., Neumann T., “The use of ‘exploratory learning’ for supporting immersive learning in virtual environments, Comput. Educ., 52, 2, pp. 343-352, (2009); Godinot O., SEGAE: A Serious Game Project for Agroecology Learning, (2018); Grewe P., Kohsik A., Flentge D., Dyck E., Botsch M., Winter Y., Markowitsch H.J., Bien C.G., Piefke M., Learning real-life cognitive abilities in a novel 360°-virtual reality supermarket: a neuropsychological study of healthy participants and patients with epilepsy, J. NeuroEng. Rehabil., 10, 1, (2013); Hamalainen R., Manninen T., Jarvela S., Hakkinen P., Learning to collaborate: designing collaboration in a 3-D game environment, Internet High Educ., 9, 1, pp. 47-61, (2006); Harteveld C., Guimaraes R., Mayer I., Bidarra R., Balancing pedagogy, game and reality components within a unique serious game for training levee inspection, Technol. E-Learning Digit. Entertain., pp. 128-139, (2007); Jeshvaghani H.S., H Dehkordi S.K., Samani M.F., Comparison and optimization of graphical methods of moldboard plough bottom design using computational simulation, J. Am. Sci., 6, pp. 414-420, (2013); Jianjun L., The study on agricultural machinery design and modeling method, Int. J. Adv. Comput. Technol., 4, 22, pp. 678-684, (2012); Kiili K., Digital game-based learning: towards an experiential gaming model, Internet High Educ., 8, 1, pp. 13-24, (2005); Ma Q., Yang Z., Chen H., Zhu D., Guo H., A serious game for teaching and learning agricultural machinery driving, 2012 International Conference on Artificial Intelligence and Soft Computing, 12, pp. 56-62, (2012); Nau D., CMSC 421, Intro to AI - Spring 2010, Game Theory Section 17.6, pp. 1-51, (2010); Peruzzi A., Cereatti A., Mirelman A., Della Croce U., Feasibility and acceptance of a virtual reality system for gait training of individuals with multiple sclerosis, Eur. Int. J. Sci. Technol., 2, 6, pp. 171-181, (2013); Peruzzi A., Cereatti A., Della Croce U., Mirelman A., Effects of a virtual reality and treadmill training on gait of subjects with multiple sclerosis: a pilot study, Mult. Scler. Relat. Disord., 5, pp. 91-96, (2016); Seo K., Kim J., Ryu H., Jang S., “'RehabMasterTM’: A Pervasive RehabilitationPlatform for Stroke Patients and Their Caregivers.”, pp. 131-155, (2014); Squire K., From content to context: videogames as designed experience, Educ. Res., 35, 8, pp. 19-29, (2006); Yoo H.S., Kim S.W., Virtual farmers training: realistic simulation with amusements using historic simulation and game storyline, Int. J. Multimed. Ubiquitous Eng., (2014)</t>
  </si>
  <si>
    <t>Cusumano E.; Fumagalli G.; Piro L.; Motta M.; Caiola V.</t>
  </si>
  <si>
    <t>Cusumano, Elisabetta (57226098998); Fumagalli, Giulia (57226099838); Piro, Ludovica (57226114854); Motta, Margherita (57226127094); Caiola, Valentina (57226111951)</t>
  </si>
  <si>
    <t>57226098998; 57226099838; 57226114854; 57226127094; 57226111951</t>
  </si>
  <si>
    <t>Ekō: A smart toy for fun and active learning during outdoor experiences</t>
  </si>
  <si>
    <t>https://www.scopus.com/inward/record.uri?eid=2-s2.0-85110498040&amp;partnerID=40&amp;md5=3daa3d4af8fbbd664984240630907298</t>
  </si>
  <si>
    <t>The pervasive use of technology, especially screens, is often blamed for children not leaving home. The prevalence of intrusive gameplay paradigms hinders social interaction as well as interest in the natural environment, leading to children's alienation from nature. Ekō is a smart toy that fits into this context by transforming screen-time into an active, educational, and fun outdoor experience. The system is meant for children from 6 to 10 years old and it is designed to stimulate their interest in the natural environment through a slower sensorial activity. Ekō consists of five recorders (see Figure 1), designed to collect natural sounds and an integrated tablet-based system to produce audiovisual content. In this case, technology becomes a solution to encourage children to go out in the open air and explore, without interfering with the central experience and indeed promoting a connection with the natural world. © 2021 Copyright for this paper by its authors. Use permitted under Creative Commons License Attribution 4.0 International (CC BY 4.0).</t>
  </si>
  <si>
    <t>Outdoor exploration; Outdoor learning; Pervasive games; Smart object design; Smart toys; Unobtrusive interaction design</t>
  </si>
  <si>
    <t>Alakarppa I., Jaakkola E., Vayrynen J., Hakkila J., Using nature elements in mobile AR for education with children, Proceedings of the 19th International Conference on Human-Computer Interaction with Mobile Devices and Services (MobileHCI '17), pp. 1-13, (2017); Anggarendra R., Brereton M., Engaging children with nature through environmental HCI. In Association for Computing Machinery, Proceedings of the 28th Australian Conference on Computer-Human Interaction (OzCHI '16), pp. 310-315, (2016); Animal Explorer (Sounds and Photos); Clayton S. D., Environment and identity, The Oxford handbook of environmental and conservation psychology, pp. 164-180, (2012); Clements R., An Investigation of the Status of Outdoor Play, Contemporary Issues in Early Childhood, 5, pp. 68-80, (2004); Crawford M. R., Holder M. D., O'Connor B. P., Using Mobile Technology to Engage Children With Nature, Environment and Behavior, 49, pp. 959-984, (2016); Cumbo B. J., Jacobs B. C., Leong T. W., Kanstrup A. M., What motivates children to play outdoors?: potential applications for interactive digital tools, ACM Proceedings of the 26th Australian Computer-Human Interaction Conference on Designing Futures: the Future of Design, OzCHI 2014, pp. 168-171, (2014); Delprino F., Piva C., Tommasi G., Gelsomini M., Izzo N., Matera M., ABBOT: a smart toy motivating children to become outdoor explorers, Proceedings of the 2018 International Conference on Advanced Visual Interfaces (AVI '18), pp. 1-9, (2018); Parks Disney, Experiences and Products, Discover Nature with Augmented Reality in 'Disneynature Explore' App, (2014); Dylan T., Durrant A., Cerci S., Lawson S., Vines J., Lanterns: Configuring a Digital Resource to Inspire Preschool Children's Free Play Outdoors, Proceedings of the 2021 CHI Conference on Human Factors in Computing Systems (CHI '21), pp. 1-15, (2021); Fails J. A., Herbert K. G., Hill E., Loeschorn C., Kordecki S., Dymko D., DeStefano A., Christian Z., GeoTagger: a collaborative and participatory environmental inquiry system, Proceedings of the companion publication of the 17th ACM conference on Computer supported cooperative work &amp; social computing (CSCW Companion '14), pp. 157-160, (2014); Fails J.A., Jones M., The Design of Outdoor Technologies for Children, HCI Outdoors: Theory, Design, Methods and Applications, Human-Computer Interaction Series, pp. 213-227, (2020); Ferrie C., Exploring nature in cyberspace, Property and Environment Research Center, PERC REPORTS for free market environmentalism, (2009); Hitron T., Apelblat I., Wald I., Moriano E., Grishko A., David I., Bar A., Zuckerman O., Scratch Nodes: Coding Outdoor Play Experiences to enhance Social-Physical Interaction, Proceedings of the 2017 Conference on Interaction Design and Children (IDC '17), pp. 601-607, (2017); Holloway P., Mahan C., Enhance Nature Exploration with Technology, Science Scope, 35, 9, pp. 23-28, (2012); Kellert S. R., Case D. J., Escher D., Witter D. J., Mikels-Carrasco J., Seng P. T., The Nature of Americans: Disconnection and Recommendations; Kimbro R., Brooks-Gunn J., McLanahan S., Young children in urban areas: Links among neighborhood characteristics, weight status, outdoor play, and television watching, Social Science &amp; Medicine, pp. 668-676, (2011); Koepfler J., Jalwal N., Plank M., Connecting Children With Nature Through Smart Toy Design, (2016); Liu T., Tan T., Chu Y., Outdoor Natural Science Learning with an RFID-Supported Immersive Ubiquitous Learning Environment, Educational Technology &amp; Society, 12, pp. 161-175, (2009); Louv R., Last Child in the Woods: Saving Our Children From Nature-Deficit Disorder, (2005); Magielse R., Markopoulos P., HeartBeat: an outdoor pervasive game for children, Proceedings of the 27th International Conference on Human Factors in Computing Systems (CHI 2009), pp. 2181-2184, (2009); McCurdy L. E., Winterbottom K. E., Mehta S. S., Roberts J. R., Using Nature and Outdoor Activity to Improve Children's Health, pp. 102-107, (2010); England Natural, Childhood and nature: A survey on changing relationships with nature across generations, (2009); Rogers Y., Price S., Fitzpatrick G., Fleck R., Harris E., Smith H., Randell C., Muller H., O'Malley C., Stanton D., Thompson M., Weal M., Ambient wood: designing new forms of digital augmentation for learning outdoors, Proceedings of the 2004 conference on Interaction design and children: building a community (IDC '04), pp. 3-10, (2004); Rogers Y., Price S., Randell C., Stanton Fraser D., Weal M., Fitzpatrick G., Ubi-learning integrates indoor and outdoor experiences, Communications of the ACM, 48, pp. 55-59, (2005); Soute I., Markopoulos P., Magielse R., Head Up Games: combining the best of both worlds by merging traditional and digital play, Personal and Ubiquitous Computing, 14, pp. 435-444, (2010); Soute I., Vacaretu T., De Wit J., Markopoulos P., Design and Evaluation of RaPIDO, A Platform for Rapid Prototyping of Interactive Outdoor Games, ACM Trans, Comput.-Hum. Interact, 24, (2017); Turkle S., Alone together: why we expect more from technology and less from each other, (2011); Yilmaz R. M., Educational magic toys developed with augmented reality technology for early childhood education, Computers in Human Behavior, 54, pp. 240-248, (2016); Zorzi R., Gagne M., Youth Engagement with Nature and the Outdoors, A Summary of Survey Findings, (2012)</t>
  </si>
  <si>
    <t>Alexander C., A the Timeless Way of Building, (1979); Alexander C., Ishikawa S., Silverstein M., A Pattern Language: Towns, Buildings, Construction. Oxford University Press, New York, (1977); Angluin D., Finding patterns common to a set of strings, J. Comput. Syst. Sci., 21, pp. 46-62, (1980); Arnold O., Die Therapiesteuerungskomponente Einer Wissensbasierten Systemarchitektur für Aufgaben Der Prozeßführung, DISKI, 130, (1996); Arnold O., Franke R., Jantke K.P., Wache H.-H., Dynamic plan generation and digital storyboarding for the professional training of accident prevention with time travel games, TLIC 2021. LNNS, 349, pp. 3-18, (2022); Arnold O., Jantke K.P., AI planning for unique learning experiences: The time travel exploratory games approach, 13Th International Conference on Computer Supported Education (CSEDU), 1, pp. 124-132, (2021); Arnold S., Fujima J., Jantke K.P., Storyboarding serious games for large-scale training applications, Foley, O., Restivo, M.T., Uhomoibhi, J., Helfert, M. (Eds.) Proceedings of the 5Th International Conference on Computer Supported Education, CSEDU 2013, Aachen, Germany, 6–8 May 2013, Pp. 651–655, (2013); Arnold S., Fujima J., Jantke K.P., Karsten A., Simeit H., Game-based training for executive staff of professional disaster management: Storyboarding adaptivity of game play, Tan, D. (Ed.) Proceedings of the International Conference on Advanced Information and Communication Technology for Education (ICAICTE 2013), Hainan, China, 20–22 September 2013, Pp. 68–73. Atlantis Press, (2013); Bjork S., Holopainen J., Patterns in Game Design, (2005); Advice for Educators, Joseph Bergin Software Tools, (2012); Cheng L., Abraham J., Zhu J., Trenberth K.E., Fasullo J., Record-setting ocean warmth continued in 2019, Adv. Atmos. Sci., 37, pp. 137-142, (2020); Fujima J., Jantke K.P., Arnold S., Digital game playing as storyboard interpretation. In: Proceedings of the 5th International Games Innovation Conference (IGIC), Vancouver, BC, Canada, 23–25 September 2013, pp. 64–71. IEEE Consumer Electronics, Society, (2013); Garey M.R., Johnson D.S., Computers and Intractability: A Guide to the Theory of Np-Completeness, (1979); Hofstadter D.R., Godel E., Bach: An Eternal Golden Braid, (1979); Jantke K.P., Layered Languages of Ludology: The Core Approach, Diskussionsbeiträge, 25, (2006); Jantke K.P., Patterns in Digital Game Playing Experience Revisited: Beiträge Zum Tieferen Verständnis Des Begriffs Pattern. Diskussionsbeiträge, 22, (2008); Jantke K.P., Patterns of game playing behavior as indicators of mastery, Assessment in Game-Based Learning: Foundations, Innovations, and Perspectives, pp. 85-103, (2012); Jantke K.P., Pedagogical patterns and didactic memes for memetic design by educational storyboarding, WWS 2013. CCIS, 372, pp. 143-154, (2013); Jantke K.P., Knauf R., Didactic design through storyboarding: Standard concepts for standard tools, First International Workshop on Dissemination of E-Learning Technologies and Applications, DELTA 2005, In: Proceedings of the 4Th International Symposium on Information and Communication Technologies, Cape Town, South Africa, 3–6 January 2005, pp. 20-25, (2005); Jantke K.P., Spundflasch S., Storyboarding pervasive learning games, Tan, D. (Ed.) Proceedings of the International Conference on Advanced Information and Communication Technology for Education (ICAICTE 2013), 20–22 September 2013, Hainan, China, Pp. 42–53. Atlantis Press, (2013); Knauf R., Jantke K.P., Storyboarding-an AI technology to represent, process, evaluate, and refine didactic knowledge, Kreutzberger, K.P.J.G. (Ed.) Knowledge Media Technologies. First International Core-To-Core Workshop, Pp. 170–179. No. 21 in TUI Ifmk Diskussionsbeiträge, TU Ilmenau, (2006); Knauf R., Sakurai Y., Tsuruta S., Jantke K.P., Modeling didactic knowledge by storyboarding, J. Educ. Comput. Res., 42, 4, pp. 355-383, (2010); Krebs J., Jantke K.P., Methods and technologies for wrapping educational theory into serious games, Zvacek, S., Restivo, M.T., Uhomoibhi, J., Helfert, M. (Eds.) Proceedings of the 6Th International Conference on Computer Supported Education, CSEDU 2014, Barcelona, Spain, 1–3 May 2014, Pp. 497–502. SCITEPRESS, (2014); Lenerz C., Layered languages of ludology, Digitale Spiele-Herausforderung Und Chance, pp. 39-52, (2009); Rogers H., Theory of Recursive Functions and Effective Computability, (1967); Trenberth K.E., Cheng L., Jacobs P., Zhang Y., Fasullo J.T., Hurricane Harvey links to ocean heat content and climate change adaptation, Environmental Science, pp. 730-744, (2018); Winter J., Jantke K.P., Formal concepts and methods fostering creative thinking in digital game design. In: 3rd Global Conference on Consumer Electronics (GCCE 2014), Makuhari Messe, Tokyo, Japan, 7–10 October 2014, pp. 483–487. IEEE Consumer Electronics, Society, (2014)</t>
  </si>
  <si>
    <t>Chong Q., Jinjun L., Design and application of industrial monitoring software based on unity3d and redis [J], 2021, pp. 5-6; Wuwen W., Design and implementation of virtual station based on unity 3D, (2016); Liangpeng L., Ming Y., RUSLE soil and water loss scenario simulation based on unity3d - Taking western Fujian as an example, (2016); Bengu S., Niandong Y., Design and implementation of Virtual Turning Simulation System Based on unity3d [C], the Fifth Annual Academic Conference of national local mechanical engineering society and made in China 2025 Development Forum in 2015. 0; Qi S., Dejian Y., Design and application based on unity3d game client development framework [J], Microcomputer application, 32, 6, pp. 66-69, (2016); Sheng W., Xinyu G., Yi H., Et al., Design and implementation of sugarcane planting virtual education and training system based on unity3d [J], China Agricultural Science and technology guide, 6, pp. 96-102, (2014); Ying H., 3D roaming design of Yuelu Academy Based on unity3d virtual reality technology [D], (2016); Sheng W., Xinyu G., Yi H., Et al., Design and implementation of sugarcane planting virtual education and training system based on unity3d [J], China Agricultural Science and technology guide, 16, 6, pp. 96-102, (2014); Zhijun L., Virtual reality design and research of ship rudder cabin based on unity 3D [D], (2014); Xiaoqing C., Shaowei W., Application of unity based virtual reality technology in Education [J], Software guide. Educational technology, (2011); Pengfei Y., Zhengming C., Jing T., Et al., Virtual simulation system of cutter suction dredger based on unity3d [TJ, Journal of system simulation, 28, 9, pp. 2069-2075, (2016); Dianhua Z., Yimin C., Design and implementation of multi platform virtual campus based on unity3d [J], Computer technology and development, (2014); Zhijun L., Virtual reality design and research of ship rudder cabin based on unity 3D [D], (2014); Wanying Z., Yaojie C., Qi Z., Et al., Metallurgical simulation based on unity3d and particle system [J], Education and teaching forum, 52, pp. 260-261, (2013)</t>
  </si>
  <si>
    <t>Allen W. C., Overview and evolution of the ADDIE training system, Advances in Developing Human Resources, 8, 4, pp. 430-441, (2006); Azevedo D., Silveira A. C., Lopes C. O., Amaral L. O., Goulard I. C. V., Martins R. X, Letramento digital: uma reflexão sobre o mito dos ‘Nativos Digitais’, Renote. Revista Novas Tecnologias na Educação, 16, pp. 1-11, (2018); Barbacci M., Klein M., Longstaff T., Weinstock C., Quality Attributes (CMU/SEI-95-TR-021), (1995); Bruner J., Interaction de guidage, étayage et développement, (2009); Busch C., Classnitz S., Selmanagic A., Steinicke M., Developing and Testing a Mobile Learning Games Framework, Electronic Journal of e-Learning, 13, 3, pp. 151-166, (2015); Czauderna A., Guardiola E., The Gameplay Loop Methodology as a Tool for Educational Game Design, Electronic Journal of e-Learning, 17, 3, pp. 201-227, (2019); Freitas S., Are Games Effective Learning Tools? A Review of Educational Games, Educational Technology &amp; Society, 21, 2, pp. 74-84, (2017); Fisch S., Making Educational Computer Games “Educational”, Proceedings of the 2005 conference on Interaction design and children, pp. 56-61, (2005); Garcia-Ruiz M. A., Xu S., Santana-Mancilla P. C., Iniguez-Carrillo A. L., Experiences in Teaching and Learning Video Game Testing with Post-mortem Analysis in a Game Development Course, Proceedings of EdMedia + Innovate Learning, pp. 597-602, (2020); Gunther H., Como Elaborar um Questionário, (2003); Hawlitschek A., Joeckel S., Increasing the effectiveness of digital educational games: The effects of a learning instruction on students learning, motivation and cognitive load, Computers in Human Behavior, (2017); Hermawati S., Lawson G., Establishing usability heuristics for heuristics evaluation in a specific domain: Is there a consensus?, Applied ergonomics, 56, pp. 34-51, (2016); Heinecke W., Adamy P., Evaluating Technology in Teacher Education: Lessons from the Preparing Tomorrow’s Teachers for Technology, Research Methods in Educational Technology. Information, (2010); IEEE Standard for Software Quality Assurance Processes, 1, pp. 1-138, (2014); Joyce A., 10 Usability Heuristics Applied to Video Games, (2019); Junior A. M., O videogame nas aulas de educação física, (2006); Kielgast S., Hubbard B. A., Valor agregado à informação: da teoria à prática, Ciência da informação, 26, 3, (1997); Lamb R. L., Anneta L. A., Firestone J. B., A meta-analysis with examination of moderators of student cognition affect, and learning outcomes while using serious educational games, serious games and simulations, Computer in Human Behavior, 80, pp. 158-167, (2018); Lauesen S., User Interface Design: A Software Engineering Perspective, (2005); Levy P., A inteligência coletiva: por uma antropologia do ciberespaço, (2003); Lope R. P., Arcos J. R. L., Medina-Medina N., Paderewski P., Guierrez-Vela F. L., Design Methodology for Educational Games based on Graphical Notations: Designing Urano, Entertainment Computing, 18, pp. 1-14, (2017); Nielsen J., Usability inspection methods, Conference companion on Human factors in computing systems, pp. 413-414, (1994); Nielsen J., How to Conduct a Heuristic Evaluation, (2000); Phan M., Keebler J., Chaparro B., The Development and Validation of the Game User Experience Satisfaction Scale (GUESS), Human Factors: The Journal of the Human Factors and Ergonomics Society, 58, (2016); Ray B. B., Powell A., Jacobsen B., Exploring Preservice Teacher Perspectives on Video Games as Learning Tools, Journal of Digital Learning in Teacher Education, 31, 1, pp. 28-34, (2014); Root R. W., Draper S., Questionnaires as a software evaluation tool, Proceedings of CHI, 83, pp. 83-87, (1983); Sweller J., Visualisation and instructional design, Proceedings of the International Workshop on Dynamic Visualizations and Learning, pp. 1501-1510, (2002); Squire K., Video Games and Learning: Teaching and Participatory Culture in the Digital Age (Technology, Education–Connections (The TEC Series)), Technology, Education– Connections (The TEC Series), (2011); Smolka A. L. B., O (im)próprio e o (im)pertinente na apropriação das práticas sociais, Cadernos Cedes, 50, pp. 26-40, (2000); Vieira E. A. O., Silveira A. C., Martins R. X., Heuristic Evaluation on Usability of Educational Games: A Systematic Review, Informatics in Education, 18, pp. 1-20, (2019); Whitson J. R., What Can We Learn from Studio Studies Ethnographies? A “Messy” Account of Game Development Materiality, Learning, and Expertise, Games and Culture, 15, 3, pp. 266-288, (2020); Yeni S., Gagiltay K., A heuristic evaluation to support the instructional and enjoyment aspects of a math game, Program electronic library and information systems, 51, 4, pp. 406-423, (2017); Zhonggen Y., A Meta-Analysis of Use of Serious Games in Education over a Decade, Hindawi International Journal of Computer Games Technology, (2019)</t>
  </si>
  <si>
    <t>World Health Organization, Antibiotic Resistance, (2018); Davey P.G., Marwick C., Appropriate vs. inappropriate antimicrobial therapy, Clin. Microbiol. Infect., 14, pp. 15-21, (2008); Gupta K., Hooton T.M., Naber K.G., Wullt B., Colgan R., Miller L.G., Et al., International clinical practice guidelines for the treatment of acute uncomplicated cystitis and pyelonephritis in women: A 2010 update by the Infectious Diseases Society of America and the European Society for Microbiology and Infectious Diseases, Clin. Infect. Dis., 52, pp. e103-e120, (2011); Woodhead M., Blasi F., Ewig S., Garau J., Huchon G., Ieven M., Et al., Guidelines for the management of adult lower respiratory tract infections–full version, Clin. Microbiol. Infect., 17, pp. E1-59, (2011); Leekha S., Terrell C.L., Edson R.S., General principles of antimicrobial therapy, Mayo Clin. Proc., 86, pp. 156-167, (2011); van den Broek d'Obrenan J., Verheij T.J.M., Numans M.E., Velden V.D., A.W, Antibiotic use in Dutch primary care: relation between diagnosis, consultation and treatment, J. Antimicrob. Chemother., 69, pp. 1701-1707, (2014); Steinman M.A., Landefeld C., Gonzales R., PRedictors of broad-spectrum antibiotic prescribing for acute respiratory tract infections in adult primary care, JAMA, 289, pp. 719-725, (2003); Linder J.A., Stafford R.S., Antibiotic treatment of adults with sore throat by community primary care physicians: a national survey, 1989-1999, JAMA, 286, pp. 1181-1186, (2001); Miles S., Kellett J., Leinster S.J., Medical graduates’ preparedness to practice: a comparison of undergraduate medical school training, BMC Med. Educ., 17, (2017); Illing J.C., Morrow G.M., Rothwell nee Kergon C.R., Burford B.C., Baldauf B.K., Davies C.L., Peile E.B., Spencer J.A., Johnson N., Allen M., Morrison J., Perceptions of UK medical graduates’ preparedness for practice: a multi-centre qualitative study reflecting the importance of learning on the job, BMC Med. Educ., 13, (2013); Monrouxe L.V., Grundy L., Mann M., John Z., Panagoulas E., Bullock A., Mattick K., How prepared are UK medical graduates for practice? A rapid review of the literature 2009-2014, BMJ Open, 7, (2017); Schmidt H.G., Wagener S.L., Smeets G.A.C.M., Keemink L.M., van der Molen H.T., On the use and misuse of lectures in higher education, Health Prof. Educ., 1, pp. 12-18, (2015); Wang R., DeMaria S., Goldberg A., Katz D., A systematic review of serious games in training health care professionals, Simul. Healthc., 11, pp. 41-51, (2016); Bergeron B., Developing Serious Games, (2006); Buttussi F., Pellis T., Cabas Vidani A., Pausler D., Carchietti E., Chittaro L., Evaluation of a 3D serious game for advanced life support retraining, Int. J. Med. Inform., 82, pp. 798-809, (2013); Bonwell C.C., Eison J.A., Active Learning: Creating Excitement in the Classroom, ASHE-ERIC Higher Education Reports, ERIC Clearinghouse on Higher Education, (1991); Kron F.W., Gjerde C.L., Sen A., Fetters M.D., Medical student attitudes toward video games and related new media technologies in medical education, BMC Med. Educ., 10, (2010); Jeffres M., Biehle L., A study assessing the educational value of serious games in infectious diseases – going beyond memorization, Open Forum Infect. Dis., 4, (2017); Farrell D., Kostkova P., Lazareck L., Weerasinghe D., Weinberg J., Lecky D.M., Adriaenssens N., Koprivova Herotova T., Holt J., Touboul P., Merakou K., Koncan R., Olczak-Pienkowska A., Brito Avo A., Campos J., McNulty C.A.M., Developing e-Bug web games to teach microbiology, J. Antimicrob. Chemother., 66, pp. v33-v38, (2011); Hale A.R., Young V.L., Grand A., McNulty C.A.M., Can gaming increase antibiotic awareness in children? A mixed-methods approach, JMIR Serious Games, 5, (2017); Evans K.H., Daines W., Tsui J., Strehlow M., Maggio P., Shieh L., Septris: a novel, mobile, online, simulation game that improves sepsis recognition and management, Acad. Med., 90, pp. 180-184, (2015); Castro-Sanchez E., Charani E., Moore L., Gharbi M., Holmes A., “On call: antibiotics”- development and evaluation of a serious antimicrobial prescribing game for hospital care, Games for Health 2014, pp. 1-7, (2014); Maheu-Cadotte M.-A., Cossette S., Dube V., Fontaine G., Mailhot T., Lavoie P., Cournoyer A., Balli F., Mathieu-Dupuis G., Effectiveness of serious games and impact of design elements on engagement and educational outcomes in healthcare professionals and students: a systematic review and meta-analysis protocol, BMJ Open, 8, (2018); Petri G., MEEGA+: A Method for the Evaluation of Educational Games for Computing Education, (2018); MEEGA+ Team, MEEGA+ a Model for Evaluating Educational Games – GQS – Software Quality Group, (2019); Gorbanev I., Agudelo-Londono S., Gonzalez R.A., Cortes A., Pomares A., Delgadillo V., Yepes F.J., Munoz O., A systematic review of serious games in medical education: quality of evidence and pedagogical strategy, Med. Educ. Online, 23, (2018); ElderQuest: Adventures in Geriatrics!, ElderQuest: Adventures in Geriatrics!, (2019); Jirasevijinda T., Brown L.C., Jeopardy!: an innovative approach to teach psychosocial aspects of pediatrics, Patient Educ. Couns., 80, pp. 333-336, (2010); Boendermaker W.J., Boffo M., Wiers R.W., Exploring elements of fun to motivate youth to do cognitive Bias modification, Games Health J., 4, pp. 434-443, (2015); somalley, Back Quack |, (2019); Brown M., Pinchin J., Valand R., Larkin C., Pattinson J., Benning K., NightShift Simulation to Train Newly Qualified Doctors in Non-technical Skills: a Feasibility Study, (2019); Petri G., von Wangenheim C.G., How to Evaluate Educational Games: a Systematic Literature Review, (2019); Akl E.A., Mustafa R., Slomka T., Alawneh A., Vedavalli A., Schunemann H.J., An educational game for teaching clinical practice guidelines to Internal Medicine residents: development, feasibility and acceptability, BMC Med. Educ., 8, (2008); Duque G., Fung S., Mallet L., Posel N., Fleiszer D., Learning while having fun: the use of video gaming to teach geriatric house calls to medical students, J. Am. Geriatr. Soc., 56, pp. 1328-1332, (2008); Vallejo V., Wyss P., Rampa L., Mitache A.V., Muri R.M., Mosimann U.P., Nef T., Evaluation of a novel Serious Game based assessment tool for patients with Alzheimer's disease, PLoS One, 12, (2017); Kirkpatrick D.L., Kirkpatrick J.D., Evaluating Training Programs: the Four Levels, (2006); Telner D., Bujas-Bobanovic M., Chan D., Chester B., Marlow B., Meuser J., Rothman A., Harvey B., Game-based versus traditional case-based learning: comparing effectiveness in stroke continuing medical education, Can. Fam. Phys., 56, pp. e345-351, (2010); Rocha-Pereira N., Lafferty N., Nathwani D., Educating healthcare professionals in antimicrobial stewardship: can online-learning solutions help?, J. Antimicrob. Chemother., 70, pp. 3175-3177, (2015); Sneddon J., Barlow G., Bradley S., Brink A., Chandy S.J., Nathwani D., Development and impact of a massive open online course (MOOC) for antimicrobial stewardship, J. Antimicrob. Chemother., 73, pp. 1091-1097, (2018); WHO, Massive Online Open Course (MOOC) on Antimicrobial Stewardship, (2014); Lateef F., Simulation-based learning: just like the real thing, J. Emerg. Trauma Shock, 3, pp. 348-352, (2010); Liaw S.Y., Chan S.W.-C., Chen F.-G., Hooi S.C., Siau C., Comparison of virtual patient simulation with mannequin-based simulation for improving clinical performances in assessing and managing clinical deterioration: randomized controlled trial, J. Med. Internet Res., 16, (2014); Li L., Yu F., Shi D., Shi J., Tian Z., Yang J., Wang X., Jiang Q., Application of virtual reality technology in clinical medicine, Am. J. Transl. Res., 9, pp. 3867-3880, (2017); Youngblood P., Harter P.M., Srivastava S., Moffett S., Heinrichs W.L., Dev P., Design, development, and evaluation of an online virtual emergency department for training trauma teams, Simul. Healthc., 3, pp. 146-153, (2008); Samadbeik M., Yaaghobi D., Bastani P., Abhari S., Rezaee R., Garavand A., The applications of virtual reality technology in medical groups teaching, J. Adv. Med. Educ. Prof., 6, pp. 123-129, (2018); Pan X., Slater M., Beacco A., Navarro X., Rivas A.I.B., Swapp D., Hale J., Forbes P.A.G., Denvir C., de A.F., Hamilton C., Delacroix S., The responses of medical general practitioners to unreasonable patient demand for antibiotics - a study of medical ethics using immersive virtual reality, PLoS One, 11, (2016); Akl E.A., Sackett K.M., Erdley W.S., Mustafa R.A., Fiander M., Gabriel C., Schunemann H., Educational Games for Health Professionals, (2013); Bhoopathi P.S., Sheoran R., Educational Games for Mental Health Professionals, (2006); Blakely G., Skirton H., Cooper S., Allum P., Nelmes P., Educational gaming in the health sciences: systematic review, J. Adv. Nurs., 65, pp. 259-269, (2009); Akl E.A., Pretorius R.W., Sackett K., Erdley W.S., Bhoopathi P.S., Alfarah Z., Schunemann H.J., The effect of educational games on medical students’ learning outcomes: a systematic review: BEME Guide No 14, Med. Teach., 32, pp. 16-27, (2010); Dankbaar M.E.W., Richters O., Kalkman C.J., Prins G., ten Cate O.T.J., van Merrienboer J.J.G., Schuit S.C.E., Comparative effectiveness of a serious game and an e-module to support patient safety knowledge and awareness, BMC Med. Educ., 17, (2017); Tubelo R.A., Portella F.F., Gelain M.A., de Oliveira M.M.C., de Oliveira A.E.F., Dahmer A., Pinto M.E.B., Serious game is an effective learning method for primary health care education of medical students: a randomized controlled trial, Int. J. Med. Inform., 130, (2019); Boeker M., Andel P., Vach W., Frankenschmidt A., Game-based e-learning is more effective than a conventional instructional method: a randomized controlled trial with third-year medical students, PLoS One, 8, (2013); Harbarth S., Samore M.H., Antimicrobial resistance determinants and future control, Emerg. Infect. Dis., 11, pp. 794-801, (2005); Carlet J., Rambaud C., Pulcini C., Save antibiotics: a call for action of the world alliance against antibiotic resistance (WAAAR), BMC Infect. Dis., 14, (2014); Arnold S.R., Straus S.E., Interventions to Improve Antibiotic Prescribing Practices in Ambulatory Care, (2005); Davey P., Brown E., Charani E., Fenelon L., Gould I.M., Holmes A., Ramsay C.R., Wiffen P.J., Wilcox M., Interventions to Improve Antibiotic Prescribing Practices for Hospital Inpatients, (2013); WHO, Global Action Plan on AMR, (2019); Barlam T.F., Cosgrove S.E., Abbo L.M., MacDougall C., Schuetz A.N., Septimus E.J., Srinivasan A., Dellit T.H., Falck-Ytter Y.T., Fishman N.O., Hamilton C.W., Jenkins T.C., Lipsett P.A., Malani P.N., May L.S., Moran G.J., Neuhauser M.M., Newland J.G., Ohl C.A., Samore M.H., Seo S.K., Trivedi K.K., Implementing an antibiotic stewardship program: guidelines by the infectious diseases society of america and the society for healthcare epidemiology of america, Clin. Infect. Dis., 62, pp. e51-e77, (2016); Tsopra R., Jais J.-P., Venot A., Duclos C., Comparison of two kinds of interface, based on guided navigation or usability principles, for improving the adoption of computerized decision support systems: application to the prescription of antibiotics, J. Am. Med. Inform. Assoc., 21, pp. e107-116, (2014); Tsopra R., Lamy J.-B., Sedki K., Using preference learning for detecting inconsistencies in clinical practice guidelines: methods and application to antibiotherapy, Artif. Intell. Med., 89, pp. 24-33, (2018); Tsopra R., Sedki K., Courtine M., Falcoff H., De Beco A., Madar R., Et al., Helping GPs to extrapolate guideline recommendations to patients for whom there are no explicit recommendations, through the visualization of drug properties. The example of AntibioHelp® in bacterial diseases, J. Am. Med. Inform. Assoc., 26, pp. 1010-1019, (2019); Krishnakumar J., Tsopra R., What rationale do GPs use to choose a particular antibiotic for a specific clinical situation?, BMC Fam. Pract., 20, (2019)</t>
  </si>
  <si>
    <t>Lopez Marco, Duarte Elizabeth Vidal, Gutierrez Eveling Castro, Valderrama Alfredo Paz, Teaching Abstraction, Function and Reuse in the First Class of CS1: A Lightbot Experience, Proceedings of the 2016 ACM Conference on Innovation and Technology in Computer Science Education, pp. 256-257, (2016); Anyango Jecton Tocho, Suleman Hussein, Supporting CS1 Instructors: Design and Evaluation of a Game Generator, Proceedings of the 26th ACM Conference on Innovation and Technology in Computer Science Education, pp. 115-121, (2021); Bevan Nigel, Classifying and Selecting UX and Usability Measures, International Workshop on Meaningful Measures: Valid Useful User Experience Measurement, 11, pp. 13-18, (2008); Chaffin A., Doran Katelyn, Hicks Drew, Barnes Tiffany, Experimental Evaluation of Teaching Recursion in a Video Game, Proceedings of the 2009 ACM SIGGRAPH Symposium on Video Games, pp. 79-86, (2009); Cooper Stephen, Dann Wanda, Pausch Randy, Alice: A 3-D Tool for Introductory Programming Concepts, Journal of Computing Sciences in Colleges, 15, 5, pp. 107-116, (2000); Diefenbach Sarah, Kolb Nina, Hassenzahl Marc, The ‘Hedonic’ in Human-Computer Interaction: History, Contributions, and Future Research Directions, DIS '14: Proceedings of the 2014 Conference on Designing Interactive Systems, pp. 305-314, (2014); Eagle Michael, Barnes Tiffany, Experimental Evaluation of an Educational Game for Improved Learning in Introductory Computing, ACM SIGCSE Bulletin, 41, 1, pp. 321-325, (2009); Green Michael Cerny, Khalifa Ahmed, Barros Gabriella A. B., Nealen Andy, Togelius Julian, Generating Levels that Teach Mechanics, Proceedings of the 13th International Conference on the Foundations of Digital Games, (2018); Hakulinen Lasse, Using Serious Games in Computer Science Education, Proceedings of the 11th Koli Calling International Conference on Computing Education Research, pp. 83-88, (2011); Hassenzahl Marc, The Interplay of Beauty, Goodness, and Usability in Interactive Products, Human-Computer Interaction, 19, 4, pp. 319-349, (2004); Johnson Chris, McGill Monica, Bouchard Durell, Bradshaw Michael K., Bucheli Victor A., Merkle Laurence D., Scott Michael James, Sweedyk Z., Angel Velazquez-Iturbide J., Xiao Zhiping, Zhang Ming, Game Development for Computer Science Education, Proceedings of the 2016 ITiCSE Working Group Reports, pp. 23-44, (2016); Karoui Aous, Marfisi-Schottman Iza, George Sebastien, A Nested Design Approach for Mobile Learning Games, Proceedings of the 16th World Conference on Mobile and Contextual Learning, (2017); Khenissi Mohamed Ali, Essalmi Fathi, Jemni Mohamed, Comparison between Serious Games and Learning Version of Existing Games, Procedia-Social and Behavioral Sciences, 191, pp. 487-494, (2015); Klemke Roland, van Rosmalen Peter, Ternier Stefaan, Westera Wim, Keep it Simple: Lowering the Barrier for Authoring Serious Games, Simulation and Gaming, 46, 1, pp. 40-67, (2015); Kultima Annakaisa, Game Design Research, Proceedings of the 19th International Academic Mindtrek Conference, pp. 18-25, (2015); Ladd Brian, Harcourt Ed, Student Competitions and Bots in an Introductory Programming Course, Journal of Computing Sciences in Colleges, 20, 5, pp. 274-284, (2005); Lallemand Carine, Gronier Guillaume, Koenig Vincent, User Experience: A Concept without Consensus? Exploring Practitioners’ Perspectives through an International Survey, Computers in Human Behavior, 43, pp. 35-48, (2015); Lyulina Elena, Birillo Anastasiia, Kovalenko Vladimir, Bryksin Timofey, TaskTracker-Tool: A Toolkit for Tracking of Code Snapshots and Activity Data during Solution of Programming Tasks, Proceedings of the 52nd ACM Technical Symposium on Computer Science Education, pp. 495-501, (2021); Major Louis, Kyriacou Theocharis, Brereton Pearl, Experiences of Prospective High School Teachers Using a Programming Teaching Tool, Proceedings of the 11th Koli Calling International Conference on Computing Education Research, pp. 126-131, (2011); Malik Sohail Iqbal, Coldwell-Neilson Jo, A Model for Teaching an Introductory Programming Course Using ADRI, Education and Information Technologies, 22, 3, pp. 1089-1120, (2017); Malliarakis C., Satratzemi M., Educational Games for Teaching Computer Programming, Research on e-Learning and ICT in Education, pp. 87-98, (2014); Marchiori Eugenio J., Torrente Javier, del Blanco Angel, Moreno-Ger Pablo, Sancho Pilar, Fernandez-Manjon Baltasar, A Narrative Metaphor to Facilitate Educational Game Authoring, Computers and Education, 58, 1, pp. 590-599, (2012); Marti Patrizia, Iacono Iolanda, Evaluating the Experience of Use of a Squeezable Interface, Proceedings of the 11th Biannual Conference on Italian SIGCHI Chapter, pp. 42-49, (2015); Medeiros R. P., Ramalho G. L., Falcao T. P., A Systematic Literature Review on Teaching and Learning Introductory Programming in Higher Education, IEEE Transactions on Education, 62, 2, pp. 77-90, (2019); Miller Craig S., Settle Amber, Lalor John, Learning Object-Oriented Programming in Python: Towards an Inventory of Difficulties and Testing Pitfalls, Proceedings of the 16th Annual Conference on Information Technology Education, pp. 59-64, (2015); Mirel Barbara, Interaction Design for Complex Problem Solving: Developing Useful and Usable Software, (2004); Murray Tom, Design Tradeoffs in Usability and Power for Advanced Educational Software Authoring Tools, Educational Technology, 44, 5, pp. 10-16, (2004); Murray Tom, Coordinating the Complexity of Tools, Tasks, and Users: On Theory-Based Approaches to Authoring Tool Usability, International Journal of Artificial Intelligence in Education, 26, 1, pp. 37-71, (2016); Ni Lijun, What Makes CS Teachers Change?: Factors Influencing CS Teachers’ Adoption of Curriculum Innovations, SIGCSE '09: Proceedings of the 40th ACM technical symposium on computer science education, pp. 544-548, (2009); Novak Jasminko, Schmidt Susanne, When Joy Matters: The Importance of Hedonic Stimulation in Collocated Collaboration with Large-Displays, IFIP Conference on Human-Computer Interaction, pp. 618-629, (2009); Osborn Joseph C., Dickinson Melanie, Anderson Barrett, Summerville Adam, Denner Jill, Torres David, Wardrip-Fruin Noah, Mateas Michael, Is Your Game Generator Working? Evaluating Gemini, an Intentional Generator, Proceedings of the AAAI Conference on Artificial Intelligence and Interactive Digital Entertainment, 15, pp. 59-65, (2019); Papastergiou Marina, Digital Game-Based Learning in High School Computer Science Education: Impact on Educational Effectiveness and Student Motivation, Computers and Education, 52, 1, pp. 1-12, (2009); Perez-Colado V. M., Perez-Colado I. J., Freire-Moran M., Martinez-Ortiz I., Fernandez-Manjon B., uAdventure: Simplifying Narrative Serious Games Development, 2019 IEEE 19th International Conference on Advanced Learning Technologies (ICALT), pp. 119-123, (2019); Saavedra Arturo Barajas, Alvarez Rodriguez Francisco J., Arteaga Jaime Munoz, Salgado Rene Santaolaya, Collazos Ordonez Cesar A., A Serious Game Development Process Using Competency Approach: Case Study: Elementary School Math, Proceedings of the XV International Conference on Human Computer Interaction, (2014); Scholtz Tamarisk Lurlyn, Sanders Ian, Mental Models of Recursion: Investigating Students’ Understanding of Recursion, Proceedings of the fifteenth annual conference on innovation and technology in computer science education, pp. 103-107, (2010); Soloway Elliot, Guzdial Mark, Hay Kenneth E., Learner-Centered Design: The Challenge for HCI in the 21st Century, Interactions, 1, 2, pp. 36-48, (1994); Tang Stephen, Hanneghan Martin, A Model-Driven Framework to Support Development of Serious Games for Game-Based Learning, Developments in E-systems Engineering (DESE), pp. 95-100, (2010); Tornero Roberto, Torrente Javier, Moreno-Ger Pablo, Manjon Baltasar Fernandez, E-Training DS: An Authoring Tool for Integrating Portable Computer Science Games in E-Learning, International Conference on Web-Based Learning, pp. 259-268, (2010); Torrente Javier, del Blanco Angel, Canizal Guillermo, Moreno-Ger Pablo, Fernandez-Manjon Baltasar, E-Adventure3D: An Open Source Authoring Environment for 3D Adventure Games in Education, Proceedings of the 2008 International Conference on Advances in Computer Entertainment Technology, pp. 191-194, (2008); Torrente Javier, Blanco Angel Del, Marchiori Eugenio J., Moreno-Ger Pablo, Fernandez-Manjon Baltasar, &lt;e-Adventure&gt;: Introducing Educational Games in the Learning Process, IEEE EDUCON 2010 Conference, pp. 1121-1126, (2010); Weir George R. S., Vilner Tamar, Mendes Antonio Jose, Nordstrom Marie, Difficulties Teaching Java in CS1 and How We Aim to Solve Them, SIGCSE Bulletin, 37, 3, pp. 344-345, (2005); Wicentowski Richard, Newhall Tia, Using Image Processing Projects to Teach CS1 Topics, SIGCSE Bulletin, 37, 1, pp. 287-291, (2005); Willson Rebekah, Analysing Qualitative Data: You Asked Them, Now What to Do with What They Said, Proceedings of the 2019 Conference on Human Information Interaction and Retrieval, pp. 385-387, (2019)</t>
  </si>
  <si>
    <t>How to Relax; Fricchione G., Stress Management: Enhance Your Well-being by Reducing Stress and Building Resilience, (2016); Jerath R., Edry J.W., Barnes V.A., Jerath V., Physiology of long pranayamic breathing neural respiratory elements may provide a mechanism that explains how slow deep breathing shifts the autonomic nervous system, Medical Hypotheses, 67, 3, pp. 566-571, (2006); Perciavalle V., Blandini M., Fecarotta P., Buscemi A., Di Corrado D., Bertolo L., Coco M., The role of deep breathing on stress, Neurological Sciences, 38, 3, pp. 451-458, (2017); Miller K.M., Deep breathing relaxation, AORN Journal, 45, 2, pp. 484-488, (1987); Korreman S.S., Pedersen A.N., Aarup L.R., Nottrup T.J., Specht L., Nystrom H., Reduction of cardiac and pulmonary complication probabilities after breathing adapted radiotherapy for breast cancer, International Journal of Radiation Oncology Biology Physics, 65, 5, pp. 1375-1380, (2006); Westerdahl E., Lindmark B., Eriksson T., Hedenstierna G., Tenling A., Deep-breathing exercises reduce atelectasis and improve pulmonary function after coronary artery bypass surgery, Chest, 128, 5, pp. 3482-3488, (2005); Grossman E., Grossman A., Schein M.H., Zimlichman R., Gavish B., Breathing-control lowers blood pressure, Journal of Human Hypertension, 15, 4, pp. 263-269, (2001); Blog U.B., Benefits of deep breathing, Urban Balance, (2018); Conrad A., Muller A., Doberenz S., Kim S., Meuret A.E., Wollburg E., Roth W.T., Psychophysiological effects of breathing instructions for stress management, Applied Psychophysiology and Biofeedback, 32, 2, pp. 89-98, (2007); Russo M.A., Santarelli D.M., O'Rourke D., The physiological effects of slow breathing in the healthy human, Breathe, 13, 4, pp. 298-309, (2017); Serafim S.D., Da Ponte F.D., Lima F.M., Martins D.S., Rosa A.R., Kunz M., Effects of deep breathing in patients with bipolar disorder, Perspectives in Psychiatric Care, 55, 1, pp. 119-125, (2019); Kim S.H., Schneider S.M., Bevans M., Kravitz L., Mermier C., Qualls C., Burge M.R., Ptsd symptom reduction with mindfulness-based stretching and deep breathing exercise: Randomized controlled clinical trial of efficacy, The Journal of Clinical Endocrinology &amp; Metabolism, 98, 7, pp. 2984-2992, (2013); Paul G., Elam B., Verhulst S.J., A longitudinal study of students' perceptions of using deep breathing meditation to reduce testing stresses, Teaching and Learning in Medicine, 19, 3, pp. 287-292, (2007); Hayama Y., Inoue T., The effects of deep breathing on 'tension-anxiety'and fatigue in cancer patients undergoing adjuvant chemotherapy, Complementary Therapies in Clinical Practice, 18, 2, pp. 94-98, (2012); Brown R.P., Gerbarg P.L., Sudarshan kriya yogic breathing in the treatment of stress, anxiety, and depression: Part i-neurophysiologic model, Journal of Alternative &amp; Complementary Medicine, 11, 1, pp. 189-201, (2005); Elliott D., The benefits of yoga in the workplace, Training Journal, (2018); Sharma V.K., Trakroo M., Subramaniam V., Rajajeyakumar M., Bhavanani A.B., Sahai A., Effect of fast and slow pranayama on perceived stress and cardiovascular parameters in young health-care students, International Journal of Yoga, 6, 2, (2013); Dwivedi U., Kumari S., Akhilesh K.B., Nagendra H.R., Well-being at workplace through mindfulness: Influence of yoga practice on positive affect and aggression, Ayu, 36, 4, (2015); Sharma V.K., Rajajeyakumar M., Velkumary S., Subramanian S.K., Bhavanani A.B., Madanmohan A.S., Thangavel D., Effect of fast and slow pranayama practice on cognitive functions in healthy volunteers, Journal of Clinical and Diagnostic Research: JCDR, 8, 1, (2014); Telles S., Hanumanthaiah B., Nagarathna R., Nagendra H.R., Improvement in static motor performance following yogic training of school children, Perceptual and Motor Skills, 76, 3, pp. 1264-1266, (1993); Yadav G., Mutha P.K., Deep breathing practice facilitates retention of newly learned motor skills, Scientific Reports, 6, (2016); Ma X., Yue Z.Q., Gong Z.Q., Zhang H., Duan N.Y., Shi Y.T., Li Y.F., The effect of diaphragmatic breathing on attention, negative affect and stress in healthy adults, Frontiers in Psychology, 8, (2017); Schwarz N., How to teach your child to take a deep breath, Imperfect Families, (2017); Szabo A., Kocsis A., Psychological effects of deep-breathing: The impact of expectancy-priming, Psychology, Health &amp; Medicine, 22, 5, pp. 564-569, (2017); Qin Y., Vincent C.J., Bianchi-Berthouze N., Shi Y., Airflow: Designing immersive breathing training games for COPD, CHI'14 Extended Abstracts on Human Factors in Computing Systems, pp. 2419-2424, (2014); Sonne T., Jensen M.M., Chillfish: A respiration game for children with adhd, Proceedings of the TEI'16: Tenth International Conference on Tangible, Embedded, and Embodied Interaction, pp. 271-278, (2016); Van Rooij M., Lobel A., Harris O., Smit N., Granic I., Deep: A biofeedback virtual reality game for children at-risk for anxiety, Proceedings of the 2016 CHI Conference Extended Abstracts on Human Factors in Computing Systems, pp. 1989-1997, (2016); Barba M.C., Covino A., De Luca V., De Paolis L.T., D'Errico G., Di Bitonto P., Potenza A., Bravo: A gaming environment for the treatment of adhd, International Conference on Augmented Reality, Virtual Reality and Computer Graphics, pp. 394-407, (2019); Sra M., Xu X., Maes P., Breathvr: Leveraging breathing as a directly controlled interface for virtual reality games, Proceedings of the 2018 CHI Conference on Human Factors in Computing Systems, pp. 1-12, (2018); Yan Y., Chen K., Xie Y., Song Y., Liu Y., The effects of weight on comfort of virtual reality devices, International Conference on Applied Human Factors and Ergonomics, pp. 239-248, (2018); Mai C., Hassib M., Konigbauer R., Estimating visual discomfort in head-mounted displays using electroencephalography, IFIP Conference on Human-Computer Interaction, pp. 243-252, (2017); Headspace I., Headspace-meditation-Android Apps on Google Play, (2010); MyLife-Health &amp; Fitness-iOS App Store, (2017); Com Calm., Calm meditation and sleep stories, Android and IOS on Google Play and IOS App Store, (2012); Happify: For Stress &amp; Worry-Activitis, Games &amp; Meditation-Android and IOS on Google Play and IOS App Store, (2012); Sanvello for Anxiety, Depression and Stress-Mental Health, Stress-free-Android and IOS on Google Play and IOS App Store; Fun Games for Free. Colorfy: Coloring Art Games-Paint, Color and Drawing Game-Android and IOS on Google Play and IOS App Store; Pham Q., Khatib Y., Stansfeld S., Fox S., Green T., Feasibility and efficacy of an mhealth game for managing anxiety "flowy" randomized controlled pilot trial and design evaluation, Games for Health Journal, 5, 1, pp. 50-67, (2016); Padasdao B., Boric-Lubecke O., Respiratory rate detection using a wearable electromagnetic generator, 2011 Annual International Conference of the IEEE Engineering in Medicine and Biology Society, pp. 3217-3220, (2011); Thapliyal H., Khalus V., Labrado C., Stress detection and management: A survey of wearable smart health devices, IEEE Consumer Electronics Magazine, 6, 4, pp. 64-69, (2017); Patibanda R., Mueller F.F., Leskovsek M., Duckworth J., Life tree: Understanding the design of breathing exercise games, Proceedings of the Annual Symposium on Computer-Human Interaction in Play, pp. 19-31, (2017); Agrawal V., Duggirala M., Chanda S., Journey: A game on positive affect, Proceedings of the 2018 Annual Symposium on Computer-Human Interaction in Play Companion Extended Abstracts, pp. 373-379, (2018)</t>
  </si>
  <si>
    <t>Ogden C.L., Carroll M.D., Kit B.K., Flegal K.M., Prevalence of childhood and adult obesity in the United States, 2011-2012, JAMA, 311, pp. 806-814, (2014); Childhood Obesity Causes and Consequences; Van Geel M., Vedder P., Tanilon J., Are overweight and obese youths more often bullied by their peers? A metaanalysis on the correlation between weight status and bullying, Int J Obes (Lond), 38, pp. 1263-1267, (2014); 2015-2020 Dietary Guidelines for Americans, (2015); ChooseMyPlate.govwebsite. Washington, DC. MyPlate; Lenhart A., Kahne J., Middaugh E., Et al., Teens, video games, and civics: Teens' gaming experiences are diverse and include significant social interaction and civic engagement, Pew Internet &amp; American Life Project, (2008); Rideout V.J., Foehr U.G., Roberts D.F., Generation M2: Media in the Lives of 8-to 18-Year-Olds, (2010); Hieftje K., Edelman E.J., Camenga D.R., Fiellin L.E., Electronic media-based health interventions for behavior change in youth: A systematic review, JAMA Pediatr, 167, pp. 574-580, (2013); Guy S., Ratzki-Leewing A., Gwadry-Sridhar F., Moving beyond the stigma: Systematic review of video games and their potential to combat obesity, Int J Hypertens, 2011, (2011); Biddis E., Irwin J., Active video games to promote physical activity in children and youth: A systematic review, Arch Pediatr Adolesc Med, 164, pp. 664-672, (2010); Barnett A., Cerin E., Baronowski T., Active video games for youth: A systematic review, J Phys Act Health, 8, pp. 724-737, (2011); Hermans R.C.J., Van Den Broek N., Nederkoorn C., Et al., Feed the Alien! The Effects of a Nutrition Instruction Game on Children's Nutritional Knowledge and Food Intake, Games Health J, 7, pp. 164-174, (2018); Johnson-Glenberg M.C., Hekler E.B., Alien health game": An embodied exergame to instruct in nutrition and My-Plate, Games Health J, 2, pp. 354-361, (2013); Johnson-Glenberg M.C., Savio-Ramos C., Henry H., Alien Health": A nutrition instruction exergame using the Kinect sensor, Games Health J, 3, pp. 241-251, (2014); Baranowski T., Buday R., Thompson D., Et al., Developing games for health behavior change: Getting started, Games Health J, 2, pp. 183-190, (2013); Bandura A., Social Foundations of Thought and Action: A Social Cognitive Theory, (1986); Dunn R., Dunn K., Teaching Students through Their Individual Learning Styles, A Practical Approach, (1978); Youth Risk Behavior Survey Questionnaire; Rosinger A., Herrick K., Gahche J., Park S., Sugar-Sweetened Beverage Consumption among U, (2017); Baranowski T., Blumberg F., Buday R., Et al., Games for health for children-Current status and needed research, Games Health J, 5, (2016); DeSmet A., Van Ryckeghem D., Compernolle S., Et al., A meta-analysis of serious digital games for healthy lifestyle promotion, Prev Med, 69, pp. 95-107, (2014); Takeuchi L., Vaala S., Level up Learning: A National Survey on Teaching with Digital Games, (2014); Baranowski T., Ryan C., Hoyos-Cespedes A., Lu A.S., Nutrition education and dietary behavior change games: A scoping review, Games Health J, 8, pp. 1-24, (2018); Joronen K., Aikasalo A., Suvitie A., Nonphysical effects of exergames on child and adolescent well-being: A comprehensive systematic review, Scand J Caring Sci, 31, pp. 449-461, (2017); Benzing V., Schmidt M., Exergaming for children and adolescents: Strengths, weaknesses, opportunities and threats, J Clin Med, 7, (2018)</t>
  </si>
  <si>
    <t>Anderson M., Technology device ownership: 2015, (2015); Andringa R., Harrell E.R., Dieciuc M., Boot W.R., Older Adults' Perceptions of Video Game Training in the Intervention Comparative Effectiveness for Adult Cognitive Training (ICE-ACT) Clinical Trial: An Exploratory Analysis, In International Conference on Human-Computer Interaction, pp. 125-134, (2019); Baltes P.B., Baltes M.M., Psychological perspectives on successful aging: The model of selective optimization with compensation, Successful aging: Perspectives from the Behavioral Sciences, 1, 1, pp. 1-34, (1990); Barg-Walkow L.H., Harrington C.N., Mitzner T.L., Hartley J.Q., Rogers W.A., Understanding older adults' perceptions of and attitudes towards exergames, Gerontechnology, 16, pp. 81-90, (2017); Bavelier D., Green C.S., Enhancing Atten-tional Control: Lessons from Action Video Games, Neuron, 104, 1, pp. 147-163, (2019); Blocker K.A., Wright T.J., Boot W.R., Gaming preferences of aging generations, Gerontech-nology: International Journal on the Fundamental Aspects of Technology to Serve the Ageing Society, 12, 3, pp. 174-184, (2014); Boot W.R., Champion M., Blakely D.P., Wright T., Souders D., Charness N., Video games as a means to reduce age-related cognitive decline: Attitudes, compliance, and effectiveness, Frontiers in Psychology, 4, (2013); Boot W.R., Moxley J.H., Roque N.A., Andringa R., Charness N., Czaja S.J., Rogers W.A., Exploring Older Adults' Video Game Use in the PRISM Computer System, Innovation in Aging, 2, 1, (2018); Brown A., Younger men play video games, but so do a diverse group of other Americans, (2017); Brown J.A., Digital gaming perceptions among older adult non-gamers, Conference on Human Aspects of IT for the Aged Population, pp. 217-227, (2017); Charness N., Kelley C.L., Bosman E.A., Mottram M., Word-processing training and retraining: Effects of adult age, experience, and interface, Psychology and Aging, 16, 1, pp. 110-127, (2001); Czaja S.J., Boot W.R., Charness N., Rogers W.A., Designing for older adults: Principles and creative human factors approaches, (2019); Czaja S.J., Boot W.R., Charness N., Rogers W.A., Sharit J., Fisk A.D., Nair S.N., The Personalized Reminder Information and Social Management system (PRISM) trial: Rationale, methods and baseline characteristics, Contemporary Clinical Trials, 40, pp. 35-46, (2015); Czaja S.J., Sharit J., Designing training and instructional programs for older adults, (2016); Csikszentmihalyi M., Flow: The psychology of optimal experience, (1990); de Schutter B., Never too old to play: The appeal of digital games to an older audience, Games and Culture, 6, 2, pp. 155-170, (2011); de Schutter B., Abeele V., Designing meaningful play within the psycho-social context of older adults, Proceedings of the 3rd International Conference on Fun and Games, pp. 84-93, (2010); Duggan M., Gaming and gamers, Pew Research Center, (2015); Essential Facts about the Computer and Video Game Industry, (2019); Harrington C.N., Hare K.J., Rogers W.A., Developing a quick-start guide to aid older adults in interacting with gesture-based video games, Proceedings of the Human Factors and Ergonomics Society Annual Meeting, 61, 1, pp. 32-36, (2017); Harrington C.N., Hartley J.Q., Mitzner T.L., Rogers W.A., Assessing older adults' usability challenges using Kinect-based exergames, International Conference on Human Aspects of IT for the Aged Population, pp. 488-499, (2015); Hughes T.F., Chang C.C.H., Vanderbilt J., Ganguli M., Engagement in reading and hobbies and risk of incident dementia: The MoVIES project, American Journal of Alzheimer's Disease &amp; Other Dementias, 25, 5, pp. 432-438, (2010); Kuykendall L., Tay L., Ng V., Leisure engagement and subjective well-being: A meta-analysis, Psychological Bulletin, 141, 2, pp. 364-403, (2015); Lenhart J., Adults and video games, (2008); Marinelli E.C., Rogers W.A., Identifying potential usability challenges for xbox 360 kinect exergames for older adults, Proceedings of the Human Factors and Ergonomics Society Annual Meeting, 58, 1, pp. 1247-1251, (2014); McLaughlin A., Gandy M., Allaire J., Whitlock L., Putting fun into video games for older adults, Ergonomics in Design, 20, pp. 13-22, (2012); Menec V.H., The relation between everyday activities and successful aging: A 6-year longitudinal study, The Journals of Gerontology Series B: Psychological Sciences and Social Sciences, 58, 2, pp. S74-S82, (2003); Perrin A., 5 facts about Americans and video games, (2018); Internet and Tech Factsheets, (2019); Quandt T., Grueninger H., Wimmer J., The gray haired gaming generation: Findings from an explorative interview study on older computer gamers, Games and Culture, 4, pp. 27-46, (2009); Rogers W.A., Meyer B., Walker N., Fisk A.D., Functional limitations to daily living tasks in the aged: A focus group analysis, Human Factors, 40, 1, pp. 111-125, (1998); Roque N.A., Boot W.R., Cognitive Aging, International Handbook of Positive Aging, (2017); Roque N.A., Boot W.R., A new tool for assessing mobile device proficiency in older adults: The mobile device proficiency questionnaire, Journal of Applied Gerontology, 37, 2, pp. 131-156, (2018); Simons D.J., Boot W.R., Charness N., Gathercole S.E., Chabris C.F., Hambrick D.Z., Stine-Morrow E.A., Do "brain-training" programs work?, Psychological Science in the Public Interest, 17, 3, pp. 103-186, (2016); Souders D.J., Boot W.R., Charness N., Moxley J.H., Older adult video game preferences in practice: Investigating the effects of competing or cooperating, Games and Culture, 11, 1-2, pp. 170-200, (2016); Webster A., Meet the Counter Strike e-sports team where everyone is over 60, (2017)</t>
  </si>
  <si>
    <t>Chapman A., Digital Games as History: How Videogames Represent the past and Offer Access to Historical Practice, (2016); ESA ‘Entertainment Software Association’: 2019 ESSENTIAL FACTS about the Computer and Video Game Industry, (2019); Ijsselsteijn W.A., Kort D., Poels Y.A.W., Game Experience Questionnaire, (2013); Rigby S., Ryan R., The Player Experience of Need Satisfaction (PENS) an Applied Model and Methodology for Understanding Key Components of the Player Experience, (2004); Brooke J., SUS: A “quick and dirty” usability scale, Usability Evaluation in Industry, pp. 207-212, (1995); Rienzo A., Cubillos C., Playability and player experience in digital games for elderly: A systematic literature review, Sensors (Switzerland), 20, 1-23, (2020); Montola M., Exploring the edge of the magic circle: Defining pervasive games. Proc, DAC, 1966, pp. 16-19, (2005); Kitchenham B., Charters S., Guidelines for performing systematic literature reviews in software engineering, Eng, 2, (2007); Seaborn K., Pennefather P., Fels D.I., Eudaimonia and hedonia in the design and evaluation of a cooperative game for psychosocial well-being, Human-Comput. Interact., 35, pp. 289-337, (2020); Santos L.H., Et al., Pervasive game design to evaluate social interaction effects on levels of physical activity among older adults, J. Rehabil. Assist. Technol. Eng., 6, (2019); de Oliveira Santos L.H., Et al., Promoting physical activity in Japanese older adults using a social pervasive game: Randomized controlled trial, JMIR Serious Games, 9, pp. 1-12, (2021); Mol A.M., Silva R.S., Ishitani L., Design recommendations for the development of virtual reality focusing on the elderly, Iberian Conference on Information System and Technology (Cist), 19–22 June 2019, (2019); Fornasini S., Dianti M., Bacchiega A., Forti S., Conforti D., Using geocaching to promote active aging: Qualitative study, J. Med. Internet Res., 22, (2020); Cerezo E., Blasco A.C., The space journey game: An intergenerational pervasive experience, Conference on Human. Factors in Computing System, Proceedings, Pp. 1– 6, (2019); Merilampi S., Mulholland K., Ihanakangas V., Ojala J., Valo P., Virkki J., A smart chair physiotherapy exergame for fall prevention-user experience study, 2019 IEEE 7Th International Conference on Serious Games Applications for Healthy, Segah 2019, Pp. 1–5, (2019); Rodrigues J., Coelho T., Menezes P., Restivo M.T., Immersive environment for occupational therapy: Pilot study, Inf, 11, 1-12, (2020); Subramanian S., Dahl Y., Skjaeret Maroni N., Vereijken B., Svanaes D., Assessing motivational differences between young and older adults when playing an exergame, Games Health J, 9, pp. 24-30, (2020)</t>
  </si>
  <si>
    <t>Papanastasiou G.P., Drigas A.S., Skianis C., Serious Games in Preschool and Primary Education: Benefits And Impacts on Curriculum Course Syllabus Serious Games in Preschool and Primary Education: Benefits And Impacts on Curriculum Course Syllabus, Int. J. Emerg. Technol. Learn., 12, 1, pp. 44-57, (2017); Schmitz B., Czauderna A., Klemke R., Specht M., Game based learning for computer science education, CSERC '11: Computer Science Education Research Conference, pp. 81-86, (2011); Braghirolli L.F., Ribeiro J.L.D., Weise A.D., Pizzolato M., Benefits of educational games as an introductory activity in industrial engineering education, Comput. Human Behav., 58, pp. 315-324, (2016); Eow Y.L., Zah W.A.W., Rosnaini M., Roselan B., Appreciative Learning Approach: A New Pedagogical Option, Proc. 18th Int. Conf. Comput. Educ., pp. 607-614, (2010); Eow Y.L., Bte W.Z., Ali W., Bt Mahmud R., Baki R., Computer games development and appreciative learning approach in enhancing students' creative perception, Comput. Educ., 54, 1, pp. 146-161, (2010); Haryanto H., Rosyidah U., Kardianawati A., Immersive Activities in Educational Role-Playing Game Based on Appreciative Learning and Artificial Intelligence, Proc. 2019 4th Int. Conf. Informatics Comput. ICIC 2019, (2019); Grow A., Dickinson M., Wardrip-Fruin N., Mateas M., Pagnutti J., Crafting in Games, Digit. Humanit. Q., (2017); Mestadi W., Nafil K., Touahni R., Messoussi R., An Assessment of Serious Games Technology: Toward an Architecture for Serious Games Design, Int. J. Comput. Games Technol., 2018, (2018); Carvalho M.B., Et al., An activity theory-based model for serious games analysis and conceptual design, Comput. Educ., 87, pp. 166-181, (2015); Zohaib M., Dynamic difficulty adjustment (DDA) in computer games: A review, Adv. Human-Computer Interact., 2018, (2018); Killedar T., Suriya G., Sharma P., Rathor M., Gupta A., Fuzzy Logic for Video Game Engagement Analysis using Facial Emotion Recognition, 2021 8th International Conference on Signal Processing and Integrated Networks (SPIN), pp. 481-485, (2021); Hubble A., Moorin J., Khuman A.S., Artificial Intelligence in FPS Games: NPC Difficulty Effects on Gameplay, Fuzzy Logic: Recent Applications and Developments, pp. 165-190, (2021); Sanchez A.L., Lara A.G., A Serious Game Prototype for Strengthen Mathematical Logical Reasoning with Implementation of Fuzzy Logic System, Proceedings of the 7th Mexican Conference on Human-Computer Interaction, (2018); Deterding S., Dixon D., Khaled R., Nacke L., From game design elements to gamefulness, Proc. 15th Int. Acad. MindTrek Conf. Envisioning Futur. Media Environ. - MindTrek '11, pp. 9-11, (2011); Becker A., Gorlich D., What is Game Balancing? - An Examination of Concepts, ParadigmPlus, 1, 1, pp. 22-41, (2020)</t>
  </si>
  <si>
    <t>Roba J.; Kuppens T.; Janssens L.; Smeets A.; Manshoven S.; Struyven K.</t>
  </si>
  <si>
    <t>Roba, Julie (58243790900); Kuppens, Tom (6506470968); Janssens, Lise (57220546518); Smeets, Anse (57207965544); Manshoven, Saskia (55778750100); Struyven, Katrien (8368306000)</t>
  </si>
  <si>
    <t>58243790900; 6506470968; 57220546518; 57207965544; 55778750100; 8368306000</t>
  </si>
  <si>
    <t>Serious Games in Secondary Education to Introduce Circular Economy: Experiences With the Game EcoCEO</t>
  </si>
  <si>
    <t>Frontiers in Sustainability</t>
  </si>
  <si>
    <t>10.3389/frsus.2021.690232</t>
  </si>
  <si>
    <t>https://www.scopus.com/inward/record.uri?eid=2-s2.0-85142548784&amp;doi=10.3389%2ffrsus.2021.690232&amp;partnerID=40&amp;md5=e2e5078fe3a1b6f366fbfb9937ca59f4</t>
  </si>
  <si>
    <t>The concept of the circular economy is being proposed as an alternative for the current linear economy. However, little research has been done on how to integrate this topic within education. Serious games are suggested as an appropriate way to create awareness about and stimulate behavioral change toward sustainable development. Therefore, the serious game ecoCEO has been developed to introduce the circular economy concept within upper secondary education. The game's intention is to introduce students to the challenge of resource scarcity, circular product design, sustainable entrepreneurship and circular business models. EcoCEO has been tested among 42 students, whose written reflections were qualitatively examined. EcoCEO appears successful, at least partially, in contrasting the circular economy with the linear economy and in conveying relevant concepts such as recycling and reuse. EcoCEO also illustrates the importance of the circular economy within the context of material scarcity. Moreover, most students in our case study seem to have a good impression of the role and responsibilities of a (sustainable) entrepreneur. Despite its difficulty level, the majority of the students reported having fun while playing ecoCEO. Copyright © 2021 Roba, Kuppens, Janssens, Smeets, Manshoven and Struyven.</t>
  </si>
  <si>
    <t>circular economy; education for sustainable development; entrepreneurial education; game based learning; secondary education; serious games</t>
  </si>
  <si>
    <t>Alonso-Fernandez C., Freire M., Martinez-Ortiz I., Fernandez-Manjon B., Improving evidence-based assessment of players using serious games, Telematics Inform, 60, (2021); Amorim G., Balestrassi P., Paiva A., Gottzandt I., A didactic activity for introducing design and optimization of experiments assisted by revised bloom's taxonomy, Int. J. High. Educ, 3, pp. 12-23, (2014); Andersson P., The responsible business person: studies of business education for sustainability, (2016); Bevilacqua M., Ciarapica F.E., Mazzuto G., Paciarotti C., “Cook &amp; teach”: learning by playing, J. Clean. Prod, 106, pp. 259-271, (2015); Bocken N.M., Schuit C.S., Kraaijenhagen C., Experimenting with a circular business model: lessons from eight cases, Environ. Innov. Soc. Transit, 28, pp. 79-95, (2018); Breuer J., Bente G., Why so serious? On the relation of serious games and learning, J. Comput. Game Cult, 4, pp. 7-24, (2010); Bugallo-Rodriguez A., Vega-Marcote P., Circular economy, sustainability and teacher training in a higher education institution, Int. J. Sustain. High. Educ, 21, pp. 1351-1366, (2020); Camacho-Otero J., Boks C., Pettersen I.N., Consumption in the circular economy: a literature review, Sustainability, 10, (2018); Caserman P., Hoffmann K., Muller P., Schaub M., Strassburg K., Wiemeyer J., Et al., Quality criteria for serious games: serious part, game part, and balance, JMIR Serious Games, 8, (2020); Chappin E.J., Bijvoet X., Oei A., Teaching sustainability to a broad audience through an entertainment game–the effect of catan: oil springs, J. Clean. Prod, 156, pp. 556-568, (2017); Chen C.M., A searchable spreadsheet for educational games in the decision sciences. decision sciences, J. Innov. Educ, 19, pp. 197-203, (2021); De la Torre R., Onggo B.S., Corlu C.G., Nogal M., Juan A.A., The role of simulation and serious games in teaching concepts on circular economy and sustainable energy, Energies, 14, (2021); Dieleman H., Huisingh D., Games by which to learn and teach about sustainable development: exploring the relevance of games and experiential learning for sustainability, J. Clean. Prod, 14, pp. 837-847, (2006); Towards the Circular Economy: Economic and Business Rationale for an Accelerated Transition, (2013); What is the circular economy?, (2021); Figueiro P.S., Raufflet E., Sustainability in higher education: a systematic review with focus on management education, J. Clean. Prod, 106, pp. 22-33, (2015); Flick U., An Introduction to Qualitative Research, (2018); Foss N.J., Saebi T., Fifteen years of research on business model innovation: how far have we come, and where should we go?, J. Manage, 43, pp. 200-227, (2017); Eco-Schools Project Advancing the Circular Economy (E-SPACE). Eco-Schools, (2021); Gatti L., Ulrich M., Seele P., Education for sustainable development through business simulation games: an exploratory study of sustainability gamification and its effects on students' learning outcomes, J. Clean. Prod, 207, pp. 667-678, (2019); Geissdoerfer M., Savaget P., Bocken N.M., Hultink E.J., The circular economy–a new sustainability paradigm?, J. Clean. Prod, 143, pp. 757-768, (2017); Ghisellini P., Cialani C., Ulgiati S., A review on circular economy: the expected transition to a balanced interplay of environmental and economic systems, J. Clean. Prod, 114, pp. 11-32, (2016); Hauge J.B., Sobke H., Broker T., Lim T., Luccini A.M., Kornevs M., Et al., Current competencies of game facilitators and their potential optimization in higher education: multimethod study, JMIR Serious Games, 9, (2021); Hiller Connell K.Y., Remington S.M., Armstrong C.M., Assessing systems thinking skills in two undergraduate sustainability courses: a comparison of teaching strategies, J. Sustain. Educ, (2012); Ibrahim R., Wahab S., Yusoff R.C.M., Khalil K., Desaru I.N.S.T.E.D.T., Jaafar A., Student perceptions of educational games in higher education: an empirical study, Issues Inf. Syst, 12, pp. 120-133, (2011); Joao E., Educational Materials on Sustainability, Circular Economy and Bioeconomy for Schools, Colleges and Universities, (2020); Ke F., Designing and integrating purposeful learning in game play: a systematic review, Educ. Technol. Res. Dev, 64, pp. 219-244, (2016); Kirchherr J., Piscicelli L., Towards an education for the circular economy (ECE): five teaching principles and a case study, Resour. Conserv. Recycl, 150, (2019); Kirchherr J., Reike D., Hekkert M., Conceptualizing the circular economy: an analysis of 114 definitions, Resour. Conserv. Recycl, 127, pp. 221-232, (2017); Kopnina H., Circular economy and cradle to cradle in educational practice, J. Integr. Environ. Sci, 15, pp. 119-134, (2018); Korhonen J., Nuur C., Feldmann A., Birkie S.E., Circular economy as an essentially contested concept, J. Clean. Prod, 175, pp. 544-552, (2018); Korsunova A., Horn S., Vainio A., Understanding circular economy in everyday life: perceptions of young adults in the finnish context, Sustain. Prod. Consum, 26, pp. 759-769, (2021); Leube M., Walcher D., Designing for the next (circular) economy. An appeal to renew the curricula of design schools, Design J, 20, pp. S492-S501, (2017); Madani K., Pierce T.W., Mirchi A., Serious games on environmental management, Sustain. Cities Soc, 29, pp. 1-11, (2017); McDonough W., Braungart M., Design for the triple top line: new tools for sustainable commerce, Corp. Environ. Strat, 9, pp. 251-258, (2002); Mendoza J.M.F., Gallego-Schmid A., Azapagic A., Building a business case for implementation of a circular economy in higher education institutions, J. Clean. Prod, 220, pp. 553-567, (2019); Mentink B.A.S., Circular Business Model Innovation: A Process Framework and a Tool for Business Model Innovation in a Circular Economy, (2014); Ouariachi T., Elving W.J., Pierie F., Playing for a sustainable future: the case of we energy game as an educational practice, Sustainability, 10, (2018); Parajuly K., Fitzpatrick C., Muldoon O., Kuehr R., Behavioral change for the circular economy: A review with focus on electronic waste management in the EU, Resour. Conserv. Recycl, 6, (2020); Rusca M., Heun J., Schwartz K., Water management simulation games and the construction of knowledge, Hydrol. Earth Syst. Sci, 16, pp. 2749-2757, (2012); Shephard K., Higher education for sustainability: seeking affective learning outcomes, Int. J. Sustain. High. Educ, 9, pp. 87-98, (2008); Business Game Circulab: How to Enable Circular Economy. Sofies Leading Sustainability, (2018); Southgate E., Budd J., Smith S., Press play for learning: a framework to guide serious computer game use in the classroom, Aust. J. Teach. Edu, 42, pp. 1-13, (2017); Stanitsas M., Kirytopoulos K., Vareilles E., Facilitating sustainability transition through serious games: a systematic literature review, J. Clean. Prod, 208, pp. 924-936, (2019); Stapleton A.J., Serious games: Serious opportunities,, Australian Game Developers Conference, Academic Summit, (2004); Suarez-Eiroa B., Fernandez E., Mendez-Martinez G., Soto-Onate D., Operational principles of circular economy for sustainable development: linking theory and practice, J. Clean. Prod, 214, pp. 952-961, (2019); Susi T., Johannesson M., Backlund P., Serious Games: An Overview, (2007); Suttie N., Louchart S., Lim T., Macvean A., Westera W., Brown D., Et al., Introducing the “serious games mechanics” a theoretical framework to analyse relationships between “game” and “pedagogical aspects” of serious games, Procedia Comput. Sci, 15, pp. 314-315, (2012); Teaching &amp; Learning Resources, (2017); Circular Economy Teaching for All Levels of Education, (2019); Ulicsak M., Williamson B., Computer Games and Learning: A Futurelab Handbook, (2010); Vargas J.A., Garcia-Mundo L., Genero M., Piattini M., A systematic mapping study on serious game quality,, Proceedings of the 18th International Conference on Evaluation and Assessment in Software Engineering, pp. 1-10, (2014); Lager onderwijs - voor modernisering. Ontwikkelingsdoelen EN Eindtermen voor het gewoon basisonderwijs; Secundair onderwijs - 2de graad - voor modernisering. Onderwijsdoelen.be; Secundair onderwijs - 3de graad - voor modernisering. Onderwijsdoelen.be; Secundair onderwijs - 1ste graad - voor modernisering. Onderwijsdoelen.be; Whalen K., Risk &amp; race: creation of a finance-focused circular economy serious game,, PLATE: Product Lifetimes And The Environment, pp. 422-425, (2017); Whalen K.A., Berlin C., Ekberg J., Barletta I., Hammersberg P., ‘All they do is win’: lessons learned from use of a serious game for circular economy education, Res. Conserv. Recycl, 135, pp. 335-345, (2018); Williams M., Moser T., The art of coding and thematic exploration in qualitative research, Int. Manage. Rev, 15, pp. 45-55, (2019); Wouters P., Van Nimwegen C., Van Oostendorp H., Van Der Spek E.D., A meta-analysis of the cognitive and motivational effects of serious games, J. Educ. Psychol, 105, (2013); Wouters P., Van Oostendorp H., A meta-analytic review of the role of instructional support in game-based learning, Comput. Educ, 60, pp. 412-425, (2013); Wu Y.C.J., Shen J.P., Higher education for sustainable development: a systematic review, Int. J. Sustain. High. Educ, 17, pp. 633-651, (2016)</t>
  </si>
  <si>
    <t>Terlouw G.; Kuipers D.; Van't Veer J.; Prins J.T.; Pierie J.P.E.N.</t>
  </si>
  <si>
    <t>Terlouw, Gijs (56646351400); Kuipers, Derek (55749527000); Van't Veer, Job (8984365400); Prins, Jelle T. (7102303450); Pierie, Jean Pierre E.N. (8656937000)</t>
  </si>
  <si>
    <t>56646351400; 55749527000; 8984365400; 7102303450; 8656937000</t>
  </si>
  <si>
    <t>The development of an escape room–based serious game to trigger social interaction and communication between high-functioning children with autism and their peers: Iterative design approach</t>
  </si>
  <si>
    <t>e19765</t>
  </si>
  <si>
    <t>10.2196/19765</t>
  </si>
  <si>
    <t>https://www.scopus.com/inward/record.uri?eid=2-s2.0-85103627379&amp;doi=10.2196%2f19765&amp;partnerID=40&amp;md5=fdc0550ffd7aece1ef90944fa9f8c9ab</t>
  </si>
  <si>
    <t>Background: Children with autism spectrum disorder (ASD) have social deficits that affect social interactions, communication, and relationships with peers. Many existing interventions focus mainly on improving social skills in clinical settings. In addition to the direct instruction–based programs, activity-based programs could be of added value, especially to bridge the relational gap between children with ASD and their peers. Objective: The aim of this study is to describe an iterative design process for the development of an escape room–based serious game as a boundary object. The purpose of the serious game is to facilitate direct communication between high-functioning children with ASD and their peers, for the development of social skills on the one hand and strengthening relationships with peers through a fun and engaging activity on the other hand. Methods: This study is structured around the Design Research Framework to develop an escape room through an iterative-incremental process. With a pool of 37 children, including 23 children diagnosed with ASD (5 girls) and 14 children (7 girls) attending special primary education for other additional needs, 4 testing sessions around different prototypes were conducted. The beta prototype was subsequently reviewed by experts (n=12). During the design research process, we examined in small steps whether the developed prototypes are feasible and whether they have the potential to achieve the formulated goals of different stakeholders. Results: By testing various prototypes, several insights were found and used to improve the design. Insights were gained in finding a fitting and appealing theme for the children, composing the content, and addressing different constraints in applying the goals from the children’s and therapeutic perspectives. Eventually, a multiplayer virtual escape room, AScapeD, was developed. Three children can play the serious game in the same room on tablets. The first test shows that the game enacts equal cooperation and communication among the children. Conclusions: This paper presents an iterative design process for AScapeD. AScapeD enacts equal cooperation and communication in a playful way between children with ASD and their peers. The conceptual structure of an escape room contributes to the natural emergence of communication and cooperation. The iterative design process has been beneficial for finding a constructive game structure to address all formulated goals, and it contributed to the design of a serious game as a boundary object that mediates the various objectives of different stakeholders. We present 5 lessons learned from the design process. The developed prototype is feasible and has the potential to achieve the goals of the serious game. © Gijs Terlouw, Derek Kuipers, Job van 't Veer, Jelle T Prins, Jean Pierre E N Pierie.</t>
  </si>
  <si>
    <t>Autism; Boundary object; Design research; Serious game</t>
  </si>
  <si>
    <t>Volkmar F, Klin A., Autism and Asperger's Syndrome, Encyclopedia of Applied Psychology, pp. 257-260, (2004); Klin A, McPartland J, Volkmar F., Asperger Syndrome, Handbook of Autism and Pervasive Developmental Disorders, pp. 88-125, (2013); Attwood T., The Complete Guide to Asperger's Syndrome, (2006); Grynszpan O, Martin J, Nadel J., Multimedia interfaces for users with high functioning autism: An empirical investigation, International Journal of Human-Computer Studies, 66, 8, pp. 628-639, (2008); Baron-Cohen S., Reading the Mind in the Eyes” Test-Revised, PsycTESTS Dataset, (2001); Dalton KM, Nacewicz BM, Johnstone T, Schaefer HS, Gernsbacher MA, Goldsmith HH, Et al., Gaze fixation and the neural circuitry of face processing in autism, Nat Neurosci, 8, 4, pp. 519-526, (2005); Klin A, Jones W, Schultz R, Volkmar F, Cohen D., Visual fixation patterns during viewing of naturalistic social situations as predictors of social competence in individuals with autism, Arch Gen Psychiatry, 59, 9, pp. 809-816, (2002); Petrina N, Carter M, Stephenson J., The nature of friendship in children with autism spectrum disorders: A systematic review, Research in Autism Spectrum Disorders, 8, 2, pp. 111-126, (2014); Hobson RP., The coherence of autism, Autism, 18, 1, pp. 6-16, (2013); Mendelson JL, Gates JA, Lerner MD., Friendship in school-age boys with autism spectrum disorders: A meta-analytic summary and developmental, process-based model, Psychol Bull, 142, 6, pp. 601-622, (2016); van Roekel E, Scholte RHJ, Didden R., Bullying among adolescents with autism spectrum disorders: prevalence and perception, J Autism Dev Disord, 40, 1, pp. 63-73, (2010); Barnhill GP, Hagiwara T, Myles BS, Simpson RL, Brick ML, Griswold DE., Parent, Teacher, and Self-Report of Problem and Adaptive Behaviors in Children and Adolescents with Asperger Syndrome, Diagnostique, 25, 2, pp. 147-167, (2000); Symes W, Humphrey N., The deployment, training and teacher relationships of teaching assistants supporting pupils with autistic spectrum disorders (ASD) in mainstream secondary schools, British Journal of Special Education, (2011); Schroeder JH, Cappadocia MC, Bebko JM, Pepler DJ, Weiss JA., Shedding light on a pervasive problem: a review of research on bullying experiences among children with autism spectrum disorders, J Autism Dev Disord, 44, 7, pp. 1520-1534, (2014); Barnhill GP, Hagiwara T, Myles BS, Simpson RL, Brick ML, Griswold DE., Parent, Teacher, and Self-Report of Problem and Adaptive Behaviors in Children and Adolescents with Asperger Syndrome, Diagnostique, 25, 2, pp. 147-167, (2000); van Roekel E, Scholte RHJ, Didden R., Bullying among adolescents with autism spectrum disorders: prevalence and perception, J Autism Dev Disord, 40, 1, pp. 63-73, (2010); Rogers S., Interventions that facilitate socialization in children with autism, J Autism Dev Disord, 30, 5, pp. 399-409, (2000); Williams White S, Keonig K, Scahill L., Social skills development in children with autism spectrum disorders: a review of the intervention research, J Autism Dev Disord, 37, 10, pp. 1858-1868, (2007); Gates JA, Kang E, Lerner MD., Efficacy of group social skills interventions for youth with autism spectrum disorder: A systematic review and meta-analysis, Clin Psychol Rev, 52, pp. 164-181, (2017); Mikami A, Lerner M, Lun J., Social Context Influences on Children's Rejection by Their Peers, Child Development Perspectives, pp. 123-130, (2010); Anderson A, Locke J, Kretzmann M, Kasari C., Social network analysis of children with autism spectrum disorder: Predictors of fragmentation and connectivity in elementary school classrooms, Autism, 20, 6, pp. 700-709, (2016); Bauminger N, Solomon M, Aviezer A, Heung K, Gazit L, Brown J, Et al., Children with autism and their friends: a multidimensional study of friendship in high-functioning autism spectrum disorder, J Abnorm Child Psychol, 36, 2, pp. 135-150, (2008); Bauminger N, Shulman C, Agam G., Peer Interaction and Loneliness in High-Functioning Children with Autism, Journal of Autism and Developmental Disorders, pp. 489-507, (2003); Rowley E, Chandler S, Baird G, Simonoff E, Pickles A, Loucas T, Et al., The experience of friendship, victimization and bullying in children with an autism spectrum disorder: Associations with child characteristics and school placement, Research in Autism Spectrum Disorders, 6, 3, pp. 1126-1134, (2012); Terlouw G, van't Veer J, Kuipers DA, Metselaar J., Context analysis, needs assessment and persona development: towards a digital game-like intervention for high functioning children with ASD to train social skills, Early Child Development and Care, pp. 1-16, (2018); Rao PA, Beidel DC, Murray MJ., Social skills interventions for children with Asperger's syndrome or high-functioning autism: a review and recommendations, J Autism Dev Disord, 38, 2, pp. 353-361, (2008); Finke EH., Friendship: Operationalizing the Intangible to Improve Friendship-Based Outcomes for Individuals With Autism Spectrum Disorder, Am J Speech Lang Pathol, 25, 4, pp. 654-663, (2016); Bottema-Beutel K, Mullins TS, Harvey MN, Gustafson JR, Carter EW., Avoiding the "brick wall of awkward": Perspectives of youth with autism spectrum disorder on social-focused intervention practices, Autism, 20, 2, pp. 196-206, (2016); Kasari C, Rotheram-Fuller E, Locke J, Gulsrud A., Making the connection: randomized controlled trial of social skills at school for children with autism spectrum disorders, J Child Psychol Psychiatry, 53, 4, pp. 431-439, (2012); Carter EW, Moss CK, Hoffman A, Chung Y, Sisco L., Efficacy and Social Validity of Peer Support Arrangements for Adolescents with Disabilities, Exceptional Children, 78, 1, pp. 107-125, (2011); Kuo MH, Orsmond GI, Cohn ES, Coster WJ., Friendship characteristics and activity patterns of adolescents with an autism spectrum disorder, Autism, 17, 4, pp. 481-500, (2013); Bellotti F, Berta R, De Gloria A., Designing Effective Serious Games: Opportunities and Challenges for Research, Int. J. Emerg. Technol. Learn, 5, SI3, (2010); Erhel S, Jamet E., Digital game-based learning: Impact of instructions and feedback on motivation and learning effectiveness, Computers &amp; Education, 67, pp. 156-167, (2013); Guillen-Nieto V, Aleson-Carbonell M., Serious games and learning effectiveness: The case of It’s a Deal!, Computers &amp; Education, 58, 1, pp. 435-448, (2012); Gee JP., Learning by Design: Good Video Games as Learning Machines, E-Learning and Digital Media, 2, 1, pp. 5-16, (2016); Goh DH, Ang RP, Tan HC., Strategies for designing effective psychotherapeutic gaming interventions for children and adolescents, Computers in Human Behavior, 24, 5, pp. 2217-2235, (2008); Kapp K., The Gamification of Learning and Instruction: Game-based Methods and Strategies for Training and Education, (2012); Moore M, Calvert S., Brief report: vocabulary acquisition for children with autism: teacher or computer instruction, J Autism Dev Disord, 30, pp. 359-362, (2000); Abirached B, Zhang Y, Aggarwal J, Tamersoy B, Fernandes T, Carlos J., Improving communication skills of children with ASDs through interaction with virtual characters, 2011 Presented at: IEEE 1st International Conference on Serious Games and Applications for Health (SeGAH), (2011); Beaumont R, Rotolone C, Sofronoff K., The Secret Agent Society Social Skills Program For Children With High-Functioning Autism Spectrum Disorders: A Comparison of Two School Variants, Psychol. Schs, 52, 4, pp. 390-402, (2015); Tanaka J, Wolf J, Klaiman C, Koenig K, Cockburn J, Herlihy L, Et al., Using computerized games to teach face recognition skills to children with autism spectrum disorder: the Let's Face It! program, J Child Psychol Psychiatry, 51, 8, pp. 944-952, (2010); Yan F., A Sunny Day: Ann and Ron's World an iPad Application for Children with Autism, Lecture Notes in Computer Science, pp. 129-138, (2011); Whalen C, Moss D, Ilan AB, Vaupel M, Fielding P, Macdonald K, Et al., Efficacy of TeachTown: Basics computer-assisted intervention for the Intensive Comprehensive Autism Program in Los Angeles Unified School District, Autism, 14, 3, pp. 179-197, (2010); Malinverni L, Mora-Guiard J, Padillo V, Valero L, Hervas A, Pares N., An inclusive design approach for developing video games for children with Autism Spectrum Disorder, Computers in Human Behavior, 71, pp. 535-549, (2017); Kuipers D, Wartena B, Dijkstra A, Prins J, Pierie JP., Design for Transfer, Lecture Notes in Computer Science, pp. 239-246, (2013); Marwecki S, Radle R, Reiterer H., Encouraging collaboration in hybrid therapy games for autistic children, CHI EA '13: CHI '13 Extended Abstracts on Human Factors in Computing Systems, pp. 469-474, (2013); Ben-Sasson A, Lamash L, Gal E., To enforce or not to enforce? The use of collaborative interfaces to promote social skills in children with high functioning autism spectrum disorder, Autism, 17, 5, pp. 608-622, (2013); Mora-Guiard J, Crowell C, Pares N, Heaton P., Sparking social initiation behaviors in children with Autism through full-body Interaction, International Journal of Child-Computer Interaction, 11, pp. 62-71, (2017); Mairena MA, Mora-Guiard J, Malinverni L, Padillo V, Valero L, Hervas A, Et al., A full-body interactive videogame used as a tool to foster social initiation conducts in children with Autism Spectrum Disorders, Research in Autism Spectrum Disorders, 67, (2019); Cronau DA., Escape rooms and other immersive experiences in the library, Journal of the Australian Library and Information Association, 68, 2, pp. 209-210, (2019); Monaghan SR, Nicholson S., Bringing Escape Room Concepts to Pathophysiology Case Studies, HAPS ED, 21, 2, pp. 49-65, (2017); Adams V, Burger S, Crawford K, Setter R., Can You Escape? Creating an Escape Room to Facilitate Active Learning, J Nurses Prof Dev, 34, 2, pp. E1-E5, (2018); Connelly L, Burbach BE, Kennedy C, Walters L., Escape Room Recruitment Event: Description and Lessons Learned, J Nurs Educ, 57, 3, pp. 184-187, (2018); Rosenkrantz O, Jensen TW, Sarmasoglu S, Madsen S, Eberhard K, Ersboll AK, Et al., Priming healthcare students on the importance of non-technical skills in healthcare: How to set up a medical escape room game experience, Medical Teacher, 41, 11, pp. 1285-1292, (2019); Jaramillo Rincon SX, Trujillo Mejia A., The learning behind the escape room, Medical Teacher, 42, 4, pp. 480-481, (2019); Kinio A, Dufresne L, Brandys T, Jetty P., Break Out of the Classroom: The Use of Escape Rooms as an Alternative Learning Strategy for Surgical Education, Journal of Vascular Surgery, 66, 3, (2017); Terrasi B, Badoux L, Abou Arab O, Huette P, Bar S, Leviel F, Et al., Escape game training to improve non-technical team skills in the operating room, Medical Teacher, 42, 4, (2019); Nicholson S., Peeking behind the locked door: A survey of escape room facilities, Whitepaper, (2015); Engestrom Y, Engestrom R, Karkkainen M., Polycontextuality and boundary crossing in expert cognition: Learning and problem solving in complex work activities, Learning and Instruction, 5, 4, pp. 319-336, (1995); Star SL, Griesemer JR., Institutional Ecology, `Translations' and Boundary Objects: Amateurs and Professionals in Berkeley's Museum of Vertebrate Zoology, 1907-39, Soc Stud Sci, 19, 3, pp. 387-420, (1989); Terlouw G, van 't Veer JT, Prins JT, Kuipers DA, Pierie JEN., Design of a Digital Comic Creator (It's Me) to Facilitate Social Skills Training for Children With Autism Spectrum Disorder: Design Research Approach, JMIR Ment Health, 7, 7, (2020); Leigh Star S., This is Not a Boundary Object: Reflections on the Origin of a Concept, Science, Technology &amp; Human Values, 35, 5, pp. 601-617, (2010); Star SL, Griesemer JR., Institutional Ecology, `Translations' and Boundary Objects: Amateurs and Professionals in Berkeley's Museum of Vertebrate Zoology, 1907-39, Soc Stud Sci, 19, 3, pp. 387-420, (1989); Jean S, Medema W, Adamowski J, Chew C, Delaney P, Wals A., Serious games as a catalyst for boundary crossing, collaboration and knowledge co-creation in a watershed governance context, J Environ Manage, 223, pp. 1010-1022, (2018); Kuipers DA, Wartena BO, Dijkstra BH, Terlouw G, van T Veer JTB, van Dijk HW, Et al., iLift: A health behavior change support system for lifting and transfer techniques to prevent lower-back injuries in healthcare, Int J Med Inform, 96, pp. 11-23, (2016); Kuipers DA, Terlouw G, Wartena BO, Dongelen van R., Vital Regions Samen bundelen van praktijkgericht onderzoek, pp. 251-261, (2018); Warner B, Simon HA., The Sciences of the Artificial, OR, 20, 4, (1969); Frauenberger C, Good J, Keay-Bright W., Designing technology for children with special needs: bridging perspectives through participatory design, CoDesign, 7, 1, pp. 1-28, (2011); Dekker V, Nauta MH, Mulder EJ, Timmerman ME, de Bildt A., A randomized controlled study of a social skills training for preadolescent children with autism spectrum disorders: generalization of skills by training parents and teachers?, BMC Psychiatry, 14, 1, (2014); Bruinsma Y, Koegel RL, Koegel LK., Joint attention and children with autism: a review of the literature, Ment Retard Dev Disabil Res Rev, 10, 3, pp. 169-175, (2004); Kuipers DA, Terlouw G, Wartena BO, Prins JT, Pierie JPEN., Maximizing Authentic Learning and Real-World Problem-solving in Health Curricula Through Psychological Fidelity in a Game-Like Intervention: Development, Feasibility, and Pilot Studies, Med.Sci.Educ, 29, 1, pp. 205-214, (2018); Ingram DH, Mayes SD, Troxell LB, Calhoun SL., Assessing children with autism, mental retardation, and typical development using the Playground Observation Checklist, Autism, 11, 4, pp. 311-319, (2007); Hunicke R, LeBlanc M, Zubek R., MDA: A Formal Approach to Game Design and Game Research, Proceedings of the Challenges in Games AI Workshop. 2004 Presented at: Nineteenth National Conference of Artificial Intelligence, (2004); van Laer T, de Ruyter K, Visconti LM, Wetzels M., The Extended Transportation-Imagery Model: A Meta-Analysis of the Antecedents and Consequences of Consumers' Narrative Transportation, J Consum Res, 40, 5, pp. 797-817, (2014); Lindsay S, Proulx M, Thomson N, Scott H., Educators’ Challenges of Including Children with Autism Spectrum Disorder in Mainstream Classrooms, International Journal of Disability, Development and Education, 60, 4, pp. 347-362, (2013); Fullerton T., A Playcentric Approach to Creating Innovative Games, (2018); Salen K, Zimmerman E., Rules of Play - Game Design Fundamentals, (2004); Ollila EMI, Suomela R, Holopainen J., Using prototypes in early pervasive game development, Comput. Entertain, 6, 2, pp. 1-17, (2008); Moullin JC, Sabater-Hernandez D, Fernandez-Llimos F, Benrimoj SI., A systematic review of implementation frameworks of innovations in healthcare and resulting generic implementation framework, Health Res Policy Syst, 13, 1, (2015); Jacobs SR, Weiner BJ, Reeve BB, Hofmann DA, Christian M, Weinberger M., Determining the predictors of innovation implementation in healthcare: a quantitative analysis of implementation effectiveness, BMC Health Serv Res, 15, 1, (2015)</t>
  </si>
  <si>
    <t>de Oliveira Santos L.H.; Okamoto K.; Otsuki R.; Hiragi S.; Yamamoto G.; Sugiyama O.; Aoyama T.; Kuroda T.</t>
  </si>
  <si>
    <t>de Oliveira Santos, Luciano Henrique (57221804358); Okamoto, Kazuya (7403904736); Otsuki, Ryo (57197795417); Hiragi, Shusuke (56856741200); Yamamoto, Goshiro (18039076900); Sugiyama, Osamu (56423474300); Aoyama, Tomoki (7401941055); Kuroda, Tomohiro (9233475900)</t>
  </si>
  <si>
    <t>57221804358; 7403904736; 57197795417; 56856741200; 18039076900; 56423474300; 7401941055; 9233475900</t>
  </si>
  <si>
    <t>Promoting physical activity in Japanese older adults using a social pervasive game: Randomized controlled trial</t>
  </si>
  <si>
    <t>e16458</t>
  </si>
  <si>
    <t>10.2196/16458</t>
  </si>
  <si>
    <t>https://www.scopus.com/inward/record.uri?eid=2-s2.0-85100243945&amp;doi=10.2196%2f16458&amp;partnerID=40&amp;md5=f1682eb6c1da2d46a68b524f71ee7a0e</t>
  </si>
  <si>
    <t>Background: Pervasive games aim to create more fun and engaging experiences by mixing elements from the real world into the game world. Because they intermingle with players' lives and naturally promote more casual gameplay, they could be a powerful strategy to stimulate physical activity among older adults. However, to use these games more effectively, it is necessary to understand how design elements of the game affect player behavior. Objective: The aim of this study was to evaluate how the presence of a specific design element, namely social interaction, would affect levels of physical activity. Methods: Participants were recruited offline and randomly assigned to control and intervention groups in a single-blind design. Over 4 weeks, two variations of the same pervasive game were compared: with social interaction (intervention group) and with no social interaction (control group). In both versions, players had to walk to physical locations and collect virtual cards, but the social interaction version allowed people to collaborate to obtain more cards. Changes in the weekly step counts were used to evaluate the effect on each group, and the number of places visited was used as an indicator of play activity. Results: A total of 20 participants were recruited (no social interaction group, n=10; social interaction group, n=10); 18 participants remained active until the end of the study (no social interaction group, n=9; social interaction group, n=9). Step counts during the first week were used as the baseline level of physical activity (no social interaction group: mean 46,697.2, SE 7905.4; social interaction group: mean 45,967.3, SE 8260.7). For the subsequent weeks, changes to individual baseline values (absolute/proportional) for the no social interaction group were as follows: 1583.3 (SE 3108.3)/4.6% (SE 7.2%) (week 2), 591.5 (SE 2414.5)/2.4% (SE 4.7%) (week 3), and −1041.8 (SE 1992.7)/0.6% (SE 4.4%) (week 4). For the social interaction group, changes to individual baseline values were as follows: 11520.0 (SE 3941.5)/28.0% (SE 8.7%) (week 2), 9567.3 (SE 2631.5)/23.0% (SE 5.1%) (week 3), and 7648.7 (SE 3900.9)/13.9% (SE 8.0%) (week 4). The result of the analysis of the group effect was significant (absolute change: η2=0.31, P=.04; proportional change: η2=0.30, P=.03). Correlations between both absolute and proportional change and the play activity were significant (absolute change: r=0.59, 95% CI 0.32 to 0.77; proportional change: r=0.39, 95% CI 0.08 to 0.64). Conclusions: The presence of social interaction design elements in pervasive games appears to have a positive effect on levels of physical activity. © Luciano Henrique De Oliveira Santos, Kazuya Okamoto, Ryo Otsuki, Shusuke Hiragi, Goshiro Yamamoto, Osamu Sugiyama, Tomoki Aoyama, Tomohiro Kuroda. Originally published in JMIR Serious Games (http://games.jmir.org), 06.01.2021. This is an open-access article distributed under the terms of the Creative Commons Attribution License (https://creativecommons.org/licenses/by/4.0/), which permits unrestricted use, distribution, and reproduction in any medium, provided the original work, first published in JMIR Serious Games, is properly cited. The complete bibliographic information, a link to the original publication on http://games.jmir.org, as well as this copyright and license information must be included.</t>
  </si>
  <si>
    <t>Aged; Pervasive games; Physical activity; Social interaction</t>
  </si>
  <si>
    <t>World Population Ageing, (2017); Bleakley CM, Charles D, Porter-Armstrong A, McNeill MDJ, McDonough SM, McCormack B., Gaming for health: a systematic review of the physical and cognitive effects of interactive computer games in older adults, J Appl Gerontol, 34, 3, pp. NP166-NP189, (2015); Breton Z, Zapirain B, Zorrilla A., KiMentia: Kinect based tool to help cognitive stimulation for individuals with dementia, Proc. of the 2012 IEEE 14th International Conference on e-Health Networking, Applications and Services (Healthcom), pp. 325-328, (2012); Smith S, Talaei-Khoei A, Ray M, Ray P., Electronic Games for Aged Care and Rehabilitation, Proc. of the 11th international conference on e-health networking, applications and services, pp. 42-47, (2009); Marin J, Navarro K, Lawrence E., Serious games to improve the physical health of the elderly: a categorization scheme, Proc. of CENTRIC 2011, The Fourth International Conference on Advances in Human-oriented and Personalized Mechanisms, pp. 64-71, (2011); Bird M, Clark B, Millar J, Whetton S, Smith S., Exposure to "Exergames" Increases Older Adults' Perception of the Usefulness of Technology for Improving Health and Physical Activity: A Pilot Study, JMIR Serious Games, 3, 2, (2015); Buzeto F, Castillo A, Castanho C, Jacobi R., What is going on with ubicomp games, Proceedings of SBGames 2012, pp. 1-7, (2012); Montola M., Exploring the edge of the magic circle: Defining pervasive games, Proceedings of Digital Arts &amp; Culture Conference 2005, (2005); Kamboj AK, Krishna SG., Pokémon GO: An innovative smartphone gaming application with health benefits, Prim Care Diabetes, 11, 4, pp. 397-399, (2017); Kayama H, Okamoto K, Nishiguchi S, Yamada M, Kuroda T, Aoyama T., Effect of a Kinect-based exercise game on improving executive cognitive performance in community-dwelling elderly: case control study, J Med Internet Res, 16, 2, (2014); Vagetti GC, Barbosa Filho VC, Moreira NB, Oliveira VD, Mazzardo O, Campos WD., Association between physical activity and quality of life in the elderly: a systematic review, 2000-2012, Braz J Psychiatry, 36, 1, pp. 76-88, (2014); Larsen LH, Schou L, Lund HH, Langberg H., The Physical Effect of Exergames in Healthy Elderly-A Systematic Review, Games Health J, 2, 4, pp. 205-212, (2013); Colcombe S, Kramer AF., Fitness effects on the cognitive function of older adults: a meta-analytic study, Psychol Sci, 14, 2, pp. 125-130, (2003); Courtin E, Knapp M., Social isolation, loneliness and health in old age: a scoping review, Health Soc Care Community, 25, 3, pp. 799-812, (2017); Cota TT, Ishitani L, Vieira N., Mobile game design for the elderly: A study with focus on the motivation to play, Computers in Human Behavior, 51, pp. 96-105, (2015); Santos LHO, Okamoto K, Yamamoto G, Sugiyama O, Aoyama T, Kuroda T., A Pervasive Game to Evaluate the Effectiveness of Social Interaction to Increase Daily Activity of Older Adults, Proc. of Entertainment Computing 2017.: Information Processing Society of Japan; 2017 Presented at: Entertainment Computing 2017, pp. 232-236; Santos LHO, Okamoto K, Cavalli A, Hiragi S, Yamamoto G, Sugiyama O, Et al., Designing Pervasive Social Interaction Mechanics for Elderly Players: A Multicultural Study Case, Innovation in Medicine and Healthcare Systems, and Multimedia, pp. 293-303, (2019); Santos LHO, Okamoto K, Hiragi S, Yamamoto G, Sugiyama O, Aoyama T, Et al., Design Elements of Pervasive Games for Elderly Players: A Social Interaction Study Case, Human Aspects of IT for the Aged Population. Social Media, Games and Assistive Environments, pp. 204-215, (2019); Santos LH, Okamoto K, Hiragi S, Yamamoto G, Sugiyama O, Aoyama T, Et al., Pervasive game design to evaluate social interaction effects on levels of physical activity among older adults, J Rehabil Assist Technol Eng, 6, (2019); Santos LHDO, Okamoto K, Funghetto SS, Cavalli AS, Hiragi S, Yamamoto G, Et al., Effects of Social Interaction Mechanics in Pervasive Games on the Physical Activity Levels of Older Adults: Quasi-Experimental Study, JMIR Serious Games, 7, 3, (2019); Case MA, Burwick HA, Volpp KG, Patel MS., Accuracy of smartphone applications and wearable devices for tracking physical activity data, JAMA, 313, 6, pp. 625-626, (2015); Santos LH, Okamoto K, Hiragi S, Yamamoto G, Sugiyama O, Aoyama T, Et al., Pervasive game design to evaluate social interaction effects on levels of physical activity among older adults, J Rehabil Assist Technol Eng, pp. 157-164, (2019); Poels K, De Kort Y, IJsselsteijn WA., Game Experience Questionnaire: development of a self-report measure to assess the psychological impact of digital games, (2007); Brooke J., SUS - A quick and dirty usability scale, Usability Evaluation In Industry, (1996); Gamberini L, Martino F, Seraglia B, Spagnolli A, Fabregat M, Ibanez F, Et al., Eldergames project: An innovative mixed reality table-top solution to preserve cognitive functions in elderly people, 2009 2nd Conference on Human System Interactions, pp. 164-169, (2009); Brox E, Fernandez-Luque L, Evertsen G, Gonzalez-Hernandez J., Exergames For Elderly: Social exergames to persuade seniors to increase physical activity, Therapeutic Serious Games and Pervasive Computing, pp. 546-549, (2012); Paul L, Brewster S, Wyke S, McFadyen AK, Sattar N, Gill JM, Et al., Increasing physical activity in older adults using STARFISH, an interactive smartphone application (app); a pilot study, J Rehabil Assist Technol Eng, 4, (2017); Niantic L., Pokemon GO Internet. Google Play; Hino K, Asami Y, Lee JS., Step Counts of Middle-Aged and Elderly Adults for 10 Months Before and After the Release of Pokémon GO in Yokohama, Japan, J Med Internet Res, 21, 2, (2019); Marquet O, Alberico C, Adlakha D, Hipp JA., Examining Motivations to Play Pokémon GO and Their Influence on Perceived Outcomes and Physical Activity, JMIR Serious Games, 5, 4, (2017); Althoff T, White RW, Horvitz E., Influence of Pokémon Go on Physical Activity: Study and Implications, J Med Internet Res, 18, 12, (2016); De Schutter B, Malliet S., The older player of digital games: A classification based on perceived need satisfaction, Communications, 39, 1, pp. 67-87, (2014); Gerling K, De Schutter B, Brown J, Allaire J., Ageing Playfully: Advancing Research on Games for Older Adults Beyond Accessibility and Health Benefits, Proceedings of the 2015 Annual Symposium on Computer-Human Interaction in Play, pp. 817-820, (2015); De Schutter B, Vanden Abeele V., Towards a Gerontoludic Manifesto, Anthropology Aging, 36, 2, pp. 112-120, (2015); Ijsselsteijn W, Nap HH, de Kort Y, Poels K., Digital Game Design for Elderly Users, Proceedings of the 2007 Conference on Future Play, pp. 17-22, (2007); Ogomori K, Nagamachi M, Ishihara K, Ishihara S, Kohchi M., Requirements for a Cognitive Training Game for Elderly or Disabled People, Proceedings of the 2011 International Conference on Biometrics and Kansei Engineering, pp. 150-154, (2011); Barnard Y, Bradley MD, Hodgson F, Lloyd AD., Learning to use new technologies by older adults: Perceived difficulties, experimentation behaviour and usability, Computers in Human Behavior, 29, 4, pp. 1715-1724, (2013); Brox E, Konstantinidis ST, Evertsen G., User-Centered Design of Serious Games for Older Adults Following 3 Years of Experience With Exergames for Seniors: A Study Design, JMIR Serious Games, 5, 1, (2017); Meekes W, Stanmore EK., Motivational Determinants of Exergame Participation for Older People in Assisted Living Facilities: Mixed-Methods Study, J Med Internet Res, 19, 7, (2017); Carvalho RNS, Ishitani L., Motivational Factors for Mobile Serious Games for Elderly Users, Proceedings of SBGames 2012, pp. 19-28, (2012); Kaufman D, Sauve L, Renaud L, Sixsmith A, Mortenson B., Older Adults' Digital Gameplay, Simulation &amp; Gaming, 47, 4, pp. 465-489, (2016); Chesham A, Wyss P, Muri RM, Mosimann UP, Nef T., What Older People Like to Play: Genre Preferences and Acceptance of Casual Games, JMIR Serious Games, 5, 2, (2017)</t>
  </si>
  <si>
    <t>Xiong Z.; Wang J.; Jiang L.</t>
  </si>
  <si>
    <t>Xiong, Zhiyong (55244377500); Wang, Jiani (57222617123); Jiang, Lijun (57211745590)</t>
  </si>
  <si>
    <t>55244377500; 57222617123; 57211745590</t>
  </si>
  <si>
    <t>How game tutorials in mobile online games affect user adoption</t>
  </si>
  <si>
    <t>2021 10th International Conference on Educational and Information Technology, ICEIT 2021</t>
  </si>
  <si>
    <t>10.1109/ICEIT51700.2021.9375593</t>
  </si>
  <si>
    <t>https://www.scopus.com/inward/record.uri?eid=2-s2.0-85103456293&amp;doi=10.1109%2fICEIT51700.2021.9375593&amp;partnerID=40&amp;md5=861c760a71e9f5a77a023a9b3c44d363</t>
  </si>
  <si>
    <t>Some studies believe that game tutorials have a positive impact on games, there is limited research on how game tutorials affect user adoption. This study takes MOGs (Mobile online games) as an example, through the study of the adoption of previous games, the influence model of MOGs' adoption in the game tutorial stage is constructed. Structural equation modelling (SEM) was used for data analysis. The results show that perceived usefulness greatly affects satisfaction. In addition, immersion through perception enjoyment also affects satisfaction. The conclusion of this article is that designers need to pay attention to the design of game tutorials, in addition to helping players quickly master the game, but also to improve the immersion and fun at this stage.  © 2021 IEEE.</t>
  </si>
  <si>
    <t>Game tutorial; Mobile games; Perceived enjoyment; Satisfaction; Technology adoption model</t>
  </si>
  <si>
    <t>2018 Global Games Market Report [EB/OL]. [2018-07-30]; 2019 China Mobile Game Industry Research Repor [EB/OL]. [2019-07-05]; Davis F.D., Perceived usefulness, perceived ease of use, and user acceptance of information technology, MIS Quarterly, 13, 3, (1989); Merikivi J., Nguyen D., Tuunainen V.K., Understanding Perceived Enjoyment in Mobile Game Context, (2016); Holdack E., Lurie-Stoyanov K., Fromme H.F., The role of perceived enjoyment and perceived informativeness in assessing the acceptance of AR wearables, Journal of Retailing and Consumer Services, (2020); Bhattacherjee A., Understanding information systems continuance: An expectation-confirmation model, MIS Quarterly, 25, 3, pp. 351-370, (2001); Hsiao C., Chang J., Tang K., Exploring the influential factors in continuance usage of mobile social Apps: Satisfaction, habit, and customer value perspectives, Telematics and Informatics, 33, 2, pp. 342-355, (2016); Park E., Et al., Determinants of player acceptance of mobile social network games: An application of extended technology acceptance model, Telematics and Informatics, 31, 1, pp. 3-15, (2014); Choe P., Schumacher D., Influence of different types of vibrations on technical acceptance of a mobile game aiming for hedonic satisfaction, International Journal of Human-Computer Interaction, 31, 1, pp. 33-43, (2015); Yi M.Y., Hwang Y., Predicting the use of web-based information systems: Self-efficacy, enjoyment, learning goal orientation, and the technology acceptance model, International Journal of Human-Computer Studies, 59, 4, pp. 431-449, (2003); Yee N., Motivations for play in online games, Cyberpsychology &amp; Behavior, 9, 6, pp. 772-775, (2006); Ryan R.M., Rigby C.S., Przybylski A., The motivational pull of video games: A self-determination theory approach, Motivation and Emotion, 30, 4, pp. 344-360, (2006); Teng C., Customization, immersion satisfaction, and online gamer loyalty, Computers in Human Behavior, 26, 6, pp. 1547-1554, (2010); Merhi M.I., Towards a framework for online game adoption, Computers in Human Behavior, 60, pp. 253-263, (2016); Liu Y., Li H., Exploring the impact of use context on mobile hedonic services adoption: An empirical study on mobile gaming in China, Computers in Human Behavior, 27, 2, pp. 890-898, (2011)</t>
  </si>
  <si>
    <t>Case K., Marshall R., Summerskill S., Digital human modelling over four decades, Int. J. Digit. Hum., 1, 2, pp. 112-131, (2016); Rebelo F., Ergonomia No Dia a Dia, (2014); Rebelo F., Silva C., Karwowski W., A whole body postural loading simulation and assessment model for workplace analysis and design, Int. J. Occup. Saf. Ergon., 18, 4, pp. 509-519, (2012); Lerner J.S., Li Y., Valdesolo P., Kassam K.S., Emotion and decision making, Annu. Rev. Psychol., 66, pp. 799-823, (2015); Norman D., (2004); Jordan P.W., Designing Pleasurable Products—An Induction to the New Human Factors, (2002); Desmet P.M., Hekkert P., Framework of product experience, Int. J. Des., 1, 1, pp. 57-66, (2007); van Gorp T., Adams E., Design for Emotions, (2012); Triberti S., Chirico A., La. Rocca, G., Riva, G.: Developing emotional design: Emotions as cognitive processes and their role in the design of interactive technologies, Front. Psychol, 8, (2017); Rebelo F., Figueiredo A., Noriega P., Cotrim T., Oliveira T., Borges T.A., Methodological Approach to Evaluate a New Bicycle Concept with Elliptical Wheels. Procedia Manuf, 3, pp. 6361-6368, (2015); Figueiredo A.S.F., A Reinvenção Da Roda: Uma Experiência De Utilização Na ELIP Contributo Para O Desenvolvimento De Uma Abordagem metodológica De Usabilidade E UX Em Produtos físicos De locomoção. Tese De Mestrado Em Ergonomia, (2015); Carneiro L., Rebelo F., Noriega P., Different wheelchairs designs influence emotional reactions from users and non-users?, Advances in Ergonomics in Design. AHFE 2018. Advances in Intelligent Systems and Computing, Vol, (2019); Carneiro L., Rebelo F., Noriega P., Faria Pais J., Could the design features of a wheelchair influence the user experience and stigmatization perceptions of the users?, Advances in Ergonomics in Design. AHFE 2017. Advances in Intelligent Systems and Computing, Vol, (2018); Dinis S., Duarte E., Noriega P., Teixeira L., Vilar E., Rebelo F., Evaluating emotional responses to the interior design of a hospital room: A study using virtual reality, Design, User Experience, and Usability. User Experience in Novel Technological Environments. DUXU 2013. Lecture Notes in Computer Science, Vol, (2013); Ulrich R.S., View through a window may influence recovery from surgery, Science, 224, 4647, pp. 420-421, (1984); Vilar E., Noriega P., Borges T., Rebelo F., Ramos S., Can an environmental feature influence interview anxiety?, Design, User Experience, and Usability. Case Studies in Public and Personal Interactive Systems. HCII 2020. Lecture Notes in Computer Science, Vol, (2020); Branco R., Neves M., Noriega P., Casais M., An interaction design analysis of mood trackers, Advances in Design and Digital Communication. Digicom 2020. Springer Series in Design and Innovation, 12, (2021); Trindade Y., Rebelo F., Noriega P., Potentialities of a face reading tool to a digital game evaluation and development: A preliminary study, Advances in Ergonomics in Design. AHFE 2017. Advances in Intelligent Systems and Computing, Vol, (2018); Pinto R., Filgueiras E., Moutinho K., Emotional design and gamification in educational processes: Predictor model to increase video game efficiency, Design, User Experience, and Usability. Case Studies in Public and Personal Interactive Systems. HCII 2020. Lecture Notes in Computer Science, Vol, (2020); Oliveira T., Noriega P., Carvalhais J., Rebelo F., Lameira V., How deep is a virtual reality experience? Virtual environments, emotions and physiological measures, Advances in Ergonomics in Design. AHFE 2017. Advances in Intelligent Systems and Computing, Vol, (2020); Oliveira T., Noriega P., Rebelo F., Heidrich R., Evaluation of the relationship between virtual environments and emotions, Advances in Ergonomics in Design. AHFE 2017. Advances in Intelligent Systems and Computing, Vol, (2018); Estupinan S., Rebelo F., Noriega P., Ferreira C., Duarte E., Can virtual reality increase emotional responses (Arousal and valence)? A pilot study, Design, User Experience, and Usability. User Experience Design for Diverse Interaction Platforms and Environments. DUXU 2014. Lecture Notes in Computer Science, Vol, (2014); Bradley M.M., Lang P.J., Measuring emotion: The self-assessment manikin and the semantic differential, J. Behav. Ther. Exp. Psychiatry, 25, 1, pp. 49-59, (1994); Scherer K.R., What are emotions? And how can they be measured?, Soc. Sci. Inf., 44, 4, pp. 693-727, (2005); Scherer K.R., Shuman V., Fontaine J.R.J., Soriano C., The GRID meets the wheel: Assessing emotional feeling via self-report, Components of Emotional Meaning: A Sourcebook, (2013); Rebelo F., Noriega P., Duarte E., Soares M., Using virtual reality to assess user experience, Hum. Factors, 54, pp. 964-982, (2012); Vilar E., Rebelo F., Noriega P., Indoor human wayfinding performance using vertical and horizontal signage in virtual reality, Hum. Factors Ergon. Manuf. Serv. Ind., 24, 6, pp. 601-615, (2012); Witmer B.G., Singer M.J., Measuring presence in virtual environments: A presence questionnaire, Presence Teleoperators Virtual Environ, 7, 3, pp. 225-240, (1998); Ijsselsteijn A., de Ridder H., Freeman J., Avons S.E., Presence: concept, determinants and measurement, Human Vision and Electronic Imaging, (2000); Seth A., Vance J.M., Oliver J.H., Virtual reality for assembly methods prototyping: A review, Virtual Real, 15, 1, pp. 5-20, (2011); Duarte E., Rebelo F., Teles J., Wogalter M.S., Behavioral compliance for dynamic versus static signs in an immersive virtual environment, Appl. Ergon., 45, 5, pp. 1367-1375, (2014); Vilar E., Using Virtual Reality to Study the Influence of Environmental Variables to Enhance Wayfinding within Complex Buildings, (2012); Vilar E., Duarte E., Rebelo F., Noriega P., Filgueiras E., A pilot study using virtual reality to investigate the effects of emergency egress signs competing with environmental variables on route choices, Design, User Experience, and Usability. User Experience Design for Everyday Life Applications and Services. DUXU 2014. Lecture Notes in Computer Science, pp. 369-377, (2014); Teixeira L., Rebelo F., Filgueiras E., Human interaction data acquisition software for virtual reality: A user-centered design approach, Advances in Cognitive Ergonomics. Advances in Human Factors and Ergonomics Series, pp. 793-801, (2010); Teixeira L., Vilar E., Duarte E., Rebelo F., ErgoVR – Uma abordagem para recolha automática de dados para estudos de ergonomia no design, Proceedings of SHO2010 International Symposium on Occupational Safety and Hygiene 1112 February 2010, Guimarães, pp. 505-509, (2010); Teixeira L., Vilar E., Duarte E., Rebelo F., Moreira da Silva F., Comparing two types of navigational interfaces for virtual reality, Work, 41, 1, pp. 2195-2200, (2012); Velez J.A., Ewoldsen D.R., Helping behaviors during video game play, J. Media Psychol., 25, pp. 190-200, (2013); Rodrigues E.P., Filgueiras E.V., Desporto E Videojogos: Uma análise Comparativa Dos hábitos De interação E motivações Dos Adeptos E Espectadores. Thesis Repository/Ubi Biblbiorum, (2019); Rodrigues E., Filgueiras, E.: ESports: How do video game aspects define competitive gaming streams and spectatorship, Design, User Experience, and Usability. Design for Contemporary Interactive Environments, Pp. 506–516. Springer, (2020); Dworak W., Filgueiras E., Valente J., Automatic emotional balancing in game design: Use of emotional response to increase player immersion, Design, User Experience, and Usability. Design for Contemporary Interactive Environments, Pp. 426–438. Springer, (2020); Gilleade K.M., Dix A., Using frustration in the design of adaptive videogames, Proceedings of the 2004 ACM SIGCHI International Conference on Advances in Computer Entertainment Technology, ACE 2004, pp. 228-232, (2004); Silva V., Elias H., Filgueiras E.V., Hibridização De Jogos Tabletop: Uma Perspectiva De Game Design Thesis Repository/Ubi Biblbiorum, (2018); Flora A., Gamification: Como Criar experiências De Aprendizagem Engajadoras. Um Guia Completo: Do Conceito à prática. 2ª Edição, (2014); McGonigal J., Reality is Broken: Why Games Make us Better and how they can Change the World, Penguin, London, (2011); Huizinga J., (1950); Eberle S.G., The elements of play: Toward a philosophy and a definition of play, Am. J. Play, 6, 2, pp. 214-233, (2014); Caillois R., Play M., Games, (1961); Filho E., Videojogos E depressão: Efeitos E benefícios Da Sua utilização terapêutica, (2018); Filgueiras E., Desouzart G., Game design and physiotherapy: Contribution of gamification and UX techniques to physical teenagers’ recovery, Design, User Experience, and Usability. Case Studies in Public and Personal Interactive Systems, Pp. 216–228. Springer, (2020); Filgueiras E., Desouzart G., Silva A., Teenagers postural effects through videogames therapeutic approach, Advances in Intelligent Systems and Computing, pp. 15-22, (2019); Rebelo F., Filgueiras E.V., Ergoshow: A user-centred design game to make children aware of ergonomics and occupational safety and health, Theor. Issues Ergon. Sci., 13, 1, pp. 4-17, (2012); Zanuncio S.V., Mafra S.C.T., Rebelo F., Filgueiras E., The use software ERGOSHOW in the education of health and safety at work to regarding the safety to children, Work, 41, 1, pp. 915-921, (2012)</t>
  </si>
  <si>
    <t>Introducing Newzoo's Gamer Segmentation™: The Key to Understanding, Quantifying, and Reaching the New Era of Game Enthusiasts, (2019); 2019 Video Game Industry Statistics, Trends &amp; Data. [Online], (2019); Zhang C., Liu J., Ma M., Sun L., Li B., Seeker: Topic-aware viewing pattern prediction in crowdsourced interactive live streaming, Proceedings of the 27th Workshop on Network and Operating Systems Support for Digital Audio and Video, pp. 25-30, (2017); Smith T., Obrist M., Wright P., Live-streaming changes the (video) game, Proceedings of the 11th European Conference on Interactive Tv and Video, pp. 131-138, (2013); Holland J.H., Emergence: From Chaos to Order, (2000); Reynolds C.W., Flocks, Herds and Schools: A Distributed Behavioral Model, 21, 4, (1987); Smith H., Smith R., Practical techniques for implementing emergent gameplay: Would the real emergent gameplay please stand up, Proceedings of the 2004 Game Developers Conference, (2004); Sweetser P., Emergence in Games, 1st Ed., Ser. Charles River Media Game Development, (2007); Johnson S., The Connected Lives of Ants, Brains, Cities and Software, (2001); Walsh R., Emergent narrative in interactive media, Narrative, 19, 1, pp. 72-85, (2011); Dusen B.V., Announcing the "twitch Plays Game" Category, (2016); Tpp Victory! The Thundershock Heard around the World. [Online], (2014); Sjoblom M., Hamari J., Why do people watch others play video games? an empirical study on the motivations of twitch users, Computers in Human Behavior, 75, pp. 985-996, (2017); Anderson S., Watching people is not a game: Interactive online corporeality, twitch. tv and videogame streams, Game Studies, 17, 1, (2017); Cheung G., Huang J., Starcraft from the stands: Understanding the game spectator, Proceedings of the Sigchi Conference on Human Factors in Computing Systems, pp. 763-772, (2011); Lessel P., Altmeyer M., Kruger A., Viewers' perception of elements used in game live-streams, Proceedings of the 22nd International Academic Mindtrek Conference, pp. 59-68, (2018); Lessel P., Vielhauer A., Kruger A., Expanding video game live-streams with enhanced communication channels: A case study, Proceedings of the 2017 Chi Conference on Human Factors in Computing Systems, pp. 1571-1576, (2017); Truman S., Rapp N., Roth D., Von Mammen S., Rethinking realtime strategy games for virtual reality, Proceedings of the 13th International Conference on the Foundations of Digital Games, pp. 1-6, (2018); Von Mammen S., Self-organisation in games, games on self-organisation, 2016 8th International Conference on Games and Virtual Worlds for Serious Applications (VS-GAMES), pp. 1-8, (2016); Schikarski J., Meisch O., Edenhofer S., Von Mammen S., The digital aquarist: An interactive ecology simulator, Artificial Life Conference Proceedings, 13, pp. 389-396, (2015); Brooke J., Et al., Sus-a quick and dirty usability scale, Usability Evaluation in Industry, 189, 194, pp. 4-7, (1996); Calvillo-Gamez E.H., Cairns P., Cox A.L., Assessing the core elements of the gaming experience, Game User Experience Evaluation, pp. 37-62, (2015)</t>
  </si>
  <si>
    <t>Adnan N.H., Norman H., Nordin N.M., Instructor-generated hand-drawn 2D animations for ESL vocabulary learning in secondary education, The Asian ESP Journal, 16, 1.2, pp. 67-81, (2020); Budiharso T., Arbain, Teaching practice: Immersion program for teacher development profession, Asian EFL Journal, (2019); Butler Y.G., The role of context in young learners' processes for responding to self-assessment items, The Modern Language Journal, 102, 1, pp. 242-261, (2018); Carlson S.M., Zelazo P.D., Faja S., Executive function, Body and mind, 1, pp. 706-743, (2013); Chen N.S., Hwang W.Y., Chen G.D., The disruptive power of virtual reality (VR) and serious games for education, Interactive Learning Environments, 21, 2, pp. 101-103, (2013); Chen C.H., Law V., Scaffolding individual and collaborative game-based learning in learning performance and intrinsic motivation, Computers in Human Behavior, 55, pp. 1201-1212, (2015); Chen L.X., Sun C.T., Self-regulation influence on game play flow state, Computers in Human Behavior, 54, pp. 341-350, (2016); Chiu Y.H., Computer-assisted second language vocabulary instruction: A meta-analysis, British Journal of Educational Technology, 44, 2, pp. 52-56, (2013); Chiu Y.H., Kao C.H., Reynolds B.L., The relative effectiveness of digital game‐based learning types in English as a foreign language setting: A meta‐analysis, British Journal of Educational Technology, 43, 4, pp. 104-107, (2012); Choi Y., Zhang D., Lin C.H., Zhang Y., Self-Regulated Learning of Vocabulary in English as a Foreign Language, ASIAN EFL Journal, 20, 2, pp. 55-84, (2018); Creswell J.W., Creswell J.D., Research design: Qualitative, quantitative, and mixed methods approaches, (2018); Daumiller M., Dresel M., Supporting self-regulated learning with digital media using motivational regulation and metacognitive prompts, The Journal of Experimental Education, 87, 1, pp. 161-176, (2019); Dafei D., An exploration of the relationship between learner autonomy and English proficiency, ASIAN EFL Journal, Professional Teaching Articles, pp. 1-23, (2007); Gay L.R., Mills G.E., Airasian P., Educational research: Competencies for analysis and applications(10thed), (2012); Guirguis R., Antigua K.C., DLLs and the development of self-regulation in early childhood, Cogent Education, 4, 1, pp. 1-16, (2017); Halle T.G., Whittaker J.V., Zepeda M., Rothenberg L., Anderson A., Daneri P., Wessel J., Buysse V., The social-emotional development of dual language learners: Looking back at existing research and moving forward with purpose, Early Childhood Research Quarterly, 29, pp. 734-749, (2014); Hitosugi C.I., Schmidt M., hayashi K., Digital game-based learning (DGBL) in the L2 classroom: The impact of the UN's off-the-shelf videogame, food force, on learner affect and vocabulary retention, CALICO Journal, 31, 1, pp. 19-39, (2014); Hung H., Young S., An Investigation of game-embedded handheld devices to enhance English learning, Journal of Educational Computing Research, 52, 4, pp. 548-567, (2015); Hsu C.Y., Tsai C.C., Examining the effects of combining self-explanation principles with an educational game on learning science concepts, Interactive Learning Environments, 21, 2, pp. 104-115, (2012); Hwang G.J., Wu P.H., Advancements and trends in digital game-based learning research: A review of publications in selected journals from 2001 to 2010, British Journal of Educational Technology, 43, pp. 6-10, (2012); Kao C.W., The effects of digital game-based learning task in English as a foreign language context: A meta-analysis, Education Journal, 42, 2, pp. 113-141, (2014); Kirkpatrick J., Elementary school and junior high school English policy in Japan, The Asian ESP Journal, 15, 1.2, pp. 5-21, (2019); Liang L., Yang M., Understanding self-regulated learning within an EFL online formative assessment module, Open Journal of Sciences, 5, pp. 312-320, (2017); Lin Y.H., Hou H.T., Exploring young children's performance on and acceptance of an educational scenario-based digital game for teaching route-planning strategies: A case study, Interactive Learning Environments, 24, 8, pp. 1967-1980, (2016); Mahayanti N.W.S., Suprianti G.A.P., Utami I.A.M.I., Kusuma I.P.I., e-CALF (electronic version of contextual attractive logical fun) game as self-directed learning media for students in the digital era, Jurnal Pendidikan Indonesia, 8, 1, pp. 65-76, (2019); Mahayanti N.W.S., Zuchdi D., Widodo P., Suwastini N.K.A., Analytical Reconstruction: A Language Education Philosophical Foundation of Lyrics and Video “Baby Shark, ASIAN EFL Journal, 27, 1, pp. 102-126, (2020); Mukaromah D., Mutoharoh A., Digital Quiz as Media to Review Material for English Education Students, Script Journal: Journal of Linguistic and English Teaching, 4, 2, pp. 88-100, (2019); Muthmainnah N., A Correlational Study of Digital Literacy Comprehension Toward Students' Writing Originality, Langkawi: Journal of The Association for Arabic and English, 5, 1, pp. 45-54, (2019); Nilson L.B., Creating self-regulated learners. Strategies to strengthen students' self-awareness and learning skills, (2013); Permatasari N.P.I., Mahayanti N.W.S., Nitiasih P.K., Self-regulated learning implemented by the students of elementary schools in Buleleng sub-district, International Journal of Language and Literature, 1, 4, pp. 221-227, (2017); Perry N.E., Phillips L., Hutchinson L., Mentoring student teachers to support self-regulated learning, The Elementary School Journal, 106, pp. 237-254, (2006); Rabu S.N.A., Talib Z., The effects of digital game-based learning on primary school students' English vocabulary achievement and acceptance, Innovative Teaching and Learning Journal, 1, 1, pp. 61-74, (2017); Reinders H., Digital games in language learning and teaching, (2012); Sabri M.I.M., Blanchfield P., Hopkins G., The influence of digital games on learning reading: A closer look, European Conference on Games Based Learning, pp. 730-739, (2013); Helping Islamic Higher Education Students Learn Listening Skills by Using Video-cast, The ASIAN ESP Journal, 14, 7.2, pp. 176-194, (2018); Schmitt S.A., McClelland M.M., Tominey S.L., Acock A.C., Strengthening school readiness for head start children: Evaluation of a self-regulation intervention, Early Childhood Research Quarterly, 30, PA, pp. 20-31, (2015); Viera R.T., Ismael D., Sanchez V., Research on Technology Competencies in EFL Language Instructors: Technology-Pedagogy-Content in Language Teaching, SCRIPT Journal of Linguistics and English Teaching, 5, 1, (2020); Vsileiadou I., Makrina Z., Using online computer games in the ELT classroom: A case study, English Language Teaching, 10, 12, pp. 134-150, (2017); Yang J.C., Chen S.Y., Effects of gender differences and spatial abilities within a digital pentominoes game, Computers &amp; Education, 55, 3, pp. 1220-1233, (2010); Yang J.C., Quadir B., Chen N.S., Effects of the badge mechanism on self-efficacy and learning performance in a game-based English learning environment, Journal of Educational Computing Research, 54, 3, pp. 371-394, (2016); Yang M., Liang L., A longitudinal study of self-regulated learning in an online game-based EFL formative assessment blended learning environment, Canadian Social Science, 13, 7, pp. 35-41, (2017); Zimmerman B.J., Developing self-fulfilling cycles of academic regulation: An analysis of exemplary instructional models, Self-regulated learning: From teaching to self-reflective practice, pp. 1-19, (1998); Zimmerman B.J., Theories of self-regulated learning and academic achievement: An overview and analysis, Self-regulated learning and academic achievement: Theoretical perspectives, pp. 39-65, (2001)</t>
  </si>
  <si>
    <t>Urakami J.; Hu Y.Z.; Chignell M.</t>
  </si>
  <si>
    <t>Urakami, Jacqueline (6603109617); Hu, You Zhi (57223391881); Chignell, Mark (7004468008)</t>
  </si>
  <si>
    <t>6603109617; 57223391881; 7004468008</t>
  </si>
  <si>
    <t>Monitoring Cognitive Performance with a Serious Game: A Longitudinal Case Study on Online Cognitive Assessment Using Serious Games</t>
  </si>
  <si>
    <t>10.1145/3411763.3443431</t>
  </si>
  <si>
    <t>https://www.scopus.com/inward/record.uri?eid=2-s2.0-85105790429&amp;doi=10.1145%2f3411763.3443431&amp;partnerID=40&amp;md5=0ed9613054307dfc0547928fcc45d058</t>
  </si>
  <si>
    <t>This case study involves: the design and evaluation of serious games; the use of longitudinal research and remote testing in an international setting. Current methods for cognitive assessment tend to be inconvenient, costly and infrequently performed. This is unfortunate because cognitive assessment is an important tool. In the young it can detect atypical development, and in older people it can detect cognitive decline. For both young and old, cognitive assessments can identify problems and trigger interventions for reducing harms (e.g., adverse reactions to drugs) or providing treatment. Serious games for cognitive assessment can potentially be self-administered and played on an on-going basis so as to track cognitive status over time, something that is not practical with current methods. Inspired by this opportunity the BrainTagger team has developed a suite of cognitive assessment games. Studies are being carried out to assess the validity of these games for measuring the cognitive functions that they target, but those studies don't address the issue of whether people will be willing to play the game repeatedly, without supervision, over an extended period of time. Thus we carried out a longitudinal study with BrainTagger. We report on the logistical challenges of running this study with an international team located in Canada and Japan during the COVID19 pandemic. We also report on how the perceived "fun"of games changed over time. Our games were all versions of Whack-a-mole games, with each game requiring a different cognitive function to distinguish between targets (moles to hit) and distractors (moles to avoid). While the basic Whack-a-mole game is fun to play, having to play the same games again and again over a larger time period appeared to be more challenging than anticipated and motivation and acceptance seemed to gradually decrease over the course of the study. We conclude that addition of gamification features, such as leaderboards and in-game rewards, are needed to sustain enjoyment of our BrainTagger games and likely other games as well. © 2021 Owner/Author.</t>
  </si>
  <si>
    <t>Cognitive assessment; Evaluation; Gamification; Longitudinal study; Serious games</t>
  </si>
  <si>
    <t>Beavis C., Dezuanni M., O'Mara J., Serious Play: Literacy, Learning and Digital Games, (2017); Bellotti V., Back M., Edwards K.W., Grinter R.E., Henderson A., Lopes C., Making sense of sensing systems: Five questions for designers and researchers, Proceedings of the SIGCHI Conference on Human Factors in Computing Systems (CHI'2002), (2002); Connolly T.M., Boyle E.A., Macarthur E., Hainey T., Boyle J.M., A systematic literature review of empirical evidence on computer games and serious games, Computers &amp; Education, 59, 2, pp. 661-686, (2012); Fleming T.M., Bavin L., StAsiak K., Hermansson-Webb E., Merry S.N., Cheek C., Lucassen M., Ming Lau H., Pollmuller B., Hetrick S., Serious games and gamifcation for mental health: Current status and promising directions, Frontiers in Psychiatry, 7, 215, (2017); Gross A.L., Rebok G.W., Unverzagt F.W., Willis S.L., Brandt J., Cognitive predictors of everyday functioning in older adults: Results from the active cognitive intervention trial, Journals of Gerontology Series B: Psychological Sciences and Social Sciences, 66, 5, pp. 557-566, (2011); Holmes E.A., James E.L., Coode-Bate T., Deeprose C., Can playing the computer game tetris reduce the build-up of fashbacks for trauma? A proposal from cognitive science, PLoS. ONE, 4, 1, (2009); Johnson D., Deterding S., Kuhn K., Staneva A., Stoyanov S., Hides L., Gamifcation for health and wellbeing: A systematic review of the literature, Internet Interventions, 6, pp. 89-106, (2016); Lamb R.L., Annetta L., Firestone J., Etopio E., A meta-analysis with examination of moderators of student cognition, afect, and learning outcomes while using serious educational games, serious games, and simulations, Computers in Human Behavior, 80, pp. 158-167, (2018); Lee J.S., Tong T., Tierney M.C., Kiss A., Chignell M., Predictive ability of a serious game to identify emergency patients with unrecognized delirium, Journal of the American Geriatrics Society, 67, 11, pp. 2370-2375, (2019); Merry S.N., StAsiak K., Shepherd M., Frampton C., Fleming T., Lucassen M.F.G., The efectiveness of sparx, a computerised self help intervention for adolescents seeking help for depression: Randomised controlled non-inferiority trial, Bmj, 344, (2012); Roepke A.M., Jafee S.R., Rife O.M., McGonigal J., Broome R., Maxwell B., Randomized controlled trial of superbetter, a smartphone-based/internet-based self-help tool to reduce depressive symptoms, Games for Health Journal, 4, 3, pp. 235-246, (2015); Rosenberg D., Depp C.A., Vahia I., Reichstadt J., Palmer B.W., Kerr J., Norman G., Jeste D.V., Exergames for subsyndromal depression in older adults: A pilot study of a novel intervention, The American Journal of Geriatric Psychiatry, 18, 3, pp. 221-226, (2010); Stephanidis C., Salvendy G., Antona M., Chen C.J.Y., Dong J., Dufy V.G., Fang X., Fidopiastis C., Fragomeni G., Fu L.P., Seven hci grand challenges, International Journal of Human-Computer Interaction, 35, 14, pp. 1229-1269, (2019); Tong T., Chignell M., Developing a serious game for cognitive assessment: Choosing settings and measuring performance, Proceedings of the Second International Symposium of Chinese CHI (CHI'14), (2014); Tong T., Chignell M., Tierney M.C., Lee J., A serious game for clinical assessment of cognitive status: Validation study, JMIR Serious Games, 4, 1, (2016); Tong T., Urakami J., Chignell M., Tierney M.C., Lee J., Tracking cognitive decline with a serious game: Benchmarking against the mini-mental state examination, Proceedings of the 66th Annual Meeting of the Human Factors and Ergonomics Society, pp. 6-10, (2020); Wilson K.A., Bedwell W.L., Lazzara E.H., Salas E., Burke S.C., Estock J.L., Orvis K.L., Conkey C., Relationships between game attributes and learning outcomes: Review and research proposals, Simulation &amp; Gaming, 40, 2, pp. 217-266, (2009); Towards A Dementia Plan: AWHOguide, (2018)</t>
  </si>
  <si>
    <t>Muniandy N., Manoharan S., Miundy K., A REVIEW ON DEVELOPMENT OF 3D ADVENTUROUS SERIOUS GAME: THE SEASONAL RUN, IJAST, 29, 7, pp. 1821-1830, (2020); Aditya A.M., Using 3D Models form Blender for use in OpenGL Virtual Reality Applications, IRJET, 7, 8, (2020); Liu G., Wu J., Design and Implementation of Virtual Campus Roaming System Based on Unity3d, 2019 International Conference on Machine Learning, Big Data and Business Intelligence (MLBDBI), pp. 147-150, (2019); Megha P., Nachammai L., Ganesan T.M.S., 3D Game Development Using Unity Game Engine, SSRG International Journal of Computer Science and Engineering 5.4, pp. 15-18, (2018); Rahimi F.B., Kim B., Levy R.M., Boyd J.E., A Game Design Plot: Exploring the Educational Potential of History-Based Video Games, IEEE Transactions on Games, 12, 3, pp. 312-322, (2020); Ismail B., Et al., 3D MODELLING AND VISUALIZATION BASED ON THE UNITY GAME ENGINE-ADVANTAGES AND CHALLENGES, ISPRS Annals of Photogrammetry, Remote Sensing Spatial Information Sciences, 4, (2017); Yang B., Zhang T., Duan K., Development of a BCI Simulated Application System Based on Unity3D, 2015 International Conference on Virtual Reality and Visualization (ICVRV), pp. 277-280, (2015); Cowan B., Kapralos B., A Survey of Frameworks and Game Engines for Serious Game Development, 2014 IEEE 14th International Conference on Advanced Learning Technologies, pp. 662-664, (2014); Xie J., Research on key technologies base Unity3D game engine, 2012 7th International Conference on Computer Science Education (ICCSE), pp. 695-699, (2012); Labschutz, Matthias, Et al., Content creation for a 3D game with Maya and Unity 3D, Institute of Computer Graphics and Algorithms, Vienna University of Technology, 6, (2011); Hartsook K., Zook A., Das S., Riedl M.O., Toward supporting stories with procedurally generated game worlds, 2011 IEEE Conference on Computational Intelligence and Games (CIG'11), pp. 297-304, (2011)</t>
  </si>
  <si>
    <t>Alimardani M., Nishio S., Ishiguro H., The importance of visual feedback design in BCIs; from embodiment to motor imagery learning, PLoS One, 11, e0161945, (2016); Ang K.K., Chua K.S.G., Phua K.S., Wang C., Chin Z.Y., Kuah C.W.K., Et al., A Randomized controlled trial of EEG-based motor imagery brain-computer interface robotic rehabilitation for stroke, Clin. EEG Neurosci, 46, pp. 310-320, (2015); Bermudez-Badia S., Cameirao M.S., The neurorehabilitation training toolkit (NTT): a novel worldwide accessible motor training approach for at-home rehabilitation after stroke, Stroke Res. Treat, 2012, (2012); Bermudez-Badia S., Fluet G.G., Llorens R., Deutsch J.E., Virtual reality for sensorimotor rehabilitation post stroke: design principles and evidence, Neurorehabilitation Technology, pp. 573-603, (2016); Borrego A., Latorre J., Alcaniz M., Llorens R., Embodiment and presence in virtual reality after stroke. a comparative study with healthy subjects, Front. Neurol, 10, 1061, (2019); Burke J.W., McNeill M.D.J., Charles D.K., Morrow P.J., Crosbie J.H., McDonough S.M., Optimising engagement for stroke rehabilitation using serious games, Vis. Comput, 25, 1085, (2009); Cervera M.A., Soekadar S.R., Ushiba J., Millan J.D.R., Liu M., Birbaumer N., Et al., Brain-computer interfaces for post-stroke motor rehabilitation: a meta-analysis, Ann. Clin. Transl. Neurol, 5, pp. 651-663, (2018); Chavarriaga R., Fried-Oken M., Kleih S., Lotte F., Scherer R., Heading for new shores! Overcoming pitfalls in BCI design, Brain Comput. Interfaces, 4, pp. 60-73, (2017); Cho W., Sabathiel N., Ortner R., Lechner A., Irimia D.C., Allison B.Z., Et al., Paired Associative stimulation using brain-computer interfaces for stroke rehabilitation: a pilot study, Eur. J. Transl. Myol, 26, 6132, (2016); Donkor E.S., Stroke in the 21st century: a snapshot of the burden, epidemiology, and quality of life, Stroke Res. Treat, 2018, (2018); Girden E.R., ANOVA: Repeated Measures, (1992); Hamari J., Koivisto J., Sarsa H., Does gamification work? - A literature review of empirical studies on gamification, Proceedings of the 2014 47th Hawaii International Conference on System Sciences, pp. 3025-3034, (2014); Hanus M.D., Fox J., Assessing the effects of gamification in the classroom: a longitudinal study on intrinsic motivation, social comparison, satisfaction, effort, and academic performance, Comput. Educ, 80, pp. 152-161, (2015); Irimia D., Sabathiel N., Ortner R., Poboroniuc M., Coon W., Allison B.Z., Et al., recoveriX: a new BCI-based technology for persons with stroke, Proceedings of the 2016 38th Annual International Conference of the IEEE Engineering in Medicine and Biology Society (EMBC), pp. 1504-1507, (2016); Irimia D.C., Cho W., Ortner R., Allison B.Z., Ignat B.E., Edlinger G., Et al., Brain-computer interfaces with multi-sensory feedback for stroke rehabilitation: a case study, Artif. Organs, 41, pp. E178-E184, (2017); Jeunet C., Jahanpour E., Lotte F., Why standard brain-computer interface (BCI) training protocols should be changed: an experimental study, J. Neural Eng, 13, 36024, (2016); Kosmyna N., Lecuyer A., Designing guiding systems for brain-computer interfaces, Front. Hum. Neurosci, 11, 396, (2017); Lledo L.D., Diez J.A., Bertomeu-Motos A., Ezquerro S., Badesa F.J., Sabater-Navarro J.M., Et al., A comparative analysis of 2D and 3D tasks for virtual reality therapies based on robotic-assisted neurorehabilitation for post-stroke patients, Front. Aging Neurosci, 8, 205, (2016); Llorens R., Noe E., Naranjo V., Borrego A., Latorre J., Alcaniz M., Tracking systems for virtual rehabilitation: objective performance vs. subjective experience. a practical scenario, Sensors, 15, pp. 6586-6606, (2015); Lotte F., Larrue F., Muhl C., Flaws in current human training protocols for spontaneous brain-computer interfaces: lessons learned from instructional design, Front. Hum. Neurosci, 7, 568, (2013); McFarland D.J., Miner L.A., Vaughan T.M., Wolpaw J.R., Mu and beta rhythm topographies during motor imagery and actual movements, Brain Topogr, 12, pp. 177-118, (2000); Neuper C., Muller-Putz G.R., Scherer R., Pfurtscheller G., Chapter 25 Motor imagery and EEG-based control of spelling devices and neuroprostheses, Prog. Brain Res, 159, pp. 393-409, (2006); Norman G., Streiner D., Biostatistics: The Bare Essentials, (2008); Petit D., Gergondet P., Cherubini A., Kheddar A., An integrated framework for humanoid embodiment with a BCI, Proceedings of the 2015 IEEE International Conference on Robotics and Automation (ICRA), pp. 2882-2887, (2015); Pichiorri F., Morone G., Petti M., Toppi J., Pisotta I., Molinari M., Et al., Brain-computer interface boosts motor imagery practice during stroke recovery, Ann. Neurol, 77, pp. 851-865, (2015); Pindus D.M., Mullis R., Lim L., Wellwood I., Rundell A.V., Aziz N.A.A., Et al., Stroke survivors’ and informal caregivers’ experiences of primary care and community healthcare services – A systematic review and meta-ethnography, PLoS One, 13, e0192533, (2018); Quandt F., Hummel F.C., The influence of functional electrical stimulation on hand motor recovery in stroke patients: a review, Exp. Transl. Stroke Med, 6, 9, (2014); Remsik A., Young B., Vermilyea R., Kiekoefer L., Abrams J., Evander-Elmore S., Et al., A review of the progression and future implications of brain-computer interface therapies for restoration of distal upper extremity motor function after stroke, Expert Rev Med Devices, 13, pp. 445-454, (2016); Richter G., Raban D.R., Rafaeli S., Studying gamification: the effect of rewards and incentives on motivation, Gamification in Education and Business, pp. 21-46, (2015); Singh V., Rana R.K., Singhal R., Analysis of repeated measurement data in the clinical trials, J. Ayurveda Integr. Med, 4, 77, (2013); Skola F., Tinkova S., Liarokapis F., Progressive training for motor imagery brain-computer interfaces using gamification and virtual reality embodiment, Front. Hum. Neurosci, 13, 329, (2019); van Dokkum L.E.H., Ward T., Laffont I., Brain computer interfaces for neurorehabilitation-its current status as a rehabilitation strategy post-stroke, Ann. Phys. Rehabil. Med, 58, pp. 3-8, (2015); Verma J., Repeated Measures Design for Empirical Researchers, (2015); Vourvopoulos A., Ferreira A., Badia S.B.I., NeuRow: an immersive VR environment for motor-imagery training with the use of Brain-Computer Interfaces and vibrotactile feedback, Proceedings of the International Conference on Physiological Computing Systems, 2, pp. 43-53, (2016); Vourvopoulos A., Pardo O.M., Lefebvre S., Neureither M., Saldana D., Jahng E., Et al., Effects of a brain-computer interface with virtual reality (VR) neurofeedback: a pilot study in chronic stroke patients, Front. Hum. Neurosci, 13, 210, (2019); Zhang J.J.Q., Fong K.N.K., Welage N., Liu K.P.Y., The activation of the mirror neuron system during action observation and action execution with mirror visual feedback in stroke: a systematic review, Neural Plast, 2018, (2018); Zichermann G., Linder J., The Gamification Revolution, (2013)</t>
  </si>
  <si>
    <t>Dhamelia M.; Dalvi G.</t>
  </si>
  <si>
    <t>Dhamelia, Malay (57202999840); Dalvi, Girish (35777671400)</t>
  </si>
  <si>
    <t>57202999840; 35777671400</t>
  </si>
  <si>
    <t>Pleasures in Games: Conceptual Analysis of Fun and Its Constructs</t>
  </si>
  <si>
    <t>13219 LNCS</t>
  </si>
  <si>
    <t>10.1007/978-3-031-09959-5_17</t>
  </si>
  <si>
    <t>https://www.scopus.com/inward/record.uri?eid=2-s2.0-85135938461&amp;doi=10.1007%2f978-3-031-09959-5_17&amp;partnerID=40&amp;md5=c9c8e219c83d09adf6cd07e62913e577</t>
  </si>
  <si>
    <t>Fun is a fundamental driver of games. In serious games, the expectation to fulfil the purpose is oftentimes prioritised over elements of fun. In this paper, we analyse the concept of fun across domains and distinguish it from its allied constructs like flow, enjoyment, amusement, and so forth. We deduce the attributes of fun and elaborate concepts and their relationships. Our approach helps to advance the conceptualisation of fun in games from a design science perspective and suggests possible directions to assess serious games for better player experiences. Implications of the suggested attributes of fun in the domain of serious games are discussed. © 2022, Springer Nature Switzerland AG.</t>
  </si>
  <si>
    <t>Conceptual analysis; Fun; Game design; Player experience; Serious games</t>
  </si>
  <si>
    <t>Deterding S., Sicart M., Nacke L., O'Hara K., Dixon D., Gamification: using game-design elements in non-gaming contexts, Proceedings of the 2011 Annual Conference Extended Abstracts on Human Factors in Computing Systems-CHI EA 2011, (2011); Lieberoth A., Shallow gamification, Games Cult, 10, pp. 229-248, (2015); Bogost I., Why gamification is bullshit, The Gameful World: Approaches Issues, Applications, pp. 65-79, (2014); Alexiou A., Schippers M.C., Oshri I., Angelopoulos S., Narrative and aesthetics as antecedents of perceived learning in serious games, Inf. Technol. People, (2020); Cowley B., Et al., Experience assessment and design in the analysis of gameplay, Simul. Gaming, 45, pp. 41-69, (2014); Hopkins I., Roberts D., Chocolate-covered Broccoli’? Games and the teaching of literature, Chang. Engl. Stud. Cult. Educ, 22, pp. 222-236, (2015); Van Eck R., Digital Game-Based Learning: It’s not just the digital natives who are restless; Athavale S., Dalvi G., Strategies for endogenous design of educational games, DiGRA Conference, (2019); William G., Alexander M., Towards Genre as a Game Design Research Approach, (2017); van der Spek E.D., Sidorenkova T., Porskamp P., Rauterberg M., The effect of familiar and fantasy aesthetics on learning and experience of serious games, ICEC 2014. LNCS, 8770, pp. 133-138, (2014); Sharp J., Thomas D., Fun, Taste &amp; Games: An Aesthetics of the Idle, Unproductive, and Otherwise Playful, (2019); Blythe M., Hassenzahl M., The semantics of fun: differentiating enjoyable experiences, Funology 2: From Usability to Enjoyment. HIS, pp. 375-387, (2018); Kimiecik J., Harris A., What is enjoyment? Conceptual/definitional analysis with implications for sport and exercise psychology, J. Sport Exerc. Psychol, 18, (1996); Hunicke R., Leblanc M., Zubek R., MDA: a formal approach to game design and game research, AAAI Workshop-Technical report WS-04-04, pp. 1-5, (2004); Langford C.P.H., Bowsher J., Maloney J.P., Lillis P.P., Social support: a conceptual analysis, J. Adv. Nurs, 25, pp. 95-100, (1997); Kyngas H., Duffy M.E., Kroll T., Conceptual analysis of compliance, J. Clin. Nurs, 9, pp. 5-12, (2000); Wheeler S., Lord L., Denial: a conceptual analysis, Arch. Psychiatr. Nurs, 13, pp. 311-320, (1999); Definitions (Stanford Encyclopedia of Philosophy); Hupcey J.E., Morse J.M., Lenz E.R., Tason M.C., Wilsonian methods of concept analysis: a critique, Sch. Inq. Nurs. Pract, 10, pp. 185-210, (1996); Podilchak W., Establishing the fun in leisure, Leis. Sci, 13, pp. 123-136, (1991); Podilchak W., Distinctions of fun, enjoyment and leisure, Leis. Stud, 10, pp. 133-148, (1991); Kosterec M., Methods of Conceptual Analysis; Fincham B., Theorising fun, The Sociology of Fun, pp. 27-46, (2016); Bogost I., Play anything: the pleasure of limits, the uses of boredom, and the secret of games, (2018); Reis H.T., O'Keefe S.D., Lane R.D., Fun is more fun when others are involved, J. Posit. Psychol, 12, pp. 547-557, (2017); Lazzaro N., Why we play games: four keys to more emotion without story, Game Developer Conference (GDC), pp. 1-8, (2004); Debord G., Society of the Spectacle, (2012); Postman N., Amusing ourselves to death: public discourse in the age of show business, (2006); Huizinga J., Homo Ludens: a Study of the Play Element in Culture, (1970); Deci E.L., Ryan R.M., Self-determination theory, Handbook of Theories of Social Psychology, 1, pp. 416-437, (2012); Ryan K.M., Kanjorski J., The enjoyment of sexist humor, rape attitudes, and relationship aggression in college students, Sex Roles, 38, pp. 743-756, (1998); IJsselsteijn W., Et al., Measuring the experience of digital game enjoyment, (2008); Kelly J.R., Freedom to Be: A New Sociology of Leisure, (2019); Sweetser P., Wyeth P., GameFlow, Comput. Entertain, 3, (2005); Vahlo J., An enactive account of the autonomy of videogame gameplay, Game Stud, 17, (2017); McGowan T., End of Dissatisfaction? The: Jacques Lacan and the Emerging Society of Enjoyment, (2012); Malone T.W., What makes things fun to learn? heuristics for designing instructional computer games, (1980); Malone T.W., Toward a theory of intrinsically motivating instruction, Cogn. Sci, 5, pp. 333-369, (1981); Koster R., Theory of Fun for Game Design, (2013); (2019); Peeren E., You must (not) be bored!, Boredom, Shanzhai, and Digitisation in the Time of Creative China, pp. 101-109, (2019); What’s the Point If We Can’t Have Fun?; Fallis A.G., A Theory of Fun for Game Design, (2013); Gajadhar B.J., de Kort Y.A.W., IJsselsteijn W.A., Shared fun is doubled fun: player enjoyment as a function of social setting, Fun and Games 2008. LNCS, 5294, pp. 106-117, (2008); Robertson S., Et al., More than fun? Towards understanding the impact of socialrecreation programming, Early Interv. Psychiatry, 8, (2014); Wilson J., Thinking with Concepts, (1963); To A., Ali S., Kaufman G.F., Hammer J., integrating curiosity and uncertainty in game design, Digra/fdg, (2016); Griffiths M.D., Amusement machine playing in childhood and adolescence: a comparative analysis of video games and fruit machines, J. Adolesc, 14, pp. 53-73, (1991); Fumerton R.A., The paradox of analysis, Philos. Phenomenol. Res, 43, pp. 477-497, (1983)</t>
  </si>
  <si>
    <t>Winstein CJ, Pohl PS, Lewthwaite R., Effects of physical guidance and knowledge of results on motor learning: support for the guidance hypothesis, Res Q Exerc Sport, 65, 4, pp. 316-323, (1994); Jack K, McLean SM, Moffett JK, Gardiner E., Barriers to treatment adherence in physiotherapy outpatient clinics: a systematic review, Man Ther, 15, 3, pp. 220-228, (2010); Das J., Post stroke depression: The sequelae of cerebral stroke, Neurosci Biobehav Rev, 90, pp. 104-114, (2018); Vieira ER, Brown E, Raue P., Depression in older adults: screening and referral, J Geriatr Phys Ther, 37, 1, pp. 24-30, (2014); Hatem SM, Saussez G, Della Faille M, Prist V, Zhang X, Dispa D, Et al., Rehabilitation of Motor Function after Stroke: A Multiple Systematic Review Focused on Techniques to Stimulate Upper Extremity Recovery, Front Hum Neurosci, 10, (2016); Gotsis M., Games, Virtual Reality, and the Pursuit of Happiness, IEEE Comput. Grap. Appl, 29, 5, pp. 14-19, (2009); Michael D, Chen S., Serius Games: Games That Educate, Train, and Inform, (2005); Eichenberg C, Schott M., Serious Games for Psychotherapy: A Systematic Review, Games Health J, 6, 3, pp. 127-135, (2017); Proenca JP, Quaresma C, Vieira P., Serious games for upper limb rehabilitation: a systematic review, Disabil Rehabil Assist Technol, 13, 1, pp. 95-100, (2018); Koutsiana E, Ladakis I, Fotopoulos D, Chytas A, Kilintzis V, Chouvarda I., Serious Gaming Technology in Upper Extremity Rehabilitation: Scoping Review, JMIR Serious Games, 8, 4, (2020); Imenda S., Is There a Conceptual Difference between Theoretical and Conceptual Frameworks?, Journal of Social Sciences, 38, 2, pp. 185-195, (2017); Amengual Alcover E, Jaume-I-Capo A, Moya-Alcover B., PROGame: A process framework for serious game development for motor rehabilitation therapy, PLoS One, 13, 5, (2018); Ushaw G, Eyre J, Morgan G., A paradigm for the development of serious games for health as benefit delivery systems, 2017 Presented at: IEEE 5th International Conference on Serious Games and Applications for Health (SeGAH); Olszewski AE, Wolbrink TA., Serious Gaming in Medical Education: A Proposed Structured Framework for Game Development, Simul Healthc, 12, 4, pp. 240-253, (2017); Pirovano M, Surer E, Mainetti R, Lanzi PL, Alberto Borghese N., Exergaming and rehabilitation: A methodology for the design of effective and safe therapeutic exergames, Entertainment Computing, 14, pp. 55-65, (2016); Mnkandla E., About software engineering frameworks and methodologies, (2009); Sommerville I., Software Engineering, (2016); Pressman R., Software Engineering: A Practitioner's Approach, (2015); O' Beirne R., Berkshire encyclopedia of human-computer interaction, Reference Reviews; Karat J, Karat CM., The evolution of user-centered focus in the human-computer interaction field, IBM Syst J, 42, 4, pp. 532-541, (2003); Gulliksen J, Goransson B, Boivie I, Persson J, Blomkvist S, Cajander, Key Principles for User-Centred Systems Design, Behaviour and Information Technology, 22, 6, pp. 397-409, (2005); Helander M, Landauer T., Handbook of Human-Computer Interaction, (1997); Thimbleby H., Understanding User Centred Design (UCD) for People with Special Needs, (2008); Sardi L, Idri A, Fernandez-Aleman JL., A systematic review of gamification in e-Health, J Biomed Inform, 71, pp. 31-48, (2017); Pereira P, Duarte E, Rebelo F, Noriega P., A review of gamification for health-related contexts, Design, User Experience, and Usability. User Experience Design for Diverse Interaction Platforms and Environments. Lecture Notes in Computer Science, (2014); Cheek C, Fleming T, Lucassen MF, Bridgman H, Stasiak K, Shepherd M, Et al., Integrating Health Behavior Theory and Design Elements in Serious Games, JMIR Ment Health, 2, 2, (2015); Zain N, Jaafar A, Razak F., SGameFlow framework: How to experience enjoyment in Serious Game (SG) for Motor Impaired Users (MIU), 2012 Presented at: International Conference on Computer &amp; Information Science (ICCIS); Schulz R, Martinez S, Hara T., Towards a game-design framework for evidence-based clinical procedure libraries, 2019 Presented at: IEEE 7th International Conference on Serious Games and Applications for Health (SeGAH); Vermeir J, White M, Johnson D, Crombez G, Ryckeghem L., The Effects of Gamification on Computerized Cognitive Trainingystematic Review and Meta-Analysis, JMIR Serious Games, 8, pp. e-18644, (2020); Bergeron B., Developing Serious Games, (2006); Taylor B, Catterall B, Galer M., The HUFIT planning, analysis and specification toolset: human factors as a normal part of the I.T. product design process, Taking Software Design Seriously, pp. 315-338, (1991); Maguire M., Context of Use within usability activities, International Journal of Human-Computer Studies, 55, 4, pp. 453-483, (2001); Thomas C, Bevan N., Usability context analysis: A practical guide, Loughborough University Repository; Saiedian H, Dale R., Requirements engineering: making the connection between the software developer and customer, Information and Software Technology, 42, 6, pp. 419-428, (2000); What is extreme programming (XP)? Agile Alliance, (2017); Wolf SL, Lecraw DE, Barton LA, Jann BB., Forced use of hemiplegic upper extremities to reverse the effect of learned nonuse among chronic stroke and head-injured patients, Exp Neurol, 104, 2, pp. 125-132, (1989); Fugl-Meyer AR, Jaasko L, Leyman I, Olsson S, Steglind S., The post-stroke hemiplegic patient. 1. a method for evaluation of physical performance, Scand J Rehabil Med, 7, 1, pp. 13-31, (1975); Berg KO, Wood-Dauphinee SL, Williams JI, Maki B., Measuring balance in the elderly: validation of an instrument, Can J Public Health, 83, pp. S7-11, (1992); Desrosiers J, Rochette A, Corriveau H., Validation of a new lower-extremity motor coordination test, Arch Phys Med Rehabil, 86, 5, pp. 993-998, (2005); McDermid JA., Project planning and control, Software Engineer's Reference Book, (2014); Rook P., Controlling software projects, Softw Eng J UK, 1, 1, (1986); Schmidt R., Software Engineering Architecture-Driven Software Development, (2013); Vliet H., Software Engineering: Principles and Practice, (2010); Rumbaugh J, Jacobson I, Booch G., The Unified Modeling Language Reference Manual, (2004); Hall RR., Prototyping for usability of new technology, International Journal of Human-Computer Studies, 55, 4, pp. 485-501, (2001); Chesham A, Wyss P, Muri RM, Mosimann UP, Nef T., What Older People Like to Play: Genre Preferences and Acceptance of Casual Games, JMIR Serious Games, 5, 2, (2017); Rimmong-Kenan K., Narrative Fiction: Contemporary Poetics, (2002); Lu AS, Baranowski T, Thompson D, Buday R., Story Immersion of Videogames for Youth Health Promotion: A Review of Literature, Games Health J, 1, 3, pp. 199-204, (2012); Baranowski MT, Belchior PP, Chamberlin B, Mellecker R., Levels in Games for Health, Games Health J, 3, 2, pp. 60-63, (2014); Dumas J, Redish J., A Practical Guide to Usability Testing, (1999); Nielsen J., Usability Engineering, (1993); Lindgaard G., Usability Testing and System Evaluation: A Guide for Designing Useful Computing Systems, (1994); Chin J, Diehl V, Norman K., Development of an instrument measuring user satisfaction of the human-computer interface, 1988 Presented at: Proceedings of the SIGCHI Conference on Human Factors in Computing Systems; Chin JP, Diehl VA, Norman KL., Development of an instrument measuring user satisfaction of the human-computer interface, Proceedings of the SIGCHI Conference on Human Factors in Computing Systems, pp. 213-218, (1998); Wright B, Shamley D., Introduction to clinical trials, A Comprehensive and Practical Guide to Clinical Trials, (2017); Martinez R., Clinical Trial Outcomes, JACC: Heart Failure, 7, 3, pp. 272-273, (2019); Baranyi R, Czech P, Walcher F, Aigner C, Grechenig T., Reha@Stroke - A mobile application to support people suffering from a stroke through their rehabilitation, 2019 Oct 28 Presented at: IEEE 7th International Conference on Serious Games and Applications for Health (SeGAH), (2019); Dekker MR, Williams AD., The Use of User-Centered Participatory Design in Serious Games for Anxiety and Depression, Games Health J, 6, 6, pp. 327-333, (2017); van der Weegen S, Verwey R, Spreeuwenberg M, Tange H, van der Weijden T, de Witte L., The development of a mobile monitoring and feedback tool to stimulate physical activity of people with a chronic disease in primary care: a user-centered design, JMIR Mhealth Uhealth, 1, 2, (2013)</t>
  </si>
  <si>
    <t>How Digital Strategy and Management Games Can Facilitate the Practice of Dynamic Decision-Making, 2020, 10; Brown J., A Focused Conversational Model for Game Design and Play-Tests, (2019)</t>
  </si>
  <si>
    <t>Andreas G., Georgia K., Christos K., Margarita S., Serious games at the service of cultural heritage and tourism, Tourism, Culture and Heritage in A Smart Economy, pp. 3-17, (2017); Anestis K., George Alexis I., Fotis A., Chairi K., Christodoulos C., 3D Reconstruction Challenges Using Structure-From-Motion., pp. 138-152, (2020); Chairi K., Anestis K., George P., DynaMus: A fully dynamic 3D virtual museum framework, Journal of Cultural Heritage, 22, (2016); Chairi K., Helena T.G., Anestis K., George Alexis I., George P., Dimitris K., Exploiting Cross-Reality Technologies for Cultural Heritage Dissemination, pp. 85-108, (2020); Chairi K., Stella M., Intertwining culture with education through gamified storytelling: The case of myth trek, Int. J. Comput. Methods Herit. Sci., 2, 1, pp. 8-22, (2018); Despoina T., The contribution of new technologies in archaeology: Goals and issues, 2nd Symposium, Archaeological Research and New Technologies ARCH_RNT, (2010); Despoina T., Natasa M., Benefits and Problems Through the Application of 3D Technologies in Archaeology: Recording, Visualisation, Representation and Reconstruction, (2015); Eike A., Leigh M., Fotis L., Christopher P., Panagiotis P., De Freitas Sara, Developing serious games for cultural heritage: A state-of-the-art Review, Virtual Reality, 14, pp. 255-275, (2010); George P., Anestis K., Fotis A., Vassilios T., Christodoulos C., Methods for 3D digitization of Cultural Heritage, Journal of Cultural Heritage, 8, 1, pp. 93-98, (2007); Kalliopi P., Eleusis, the archeological site and the museum, Latsis Foundation, (2002); Evans Thomas L., Daly Patrick T., Digital Archaeology Bridging Method and Theory, (2006); Richardson L.-J., Understanding archaeological authority in a digital context, Internet Archaeology, 38, (2014); Marijana C., Belma R., Game-based learning in museums-cultural heritage applications, Information, 11, (2019); Michela M., Chiara C., Francesco B., Giusy F., Minica H., Panagiotis P., Learning cultural heritage by serious games, Journal of Cultural Heritage, 15, pp. 318-325, (2014); Panagiota D., Helena T.G., Anna K., Vasiliki G., Panagiotis P., Enhancing user experience through interaction design-rethinking the municipal agora of Chania through ar narratives, Towards A New, Configurable Architecture-Proceedings of the 39th ECAADe Conference (2), pp. 263-272, (2021); Rudy M., Fiore Stephen M., Nicholson Denise M., Serious storytelling: Narrative considerations for serious games researchers and developers, Serious Game Design and Development, Technologies for Training and Learning., pp. 13-30, (2010); Scott N., A Recipe for Meaningful Gamification, pp. 1-20, (2015); Tarja S., Mikael J., Per B., Serious Games-An Overview, (2007); Ute R., Michael C., Peter V., Serious Games: Mechanisms and Effects, (2009)</t>
  </si>
  <si>
    <t>Hare R.; Tang Y.</t>
  </si>
  <si>
    <t>Hare, Ryan (57215116915); Tang, Ying (57791491500)</t>
  </si>
  <si>
    <t>57215116915; 57791491500</t>
  </si>
  <si>
    <t>Player Modelling and Adaptation Methods within Adaptive Serious Games</t>
  </si>
  <si>
    <t>2021 International Conference on Cyber-Physical Social Intelligence, ICCSI 2021</t>
  </si>
  <si>
    <t>10.1109/ICCSI53130.2021.9736213</t>
  </si>
  <si>
    <t>https://www.scopus.com/inward/record.uri?eid=2-s2.0-85127584468&amp;doi=10.1109%2fICCSI53130.2021.9736213&amp;partnerID=40&amp;md5=e479c1e0feae81793d50b18d5b0468b7</t>
  </si>
  <si>
    <t>Serious games have emerged in recent years as a key method to augment education and training. These games allow players to engage with new concepts and explore fun virtual environments. The two key components of successful adaptive serious games are the player model and adaptive methods to personalize the game experience. In this paper, we review and categorize various methods for player modelling and adaptation, offering broad comparisons and insights for future study and game development in this area. © 2021 IEEE.</t>
  </si>
  <si>
    <t>Ravyse W.S., Blignaut A.S., Leendertz V., Woolner A., Success factors for serious games to enhance learning: A systematic review, Virtual Reality, 21, pp. 31-58, (2017); Franzwa C., Tang Y., Johnson A., Bielefeldt T., Balancing Fun and Learning in a Serious Game Design, International Journal of Game-Based Learning, 4, pp. 37-57, (2014); Callaghan M., Savin-Baden M., McShane N., Eguluz A.G., Mapping Learning and Game Mechanics for Serious Games Analysis in Engineering Education, IEEE Transactions on Emerging Topics in Computing, 5, pp. 77-83, (2017); Rhodes R.E., Et al., Teaching decision making with serious games: An independent evaluation, Games and Culture, 12, pp. 233-251, (2017); Bellotti F., Kapralos B., Lee K., Ger P.M., Berta R., Assessment in and of Serious Games: An Overview, Advances in Human-Computer Interaction, pp. 169-206, (2013); Tang Y., Et al., Sustain City: Effective Serious Game Design in Promoting Science and Engineering Education, Design, Motivation, and Frameworks in Game-Based Learning, (2017); Coleman T.E., Money A.G., Student-centred digital game-based learning: A conceptual framework and survey of the state of the art, Higher Education, 79, pp. 415-457, (2020); Maheu-Cadotte M., Et al., Effectiveness of serious games and impact of design elements on engagement and educational outcomes in healthcare professionals and students: A systematic review and meta-analysis protocol, BMJ Open, (2018); Bakhanova E., Garcia J.A., Raffe W.L., Voinov A., Targeting social learning and engagement: What serious games and gamification can offer to participatory modeling, Environmental Modelling &amp; Software, 134, (2020); Fleming T., Sutcliffe K., Lucassen M., Donkin L., Serious games and gamification in Clinical Psychology. Comprehensive Clinical Psychology, Comprehensive Clinical Psychology, (2020); Ott M., Et al., Designing Serious Games for education: From Pedagogical principles to Game Mechanisms, Proceedings of the 5th European Conference on Games-based Learning, (2011); Ismailovi D., Haladjian J., Khler B., Pagano D., Brgge B., Adaptive serious game development, Second International Workshop on Games and Software Engineering, (2012); Felder R.M., Learning and Teaching Styles in Engineering Education, Journal of Engineering Education, 78, pp. 674-681, (1988); Jumaa Y.M., Moussa S.M., Khalifa M.E., The main aspects of adaptive educational games for normal and disabled/disordered learners: A comprehensive study, Eighth International Conference on Intelligent Computing and Information Systems, (2017); Volkmar G., Pfau J., Teise R., Malaka R., Player Types and Achievements-Using Adaptive Game Design to Foster Intrinsic Motivation, Extended Abstracts of the Annual Symposium on Computer-Human Interaction in Play Companion Extended Abstracts, (2019); Nacke L., Bateman C., Mandryk R.L., BrainHex: A neurobiological gamer typology survey, Entertainment Computing, 5, (2013); Papadimitriou S., Chrysafiadi K., Virvou M., Evaluating the use of fuzzy logic in an educational game for offering adaptation, CITS, (2019); Papadimitriou S., Chrysafiadi K., Virvou M., FuzzEG: Fuzzy logic for adaptive scenarios in an educational adventure game, Multimedia Tools and Applications, 78, pp. 32023-32053, (2019); Bermudez R.S., Sison A.M., Medina R.P., Extended PrefixSpan for Efficient Sequential Pattern Mining in a Game-based Learning Environment, Proceedings of APIT 2020, pp. 118-122, (2020); Pei J., Et al., Mining sequential patterns by pattern-growth: The PrefixSpan approach, IEEE Transactions on Knowledge and Data Engineering, 16, (2004); Georgila K., Core M.G., Nye B.D., Karumbaiah S., Auerbach D., Ram M., Using Reinforcement Learning to Optimize the Policies of an Intelligent Tutoring System for Interpersonal Skills Training, Proceedings of the 18th International Conference on Autonomous Agents and MultiAgent Systems, pp. 737-745, (2019); Grappiolo C., Cheong Y., Togelius J., Khaled R., Yannakakis G.N., Towards Player Adaptivity in a Serious Game for Conflict Resolution, Third International Conference on Games and Virtual Worlds for Serious Applications, (2011); Antunes J., Santana P., A Study on the Use of Eye Tracking to Adapt Gameplay and Procedural Content Generation in First-Person Shooter Games, Multimodal Technologies and Interaction, 2, (2018); Savva N., Scarinzi A., Bianchi-Berthouze N., Continuous Recognition of Player's Affective Body Expression as Dynamic Quality of Aesthetic Experience, IEEE Transactions on Computational Intelligence and AI in Games, 4, (2012); Petta P., Pelachaud C., Cowie R., Emotion-Oriented Systems: The Humaine Handbook, pp. 101-117, (2011); Mei C., Guo R., Enable an Innovative Prolonged Exposure Therapy of Attention Deficits on Autism Spectrum through Adaptive Virtual Environments, 10th International Conference on Virtual Worlds and Games for Serious Applications, (2018); Tahai L., Wallace J.R., Eckhardt C., Pietroszek K., Scalebridge: Design and Evaluation of Adaptive Difficulty Proportional Reasoning Game for Children, 11th International Conference on Virtual Worlds and Games for Serious Applications, (2019); Lara-Lvarez C., Mitre-Hernandez H., Flores J.J., Prez-Espinosa H., Induction of Emotional States in Educational Video Games Through a Fuzzy Control System, IEEE Transactions on Affective Computing, 12, (2018); Mostefai B., Balla A., Trigano P., A generic and efficient emotiondriven approach toward personalized assessment and adaptation in serious games, Cognitive Systems Research, 56, pp. 82-106, (2019); Sadeghi-Esfahlani S., Cirstea S., Sanaei A., Wilson G., An adaptive self-organizing fuzzy logic controller in a serious game for motor impairment rehabilitation, IEEE 26th International Symposium on Industrial Electronics, (2017); Pirovano M., Mainetti R., Baud-Bovy G., Lanzi P.L., Borghese N.A., Self-adaptive games for rehabilitation at home, IEEE Conference on Computational Intelligence and Games, (2012); Andrade K.D.O., Fernandes G., Caurin G.A., Siqueira A.A., Romero R.A., Pereira R.D.L., Dynamic Player Modelling in Serious Games applied to Rehabilitation Robotics, Joint Conference on Robotics: SBR-LARS Robotics Symposium and Robocontrol, (2014); Sekhavat Y.A., MPRL: Multiple-Periodic Reinforcement Learning for Difficulty Adjustment in Rehabilitation Games, IEEE 5th International Conference on Serious Games and Applications for Health, (2017); Boudreault M., Bouchard B., Bouchard K., Gaboury S., Maximizing Player Engagement in a Global Warming Sensitization Video Game Through Reinforcement Learning, Proceedings of the 4th EAI International Conference on Smart Objects and Technologies for Social Good, pp. 196-201, (2018); Hussaan A.M., Sehaba K., Mille A., Tailoring Serious Games with Adaptive Pedagogical Scenarios: A Serious Game for Persons with Cognitive Disabilities, IEEE 11th International Conference on Advanced Learning Technologies, (2011); Bellotti F., Berta R., Gloria A.D., Primavera L., Adaptive Experience Engine for Serious Games, IEEE Transactions on Computational Intelligence and AI in Games, 1, pp. 264-280, (2010); Mitsis K., Kalafatis E., Zarkogianni K., Mourkousis G., Nikita K.S., Procedural content generation based on a genetic algorithm in a serious game for obstructive sleep apnea, IEEE Conference on Games, (2020)</t>
  </si>
  <si>
    <t>Li F.; Jia L.; Bo Q.</t>
  </si>
  <si>
    <t>Li, FangQi (57322175400); Jia, LeBin (35757617800); Bo, QiFang (57525429500)</t>
  </si>
  <si>
    <t>57322175400; 35757617800; 57525429500</t>
  </si>
  <si>
    <t>Innovative research on the interactive design of serious games under the family wisdom rehabilitation system</t>
  </si>
  <si>
    <t>10.1117/12.2604713</t>
  </si>
  <si>
    <t>https://www.scopus.com/inward/record.uri?eid=2-s2.0-85118426305&amp;doi=10.1117%2f12.2604713&amp;partnerID=40&amp;md5=a6d091468116fe002f0265699c884cd3</t>
  </si>
  <si>
    <t>The rehabilitation model for stroke patients is relatively simple and cumbersome. The "rehabilitation +"family wisdom service system is built, interactive innovation research is carried out on the game community part, and serious game interactive design scenarios are introduced to increase the enthusiasm of patients for rehabilitation and improve the efficiency of rehabilitation. This paper analyze the current design status of existing rehabilitation products by consulting domestic and foreign literature, analyze user pain points, introduce tedious and disorderly pain points into the scene demand classification model, and conduct user demand insights from objective, demand, experience, and application scenarios, combined with KJ method summary to meet the rehabilitation needs of stroke patients, build an information architecture diagram, build a concise, efficient, and usable "rehabilitation +"smart home interactive system, and conduct interactive and innovative design for serious games. This paper improve the efficiency of family rehabilitation of stroke patients through fun and achieve high-quality rehabilitation effects, thereby saving time, manpower and social costs. The organic connection of medical rehabilitation, virtual equipment and serious games will be the development trend of smart medical care in the future, providing new ideas for future medical smart rehabilitation.  © 2021 SPIE.</t>
  </si>
  <si>
    <t>family; scene classification; serious games; smart medicine; stroke patients</t>
  </si>
  <si>
    <t>Fudong Liu, Lirong Hong, Chun Fang, Beilei Zhang, Minghua Li, Observation on the effect of combined arteriovenous and intravenous thrombolytic therapy on death of acute stroke[J], Journal of Clinical Neurology, pp. 219-220, (2006); Davis A. R., Bush C., Harvey J. C., Foley M. F., Fresnel lenses in rear projection displays, SID Int. Symp. Digest Tech. Papers, 32, 1, pp. 934-937, (2001); Chang Hong, Analysis of the current status and progress of the treatment of stroke death, Continuing Medical Education, 33, pp. 55-57, (2019); Hangqi Guo, Jufang Chi, Hangyuan Guo, The role of community and family rehabilitation in cardiac rehabilitation[J], Chinese General Medicine, 22, 12, pp. 1396-1400, (2019); Hu Hong, Duan Huiyun, Jin Yuxin, Research on the continuity of rehabilitation service model of upper limb function for the elderly with hemiplegia, Packaging Engineering, pp. 1-13; Lihua Huang, Fang Fang, Jiang Hongyan, Xiang Ping, Ling Chunqiong, Research progress on continuation of rehabilitation services for stroke patients in rural areas, General Nursing, 19, pp. 744-747, (2021); Mao Bin, Li Yi, Yang Yang, Overview of the design of Parkinson's rehabilitation aids, Packaging Engineering, 41, pp. 23-29, (2020); Man Zhao, Jing Kunjuan, Li Tingting, Current status of research on stroke health education model [J], Nursing Research, 35, pp. 883-886, (2021); He Xingyue, Hao Jiaqi, Yang Hui, Cao Huili, Research progress of home care assessment tools for stroke patients, Chinese General Practice, 24, 12, pp. 1564-1569, (2021); Sun Li, Zhang Peng, Wu Jiantao, Dai Cheng, Jiang Nan, Lu Zhibin, Design of wearable rehabilitation manipulator based on FBS extended model, Journal of Graphics, 42, pp. 150-157, (2021); Ying Hou, Liquan Guo, Song Yin, Ying Xu, Miaomiao Chen, Weixin Yang, The effect of fun smart home rehabilitation training on upper limb function of stroke patients[J], Chinese Journal of Rehabilitation Medicine, 35, 11, pp. 1338-1341, (2020); Hyakutake K, Morishita T, Saita K, Et al., Effects of home- based robotic therapy involving the single- joint hybrid assistive limb robotic suit in the chronic phase of stroke: a pilot study[J], BioMed Res Int, 2019, pp. 1-9, (2019); Sivan M, Gallagher J, Makower S, Et al., Home-based Computer Assisted Arm Rehabilitation (hCAAR) robotic device for upper limb exercise after stroke: results of a feasibility study in home setting, J Neuroeng Rehabil, 11, (2014); Dodakian L, Mckenzie AL, Le V, Et al., A home- based telerehabilitation program for patients with Stroke[J], Neurorehabil Neural Repair, 31, 10-11, pp. 923-933, (2017); Jia Lebin, Xiaoyuan Xue, Interaction design of portable drones for cycling users under scene experience[J], Packaging Engineering, 41, pp. 186-192, (2020); Yao Xiang, Hu Rong, Yang Xi, Hu Hongyan, Research on the functional hierarchy of wearable devices for the elderly based on user needs, Packaging Engineering, 39, 20, pp. 159-165, (2018); Wu Jiajia, Liu Zhen, Liu Tingting, Wang Jin, Uncertainty model of virtual character's behavior in serious games assisting social training?J?, Chinese Journal of Image and Graphics, 24, pp. 1558-1568, (2019); Xu Yandong, Zhou Renling based on Unity3D mild cognitive disorder Healing System [J], Software Guide, 19, pp. 119-121, (2020)</t>
  </si>
  <si>
    <t>Ackerman M., Huysman M., Carroll J.M., Wellman B., DeMichelis G., Wulf V., Communities and Technologies: An Approach to Foster Social Capital?, Proceedings of the 2004 ACM Conference on Computer Supported Cooperative Work (CSCW ‘04), pp. 406-408, (2004); Alt F., Memarovic N., Elhart I., Bial D., Schmidt A., Langheinrich M., Harboe G., Huang E., Scipioni M.P., Designing Shared Public Display Networks: Implications From Today's Paper-Based Notice Areas, Proceedings of the 9th International Conference on Pervasive Computing (Pervasive’11), pp. 258-275, (2011); Andone I., Blaszkiewicz K., Bohmer M., Markowetz A., Impact of Location-Based Games on Phone Usage and Movement: A Case Study on Pokémon GO, Proc. of the 19th International Conference on Human-Computer Interaction with Mobile Devices and Services (MobileHCI ‘17), (2017); Barth S., de Jong M.D.T., The Privacy Paradox Investigating Discrepancies Between Expressed Privacy Concerns and Actual Online Behavior A Systematic Literature Review, Telematics and Informatics, 34, 7, pp. 1038-1058, (2017); Bell M., Chalmers M., Barkhuus L., Hall M., Sherwood S., Tennent P., Brown B., Et al., Interweaving Mobile Games with Everyday Life, Proceedings of the SIGCHI Conference on Human Factors in Computing Systems (CHI ‘06), pp. 417-426, (2006); Benford S., Crabtree A., Flintham M., Drozd A., Anastasi R., Paxton M., Tandavanitj N., Adams M., Row-Farr J., Can You See Me Now?, ACM Transactions on Computer-Human Interaction, 13, 1, pp. 100-133, (2006); Bilandzic M., Foth M., De Luca A., CityFlocks: Designing Social Navigation for Urban Mobile Information Systems, Proceedings of the 7th ACM Conference on Designing Interactive Systems (DIS ‘08), pp. 174-183, (2008); Blokland T., Community as Urban Practice, (2017); Budak C., Agrawal D., Abbadi A.E., Limiting the Spread of Misinformation in Social Networks, Proceedings of the 20th International Conference on World Wide Web, pp. 665-674, (2011); Cai G., Tian Y., Towards geo-Referencing Infrastructure for Local News, Proceedings of the 10th Workshop on Geographic Information Retrieval (GIR ‘16), (2016); Camacho T., Foth M., Rakotonirainy A., Pervasive Technology and Public Transport: Opportunities Beyond Telematics, IEEE Pervasive Computing, 12, 1, pp. 18-25, (2013); Camacho T., Foth M., Rakotonirainy A., TrainRoulette, Proc. of the 2013 ACM Conference on Pervasive and Ubiquitous Computing (UbiComp ‘13 Adjunct), pp. 1385-1388, (2013); Camacho T., Foth M., Rittenbruch M., Rakotonirainy A., TrainYarn: Probing Perceptions of Social Space in Urban Commuter Trains, Proceedings of the Annual Meeting of the Australian Special Interest Group for Computer Human Interaction (OzCHI ‘15), pp. 455-464, (2015); Carroll J., The Internet of Places, Social Internet of Things. Internet of Things (Technology, Communications and Computing), pp. 23-32, (2019); Carroll J.M., Shih P.C., Kropczynski J., Guoray Cai J., Rosson M.B., Han K., The Internet of Places at Community-Scale: Design Scenarios for Hyperlocal Neighborhood, Enriching Urban Spaces with Ambient Computing, the Internet of Things, and Smart City Design, pp. 1-24, (2017); Charles N., Crow G., Community Re-Studies and Social Change, The Sociological Review, 60, 3, pp. 399-404, (2012); Claes S., Moere A.V., The Role of Tangible Interaction in Exploring Information on Public Visualization Displays, Proceedings of the 4th International Symposium on Pervasive Displays (PerDis ‘15), pp. 201-207, (2015); Consolvo S., Walker M., Using the Experience Sampling Method to Evaluate Ubicomp Applications, IEEE Pervasive Computing, 2, 2, pp. 24-31, (2003); Cornet V.P., Hall N.K., Cafaro F., Brady E.L., How Image-Based Social Media Websites Support Social Movements, Proc. of the 2017 CHI Conference Extended Abstracts on Human Factors in Computing Systems (CHI EA ‘17), pp. 2473-2479, (2017); Cramer H., Rost M., Holmquist L.E., Performing a Check-in: Emerging Practices, Norms and ‘Conflicts’ in Location-Sharing Using Foursquare, Proceedings of the 13th International Conference on Human Computer Interaction with Mobile Devices and Services (MobileHCI ‘11), pp. 57-66, (2011); De Koven B., The Well-Played Game: A Player’s Philosophy, (2013); De Souza e Silva A., From Cyber to Hybrid: Mobile Technologies as Interfaces of Hybrid Spaces, Space and Culture, 9, 3, pp. 261-278, (2006); Deterding S., Dixon D., Khaled R., Nacke L., From Game Design Elements to Gamefulness: Defining “Gamification”, Proceedings of the 15th International Academic MindTrek Conference: Envisioning Future Media Environments (MindTrek ‘11), pp. 9-15, (2011); Falco E., Kleinhans R., Pereira G.V., Challenges to Government use of Social Media, Proceedings of the 19th Annual International Conference on Digital Government Research: Governance in the Data Age (dg.o ‘18), (2018); Farkas C., Ziegler G., Meretei A., Lorincz A., Anonymity and Accountability in Self-Organizing Electronic Communities, Proceedings of the 2002 ACM Workshop on Privacy in the Electronic Society (WPES ‘02), pp. 81-90, (2002); Fortin C., Neustaedter C., Hennessy K., Posting for Community and Culture: Considerations for the Design of Interactive Digital Bulletin Boards, Proceedings of the SIGCHI Conference on Human Factors in Computing Systems (CHI '14), pp. 1425-1434, (2014); Foth M., Lessons From Urban Guerrilla Placemaking for Smart City Commons, Proceedings of the 8th International Conference on Communities and Technologies (C&amp;T ‘17), pp. 32-35, (2017); Foth M., Choi J.H.-J., Satchell C., Urban Informatics, Proceedings of the ACM 2011 Conference on Computer Supported Cooperative Work (CSCW ‘11), pp. 1-8, (2011); Foth M., Forlano L., Satchell C., Gibbs M., From Social Butterfly to Engaged Citizen: Urban Informatics, Social Media, Ubiquitous Computing, and Mobile Technology to Support Citizen Engagement, (2011); Foth M., Schroeter R., Anastasiu I., Fixing the City one Photo at a Time: Mobile Logging of Maintenance Requests, Proceedings of the 23rd Australian Computer-Human Interaction Conference (OzCHI '11), pp. 126-129, (2011); Fredericks J., Tomitsch M., Hespanhol L., McArthur I., Digital Pop-Up: Investigating Bespoke Community Engagement in Public Spaces, Proceedings of the Annual Meeting of the Australian Special Interest Group for Computer Human Interaction (OzCHI ‘15), pp. 634-642, (2015); Freeman G., Bardzell J., Bardzell S., Liu S.-Y., Lu X., Cao D., Smart and Fermented Cities: An Approach to Placemaking in Urban Informatics, Proceedings of the 2019 CHI Conference on Human Factors in Computing Systems (CHI ‘19), (2019); Frith J., Turning Life Into a Game: Foursquare, Gamification, and Personal Mobility, Mobile Media &amp; Communication, 1, 2, pp. 248-262, (2013); Grasso A., Muehlenbrock M., Roulland F., Snowdon D., Supporting Communities of Practice with Large Screen Displays, Public and Situated Displays. The Kluwer International Series on Computer Supported Cooperative Work, 2, pp. 261-282, (2003); Harrison S., Dourish P., Re-place-ing Space: The Roles of Place and Space in Collaborative Systems, Proceedings of the 1996 ACM Conference on Computer Supported Cooperative Work (CSCW ‘96), pp. 67-76, (1996); Hilviu D., Rapp A., Narrating the Quantified Self, Adjunct Proceedings of the 2015 ACM International Joint Conference on Pervasive and Ubiquitous Computing and Proceedings of the 2015 ACM International Symposium on Wearable Computers (UbiComp/ISWC'15 Adjunct), pp. 1051-1056, (2015); Hormuth S.E., The Sampling of Experiences in Situ, Journal of Personality, 54, 1, pp. 262-293, (1986); Howell N., Niemeyer G., Ryokai K., Life-Affirming Biosensing in Public: Sounding Heartbeats on a Red Bench, Proceedings of the 2019 CHI Conference on Human Factors in Computing Systems (CHI ‘19), (2019); Huang E.M., Koster A., Borchers J., Overcoming Assumptions and Uncovering Practices: When Does the Public Really Look at Public Displays?, Proceedings of the 6th International Conference on Pervasive Computing (Pervasive ‘08), pp. 228-243, (2009); Innocent T., Play and Placemaking in Urban art Environments, Proceedings of the 3rd Conference on Media Architecture Biennale (MAB), (2016); Jaeger P.T., Bertot J.C., Shilton K., Access Perspectives and Design Values in Government Social Media Usage, Proceedings of the 13th Annual International Conference on Digital Government Research (dg.o ‘12), pp. 216-222, (2012); Kang R., Brown S., Kiesler S., Why do People Seek Anonymity on the Internet?: Informing Policy and Design, Proceedings of the SIGCHI Conference on Human Factors in Computing Systems (CHI ‘13), pp. 2657-2666, (2013); Karpashevich P., Hornecker E., Dankwa N.K., Hanafy M., Fietkau J., Blurring Boundaries Between Everyday Life and Pervasive Gaming: an Interview Study of Ingress, Proceedings of the 15th International Conference on Mobile and Ubiquitous Multimedia (MUM ‘16), pp. 217-228, (2016); Kavanaugh A., Fox E.A., Sheetz S., Yang S., Li L.T., Whalen T., Shoemaker D., Natsev P., Xie L., Social Media use by Government: From the Routine to the Critical, Proceedings of the 12th Annual International Digital Government Research Conference: Digital Government Innovation in Challenging Times (dg.o ‘11), pp. 121-130, (2011); Keesom K.A., Anonymity, Accountability &amp; John Doe, Proceedings of the 1st Annual Conference on Information Security Curriculum Development (InfoSecCD ‘04), pp. 115-118, (2004); Knaving K., Bjork S., Designing for fun and Play: Exploring Possibilities in Design for Gamification, Proceedings of the First International Conference on Gameful Design, Research, and Applications (Gamification ‘13), pp. 131-134, (2013); Kraut R., Resnick P., Kraut I., (2011); Lampe C., Vitak J., Gray R., Ellison N., Perceptions of Facebook’s Value as an Information Source, Proceedings of the SIGCHI Conference on Human Factors in Computing Systems (CHI ‘12), pp. 3195-3204, (2012); Laureyssens T., Coenen T., Claeys L., Mechant P., Criel J., Moere A.V., ZWERM: A Modular Component Network Approach for an Urban Participation Game, Proceedings of the SIGCHI Conference on Human Factors in Computing Systems (CHI ‘14), pp. 3259-3268, (2014); Lea R., (2017); Le Gal C., Martin J., Lux A., Crowley J., SmartOffice: Design of an Intelligent Environment. Intelligent Systems, IEEE, 16, pp. 60-66, (2001); Lopez C.A., Butler B.S., Consequences of Content Diversity for Online Public Spaces for Local Communities, Proceedings of the 2013 Conference on Computer Supported Cooperative Work (CSCW ‘13), pp. 673-682, (2013); Matassa A., Rapp A., Map-making: Designing a Mobile Application for Enhancing Memories’ Retrieval, Proc. of the 17th International Conference on Human-Computer Interaction with Mobile Devices and Services (MobileHCI ‘15), pp. 994-1001, (2015); Montola M., Stenros J., Waern A., Pervasive Games: Theory and Design, (2009); Mushiba M., Heissmeyer H., Dérive: An Exploration of Critical Play for Urban Place-Making, Proceedings of the Second African Conference for Human Computer Interaction: Thriving Communities (AfriCHI ‘18), (2018); Nam T., Pardo T.A., Conceptualizing Smart City with Dimensions of Technology, People, and Institutions, Proceedings of the 12th Annual International Digital Government Research Conference: Digital Government Innovation in Challenging Times (dg.o ‘11), pp. 282-291, (2011); Neustaedter C., Judge T.K., See-It: A Scalable Location-Based Game for Promoting Physical Activity, Proceedings of the ACM 2012 Conference on Computer Supported Cooperative Work Companion (CSCW ‘12), pp. 235-238, (2012); O'Hara K., Understanding Geocaching Practices and Motivations, Proceedings of the SIGCHI Conference on Human Factors in Computing Systems (CHI ‘08), pp. 1177-1186, (2008); Paavilainen J., Korhonen H., Alha K., Stenros J., Koskinen E., Mayra F., The Pokémon GO Experience: A Location-Based Augmented Reality Mobile Game Goes Mainstream, Proceedings of the 2017 CHI Conference on Human Factors in Computing Systems (CHI ‘17), pp. 2493-2498, (2017); Pang C., Neustaedter C., Procyk J., Hawkins D., Hennessy K., Moving Towards User-Centered Government: Community Information Needs and Practices of Families, Proceedings of the 41st Graphics Interface Conference (GI ‘15), pp. 155-162, (2015); Pang C., Pan R., Neustaedter C., Hennessy K., City Explorer: The Design and Evaluation of a Location-Based Community Information System, Proceedings of the SIGCHI Conference on Human Factors in Computing Systems (CHI ‘19), (2019); Paulos E., Goodman E., The Familiar Stranger: Anxiety, Comfort, and Play in Public Places, Proceedings of the SIGCHI Conference on Human Factors in Computing Systems (CHI ‘04), pp. 223-230, (2004); Peacock S., Anderson R., Crivellaro C., Streets for People: Engaging Children in Placemaking Through a Socio-Technical Process, Proceedings of the 2018 CHI Conference on Human Factors in Computing Systems (CHI ‘18), (2018); Procyk J., Neustaedter C., GEMS: The Design and Evaluation of a Location-Based Storytelling Game, Proceedings of the 17th ACM Conference on Computer Supported Cooperative Work &amp; Social Computing (CSCW ‘14), pp. 1156-1166, (2014); Rashid O., Mullins I., Coulton P., Edwards R., Extending Cyberspace: Location-Based Games Using Cellular Phones, Computers in Entertainment, 4, 1, pp. 1-18, (2006); Reinfurt L., Breitenbucher U., Falkenthal M., Leymann F., Riegg A., Internet of Things Patterns, Proceedings of the 21st European Conference on Pattern Languages of Programs (EuroPlop ‘16), (2016); Roche S., Rajabifard A., Sensing Places’ Life to Make City Smarter, Proceedings of the ACM SIGKDD International Workshop on Urban Computing (UrbComp ‘12), pp. 41-46, (2012); Rocker C., Janse M.D., Portolan N., Streitz N., User Requirements for Intelligent Home Environments: a Scenario-Driven Approach and Empirical Cross-Cultural Study, Proceedings of the 2005 Joint Conference on Smart Objects and Ambient Intelligence: Innovative Context-Aware Services: Usages and Technologies (sOc-EUSAI ‘05), pp. 111-116, (2005); Satchell C., Foth M., Hearn G., Schroeter R., Suburban Nostalgia: The Community Building Potential of Urban Screens, Proceedings of the 20th Australasian Conference on Computer-Human Interaction: Designing for Habitus and Habitat (OZCHI '08), pp. 243-246, (2008); Schneekloth L.H., Shibley R.G., Placemaking: The art and Practice of Building Communities, (1995); Schroeter R., Foth M., Discussions in Space, Proceedings of the 21st Annual Conference of the Australian Computer-Human Interaction Special Interest Group: Design: Open 24/7 (OZCHI ‘09), pp. 381-384, (2009); Seeburger J., Foth M., Content Sharing on Public Screens: Experiences Through Iterating Social and Spatial Contexts, Proceedings of the 24th Australian Computer-Human Interaction Conference (OzCHI '12), pp. 530-539, (2012); Silberberg S., Places in the Making, how Placemaking Builds Places and Communities, (2013); Strauss A.L., Corbin J.M., Basics of Qualitative Research: Techniques and Procedures for Developing Grounded Theory, (1998); Sun E., (2015); Sun E., McLachlan R., Naaman M., MoveMeant: Anonymously Building Community Through Shared Location Histories, Proceedings of the 2017 CHI Conference on Human Factors in Computing Systems (CHI ‘17), pp. 4284-4289, (2017); Sun E., Naaman M., A Multi-Site Investigation of Community Awareness Through Passive Location Sharing, Proceedings of the 2018 CHI Conference on Human Factors in Computing Systems (CHI ‘18), (2018); Thiel S.-K., Reward-based vs. Social Gamification: Exploring Effectiveness of Gamefulness in Public Participation, Proceedings of the 9th Nordic Conference on Human-Computer Interaction (NordiCHI ‘16), (2016); Tjondronegoro D., Chua T.-S., Transforming Mobile Personal Life log Into Autobiographical Multimedia EChronicles, Proceedings of the 10th International Conference on Advances in Mobile Computing &amp; Multimedia (MoMM ‘12), pp. 57-63, (2012); Unruh K.T., Pettigrew K.E., Durrance J.C., Evaluation of Digital Community Information Systems, Proceedings of the 2nd ACM/IEEE-CS Joint Conference on Digital Libraries (JCDL ‘02), pp. 240-241, (2002); Velasco-Martin J., Self-disclosure in Social Media, CHI ‘11 Extended Abstracts on Human Factors in Computing Systems (CHI EA ‘11), pp. 1057-1060, (2011); Wang X., Wakkary R., Neustaedter C., Desjardins A., Information Sharing, Scheduling, and Awareness in Community Gardening Collaboration, Proceedings of the 7th International Conference on Communities and Technologies (C&amp;T ‘15), pp. 79-88, (2015); Williams A., Robles E., Dourish P., Urbane-ing the City: Examining and Refining the Assumptions Behind Urban Informatics, Handbook of Research on Urban Informatics: The Practice and Promise of the Real-Time City, pp. 1-20, (2009); Willis K.S., O'Hara K., Giles T., Marianek M., Sharing Knowledge About Places as Community Building, Shared Encounters, pp. 291-308, (2009); Wouters P., van Nimwegen C., van Oostendorp H., van der Spek E.D., A Meta-Analysis of the Cognitive and Motivational Effects of Serious Games, Journal of Educational Psychology, 105, 2, pp. 249-265, (2013); Zannettou S., Caulfield T., De Cristofaro E., Kourtelris N., Leontiadis I., Sirivianos M., Stringhini G., Blackburn J., The Web Centipede, Proc. of the 2017 Internet Measurement Conference (IMC ‘17), pp. 405-417, (2017); Zheng S., Apthorpe N., Chetty M., Feamster N., User Perceptions of Smart Home IoT Privacy, Proceedings of the ACM on Human-Computer Interaction, 2, (2018); Zichermann G., Cunningham C., Gamification by Design: Implementing Game Mechanics in web and Mobile Apps, (2011)</t>
  </si>
  <si>
    <t>Objetivos de Desarrollo Sostenible; Estudios Medioambientales en la Universidad de Granada UGR; Garcia A.S., Diaz A.I., Reche C.M.P., Torres T.J.M., Rodriguez R.J.M., Systematic Review of Good Teaching Practices with ICT in Spanish Higher Education, Trends Chall. Sustain, 11, (2019); Teixes F., Gamificación: Fundamentos y Aplicaciones, pp. 17-193, (2014); Flandoli B.A.M., Riano R.E., El papel de la gamificación en la conciencia ambiental: Una revisión bibliométrica, Rev. Prism. Soc, 30, pp. 161-185, (2020); Barragan A.J., Ceada Y., Andujar J.M., Irigoyen E., Gomez V., Artaza F., Una propuesta para la motivación del alumnado de ingeniería mediante técnicas de gamificación, Actas 36ªJornadas de Automática, pp. 710-715, (2015); Deterding S., Dixon D., Khaled R., Nacke L., From Game Design Elements to Gamefulness: Defining Gamification, Proceedings of the 15th International Academic MindTrek Conference: Envisioning Future Media Environments, 11, pp. 9-15, (2011); Fernandez P., Moreno C.M., Urban Sustainability and Natural Hazards Management; Designs Using Simulations, Sustainability, 13, (2021); Fernandez P., Ceacero M., Effects of natural hazards on a sustainable city, design by gamification, Proceedings of the 11th Global Conference on Business and Social Sciences Series, (2020); Ceacero M., Diseño de una ciudad sostenible y los posibles efectos en ella de diferentes riesgos naturales mediante gamificación; Suartama I.K., Setyosari P., Ulfa S., Development of an Instructional Design Model for Mobile Blended Learning in Higher Education, Int. J. Emerg. Technol. Learn, 14, pp. 4-22, (2019); Fernandez P., Rodriguez M.C., Oliveras F.A., Modelo semipresencial para la formación universitaria. Aplicación a titulaciones técnicas, Enseñanza Ciencias, 38, pp. 179-197, (2020); Marco de Sendai para la Reducción del Riesgo de Desastres 2015–2030, pp. 1-40, (2015); Keller E., Blodget R., Riesgos Naturales: Procesos de la Tierra Como Riesgos, Desastres y Catástrofes, pp. 2-33, (2007); Gomes P.J., Pena L.A., Urban resilience: A conceptual framework, Sustain. Cities Soc, 50, pp. 2210-6707, (2019); Tiana A.S., Ramentol V.S., Morilla F.M., Implementación de los objetivos de desarrollo sostenible a nivel universitario, Revista Int. Sostenibilidad Educ. Super, 19, pp. 473-497, (2018); Guerra A., Integration of sustainability in engineering education: Why is PBL an answer?, Int. J. Sustain. High. Educ, 18, pp. 436-454, (2017); Simon M., Budke A., How Geography Textbook Tasks Promote Comparison Competency; An International Analysis, Sustainability, 12, (2020); Martins B., de Castro V.F., Interações didáticas de domínios curriculares a partir do estudo de caso da Ilha do Fogo (Cabo Verde), RISCOS 21CEGOT Soc. Ensino Geogr, 401, (2016); Nunes A.N., Martins B., Azeve M., Exploring the Spatial Perception of Risk in Portugal by Students of Geography, J. Geogr, 119, (2020); Alam E., Landslide Hazard Knowledge, Risk Perception and Preparedness in Southeast Bangladesh, Sustainability, 12, (2020); Teixes F., Gamificación: Motivar Jugando, pp. 79-125, (2015); Deterding S., Sicart M., Nacke L., O'Hara K., Dixon D., Gamification: Using game-design elements in non-gaming contexts, Proc. CHI EA ‘11, pp. 2425-2428, (2011); Hueros D.A., Dominguez Y.C., Godoy M.A., Healthy Heart. Developing an app to promote health among young people, Educ. Inf. Technol, 25, pp. 1837-1854, (2020); Loewen S., Crowther D., Isbell D.R., Kim K.M., Maloney J., Miller Z.F., Rawal H., Mobile-assisted language learning: A Duolingo case study, ReCALL, 31, pp. 293-311, (2019); Varnes D.J., International Association of Engineering Geology, Landslide Hazard Zonation: A Review of Principles and Practice, (1984); Carlson C.H., Wong C.W., If engineers solve problems, why are there still so many problems to solve? Getting beyond technical solutions in the classroom, Proceedins of the ASEE Annual Conference and Exposition, (2020); Soma T., Li B., Maclaren V., Food waste reduction: A test of three consumer awareness interventions, Sustainability, 12, (2020); Lauzurica D.B., Salinas M.D., Computational thinking and robotics: A teaching experience in compulsory secondary education with students with high degree of apathy and demotivation, Sustainability, 11, (2019); Gamificando el #ODS6, (2017); ¡Lanzamos QUODS!, (2020); Chisnall R., Church E., Maurer A., Murray K., Timmers K., Tupy F., Volain N., Williams J., Ziegenfuss R., El Libro de los ODS (Objetivos de Desarrollo Sostenible), (2019); Wu S., Wang J., Wei G., Wei Y., Research on Construction Engineering Project Risk Assessment with Some 2-Tuple Linguistic Neutrosophic Hamy Mean Operators, Sustainability, 10, (2018); Maskeliunas R., Kulikajevas A., Blazauskas T., Damasevicius R., Swacha J., An interactive serious mobile game for supporting the learning of programming in javascript in the context of eco-friendly city management, Computers, 9, pp. 1-18, (2020); Armstrong M.B., Landers R.N., An Evaluation of Gamified Training: Using Narrative to Improve Reactions and Learning, Simul. Gaming, 48, pp. 513-538, (2017); Landers R.N., Armstrong M.B., Enhancing instructional outcomes with gamification: An empirical test of the Technology Enhanced Training Effectiveness Model, Comput. Hum. Behav, 71, pp. 499-507, (2017); Avedon E., Smith S.B., The Study of Games, (1979); ¿Qué son las mecánicas de juego? Una aproximación al concepto; Romero J.M., Sola T., Trujillo J.M., Instructional Capabilities of Moodle Tools for Production of Courses and Educational Materials, Digit. Educ. Rev, 28, pp. 59-76, (2015); Canas J.M., Martin M.D., Arias P., Vega J., Alvarez R.D., Perez G.L., Conde F.J., Open-source drone programming course for distance engineering education, Electronics, 9, pp. 1-18, (2020); Vos T.E.J., Fraser G., Ortiz M.I., Prada R., Silva A.R., Prasetya I.S.W.B., Tutorial on a Gamification Toolset for Improving Engagement of Students in Software Engineering Courses, Proceedings of the IEEE 32nd Conference on Software Engineering Education and Training; De la Cruz M.K.B., Tolentino A.N., Roleda L.S., Increasing Student Motivation in College Physics with Gamified Instruction, Proceedings of the ACM International Conference Proceeding Series, pp. 268-274, (2020); Legaki N.Z., Xi N., Hamari J., Karpouzis K., Assimakopoulos V., The effect of challenge-based gamification on learning: An experiment in the context of statistics education, Int. J. Hum. Comput. Stud, 144, (2020); Costa F.A., Viana J., Raleiras M., What do higher education students have to say about gamification?, Adv. Intell. Syst. Comput, 1236, pp. 56-65, (2021); Confrey J., The evolution of design studies as methodology, The Cambridge Handbook of the Learning Sciences, pp. 135-152, (2006); Kelly A.E., Baek J.Y., Lesh R.A., Rit¬land B.B., Enabling innovations in education and systematizing their impact, Handbook of Design Research in Methods in Education. Innovations in Science, Technology, Engineering, and Mathematics Learning and Teaching, pp. 3-18, (2008); Gibelli T., La investigación basada en diseño para el estudio de una innovación en educación superior que promueve la autorregulación del aprendizaje utilizando TIC, Proceedings of the Congreso Iberoamericano de Ciencia, Tecnología, Innovación y Educación, pp. 12-14, (2014); Molina M., Castro E., Molina J.L., Castro E., Un acercamiento a la investigación de diseño a través de los experimentos de enseñanza, Enseñanza Cienc, 29, pp. 075-088, (2011); De Benito B., Salinas J.M., La investigación Basada en Diseño en Tecnología Educativa, Rev. Interuniv. Investig. Tecnol. Educ. (RIITE), pp. 44-59, (2016); Richey R.C., Klein J.D., Nelson W., Developmental research: Studies of instructional design and development, Handbook of Research for Educational Communications and Technology, pp. 1099-1130, (2004); Plomp T., Educational Design Research: An Introduction, An Introduction to Educational Design Research Proceedings of the seminar conducted at the East China, (2010); Guia docente de la asignatura Trabajo de Fin de Grado; Werbach K., Hunter D., Gamificación Revoluciona tu Negocio con las Técnicas de los Juegos, pp. 89-106, (2014); Bloom B.S., Engelhart M.D., Furst E.J., Hill W.H., Krathwohl D.R., Taxonomy of educational objectives: The classification of educational goals, Handbook I: Cognitive Domain, (1956); Morshead R.W., On Taxonomy of educational objectives Handbook II: Affective domain, Stud. Philos. Educ, 4, pp. 164-170, (1965); Anderson L.W., Krathwohl D.R., A Taxonomy for Learning, Teaching, and Assessing: A Revision of Bloom's Taxonomy of Educational Objectives, (2001); Armstrong P., Bloom's Taxonomy, (2010); Keene J., Colvin J., Sissons J., Mapping student information literacy activity against Bloom's taxonomy of cognitive skills, J. Inf. Lit, 4, pp. 6-21, (2010); Our Googley advice to students: Major in learning; Bloom’s Digital Taxonomy; Maslow A.H., Motivation and Personality, (1954); Herzberg F., Mausner B., Snyderman B., The Motivation to Work, (1967); McClelland D., Estudio de la Motivación Humana, (1989); Vroom V., Work and Motivation, (1964); Porter L.W., Lawler E.E., Manage-Rial Attitudes and Performance, (1968); Locke E.A., Purpose without consciousness: A contradiction, Psychol. Rep, 25, pp. 991-1009, (1969); Csikszentmihalyi M., Beyond Boredom and Anxiety, (1975); Valera J., Gamificación: 6 Teorías de Motivación en Juego; Joyce B., Weil M., Modelos de Enseñanza, (1985); Putra E., Tantular B.A., Ruhimat M., The Effect of Simcity as Instructional Media in Geography Learning on Learners' Spatial Intelligence, Proceedings of the 2020 International Conference on Education Development and Studies ACM International Conference Proceeding Series, pp. 6-9, (2020); Pramaputri N.I., Gamal A., Urban Planning Simulation Game and the Development of Spatial Competence, IOP Conf. Ser. Earth Environ. Sci, 396, (2019); Watson Z., Zaidi S.F.M., Understanding positive impact of game interactivity in education, ACM Int. Conf. Proc. Ser, pp. 118-123, (2019); Arnold U., Sobke H., Reichelt M., Simcity in infrastructure management education, Education Sciences, (2019); Sukhov A., Ethical issues of simulation video games, Proc. Eur. Conf. Games-Based Learn, pp. 705-712, (2019); Haahtela P., Vuorinen T., Kontturi A., Silfvast H., Vaisanen M., Onali J., Gamification of Education: Cities Skylines as an educational tool for real estate and land use planning studies, Game Urban Plan. Aalto Sch. Eng, (2015); Pinos J., Vozenilek V., Pavlis O., Automatic geodata processing methods for real-world city visualizations in cities: Skylines, ISPRS Int. J. Geo-Inf, 9, (2019); Poulsen M., Kober E., The Game IT Handbook; Serradell E., El uso de los juegos y simuladores de negocio en un entorno docente, Oikonomics, 1, pp. 86-92, (2014); Hjalmarson M.A., Lesh R., Design research. Engineering, systems, products, and processes for innovation, Handbook of International Research in Mathematics Education, pp. 520-534, (2008)</t>
  </si>
  <si>
    <t>Alfaro J.L.D.; Udeozor C.; Solmaz S.; Cermak-Sassenrath D.</t>
  </si>
  <si>
    <t>Alfaro, Jessica Lizeth Domínguez (57221587925); Udeozor, Chioma (57226187205); Solmaz, Serkan (57211815489); Cermak-Sassenrath, Daniel (55342918000)</t>
  </si>
  <si>
    <t>57221587925; 57226187205; 57211815489; 55342918000</t>
  </si>
  <si>
    <t>Designing a Mobile Game for Introducing Learners to a Soap Making process</t>
  </si>
  <si>
    <t>https://www.scopus.com/inward/record.uri?eid=2-s2.0-85141139120&amp;partnerID=40&amp;md5=1342d6cca2a4cd0a0a7fa2badf17dac8</t>
  </si>
  <si>
    <t>Bunno's Fabulous Soap-Making Challenge is intended to be both, a game that is played for fun and a game from which subject content can be learned. The game is modeled on and represents authentic, real-world chemical processes. Specifically, it promotes the learning of aspects central to the soap-making process. The game is a resource-managing game in which players plan, organize, and execute the production of soap. Players source the raw materials, acquire the technical equipment, create an efficient lab setup and produce and sell soap in an economically sustainable way. The game is centrally based on the idea of constructivist learning. Players encounter an inspiring and challenging situation and are active, in control, and make their own decisions and experiences. Their actions trigger immediate responses and are consequential. The main contribution of this article is a detailed description, a conceptual explanation, and a critical discussion of the game design. In addition, this article briefly describes the educational theory which informs the project, how the game design is actually realized in the implemented game and how it can be played, and the game's educational content and the projected learning outcomes. © 2022 Dechema e.V.. All rights reserved.</t>
  </si>
  <si>
    <t>chemical engineering; education; game design; learning</t>
  </si>
  <si>
    <t>Atmaja P.W., Muttaqin F., Sugiarto S., Facilitating educational contents of different subjects with context-agnostic educational game: A pilot case study, Register: Jurnal Ilmiah Teknologi Sistem Informasi, 6, 1, pp. 53-65, (2020); Cermak-Sassenrath D., Should I Play or Should I Go?, pp. 24-61, (2022); Charsky D., Ressler W., Games are made for fun": Lessons on the effects of concept maps in the classroom use of computer games, Computers &amp; Education, 56, 3, pp. 604-615, (2011); Cobb P., Putting philosophy to work: Coping with multiple theoretical perspectives, Second Handbook of Research on Mathematics Teaching and Learning, pp. 3-38, (2007); Dichev C., Dicheva D., Gamifying education: what is known, what is believed and what remains uncertain: a critical review, International Journal of Educational Technology in Higher Education, 14, 1, (2017); Evangelopoulou O., Xinogalos S., MYTH TROUBLES: An Open-Source Educational Game in Scratch for Greek Mythology, Simulation &amp; Gaming, 49, 1, pp. 71-91, (2018); Fizek S., Why Fun Matters: In Search of Emergent Playful Experiences, Rethinking Gamification, pp. 273-287, (2014); Fuchs M., Predigital Precursors of Gamification, Rethinking Gamification, pp. 119-140, (2014); Gee J.P., What Video Games Have to Teach Us About Learning and Literacy, (2007); Gordillo A., Lopez-Fernandez D., Tovar E., Comparing the Effectiveness of Video-Based Learning and Game-Based Learning Using Teacher-Authored Video Games for Online Software Engineering Education, IEEE Transactions on Education, pp. 1-9, (2022); Hu Y., Gallagher T., Wouters P., van der Schaaf M., Kester L., Game-based learning has good chemistry with chemistry education: A three-level meta-analysis, Journal of Research in Science Teaching, (2022); Koivisto J., Hamari J., The rise of motivational information systems: A review of gamification research, International Journal of Information Management, pp. 191-210, (2019); Majuri J., Koivisto J., Hamari J., Gamification of Education and Learning: A Review of Empirical Literature, The 2nd International GamiFIN conference, (2018); McGonigal J., Reality Is Broken: Why Games Make Us Better and How They Can Change the World, (2011); Nino M., Evans M.A., Fostering 21st-Century Skills in Constructivist Engineering Classrooms With Digital Game-Based Learning, IEEE Revista Iberoamericana de Tecnologias del Aprendizaje, 10, 3, pp. 143-149, (2015); Preston W.C., Soap boiling on a laboratory scale, Journal of Chemical Education, 17, 10, pp. 476-478, (1940); Raczkowski F., Making points the point: Towards a history of ideas of gamification, Rethinking Gamification, pp. 141-160, (2014); Rodrigues da Silva R.J., Gouveia Rodrigues R., Pereira Leal C.T., Gamification in Management Education: A Systematic Literature Review, BAR - Brazilian Administration Review, 16, 2, (2019); Squire K., From Content to Context: Videogames as Designed Experience, Educational Researcher, 35, 8, pp. 19-29, (2006); Suzuki K., Shibuya T., Kanagawa T., Effectiveness of a game-based class for interdisciplinary energy systems education in engineering courses, Sustainability Science, 16, 2, pp. 523-539, (2021); Tulloch R., Randell-Moon H.E.K., The politics of gamification: Education, neoliberalism and the knowledge economy, Review of Education, Pedagogy, and Cultural Studies, 40, 3, pp. 204-226, (2018); Vargianniti I., Karpouzis K., Using Big and Open Data to Generate Content for an Educational Game to Increase Student Performance and Interest, Big Data and Cognitive Computing, 4, 4, (2020); Wu W.H., Hsiao H.C., Wu P.L., Lin C.H., Huang S.H., Investigating the learning-theory foundations of game-based learning: A meta-analysis, Journal of Computer Assisted Learning, 28, 3, pp. 265-279, (2012); Xi N., Hamari J., Does gamification satisfy needs? A study on the relationship between gamification features and intrinsic need satisfaction, International Journal of Information Management, pp. 210-221, (2019)</t>
  </si>
  <si>
    <t>Alex A., Schippers M. C., Digital Game Elements, User Experience And Learning: a Conceptual Framework, Educ Inf Technol, 23, (2018); Alexander J. A., Cruz L. E., Torrence M. L., Gold Star: Enhancing Student Engagement Through Gameful Teaching and Learning, (2019); Alomair Y., Hammami S., A Review of Gamified Techniques for Foreign Language Learning, J. Edu. Res. Rev, 7, 11, pp. 223-238, (2019); Bellotti F., Berta R., De Gloria A., Design Effective Serious Games: Opportunities and Challenges for Research, International Journal of Emerging Technologies in Learning, 5, pp. 22-35, (2010); Breuer M., Was Ist Gamification?, (2011); Bruckman A., The Day After Net Day: Approaches to Educational Use of the Internet, Convergence, 5, 1, pp. 24-46, (1999); Butler C., Applied Behavioral Economics: A Game Designer's Perspective, Gamification in Education And Business, (2015); Cheong C., Cheong F., Filippou J., Quick Quiz: A gamified Approach for Enhancing Learning, the Pacific Asia Conference on Information Systems, (2013); Cohen Aaron M., The Gamification of Education, The Futurist, 45, 5, pp. 16-17, (2011); Coonradt C., The Game of Work: How to Enjoy Work as Much as Play, (2007); Coutinho S., Is Gamifying Your Curriculum a Win or a Loss?, Technology and the Curriculum: Summer 2019, (2019); (2017); de Freitas A., de Freitas M., Classroom Live: A Software-Assisted Gamification Tool, Computer Science Education, 23, pp. 186-206, (2013); Deterding S., Khaled R., Nacke L., Dixon D., Gamification: Toward a Definition, Proceedings of Workshop on Gamification at the ACM International Conference on Human Factors in Computing Systems (CHI), (2011); Dickey M. D., Engaging by design: how engagement strategies in popular computer and video games can inform instructional design, Education Training Research and Development, 53, 2, pp. 67-83, (2005); Serious Games: Spielend zu neuer Motivation und erfolgreicher Weiterbildung, (2021); Ferrao S., Tao J., Silva R., Success Factors for Using Gamification in Language Teaching, NAToG Journal, Journal of the Nigerian Association of Teachers of German, 2, (2019); Figueroa J., Using Gamification to Enhance Second Language Learning, Digital Education Review, 21, pp. 32-54, (2015); Fogg B. J., A Behavior Model for Persuasive Design, Proceedings of the 4th International Conference on Persuasive Technology, (2009); Furdu I., Tomozei C., Kose U., Pros and Cons Gamification and Gaming in Classroom, Broad Research in Artificial Intelligence and Neuroscience, 8, pp. 56-62, (2017); Gamification im Klassenzimmer, Vor- und Nachteile; 6 Killer Examples of Gamification In eLearning, (2017); Garland Christopher M., Gamification and Implications for Second Language Education: A Meta Analysis, (2015); Glover I., Campbell A., Latif F., Norris L., Toner J., Tse C., A Tale of One City: Intrainstitutional Variations, Migrating VLE Platform. Research In Learning Technology, (2012); Huang Hsin Yuan W., Soman D., A Practitioner's Guide to Gamification of Education, Research Report Series: Behavioral Economics in Action, (2013); Huotari K., Hamari J., Electronic Markets, 27, pp. 21-31, (2017); Vor. und Nachteile von Gamification, (2013); Kapp Karl M., The Gamification of Learning and Instruction: Game based Methods for Training and Education, (2012); Kapp K., Gamification: Separating fact from fiction, Chief Learning Officer, 13, 3, pp. 45-52, (2014); Kiryakova G., Angelova N., Yordanova L., Gamification in education, Proceedings of 9th International Balkan Education and Science Conference, (2014); Kohler J., Gamification im Kontext des Fremdsprachenerwerbs Erstellung eines Software- Prototyps fur das Fach "Deutsch als Fremdsprache" Diplomarbeit zur Erlangung des Grades DIPLOM-INFORMATIKERIN im Studiengang Computervisualistik, (2016); und Herger Kumar, Gamification at Work: Designing Engaging Business Software, Know Your Player, (2013); Landers R. N., Developing a Theory of Gamified Learning: Linking Serious Games and Gamification of Learning, Simulation &amp; Gaming, 45, 6, pp. 752-768, (2014); Lazzaro N., Why We Play Games: Four Keys to More Emotion Without Story, (2004); Lee J. J., Hammer J., Gamification in Education: What, How, Why Bother?, Academic Exchange Quarterly, 15, 2, pp. 1-5, (2011); Gamification in the classroom, advantages and disadvantages; Martens A., Muller W., Gamification, Handbook of Digital Games and Entertainment Techhnologies, (2017); Meece J. L., Anderman E. M., Anderman L. H., Classroom Goal Structure, Student Motivation, and Academic Achievement, Annual Review of Psychology, 57, pp. 487-503, (2006); Nelson M., Soviet and American Precursors to the Gamification of Work, MindTrek, pp. 23-26, (2012); Oyedele O., German Studies in Nigeria from Inception till the new Millennium, Ife Journal of Foreign Languages (IJOFOL), 6, pp. 127-149, (2007); Gamify the Classroom, (2013); Pastor-Pina H., Gallego-Duran F. J., Can Moodle Be Used for Structural Gamification?, International Association of Technology, Education and Development (IATED), Proceedings of the 9th International Technology, Education and Development Conference : 2nd-4th March 2015, pp. 1014-1021, (2015); Preisig L., Der Einfluss von Gamification auf die Selbstlernkompetenz und den Lernerfolg von Studierenden, (2016); Prensky M., Digital Natives, Digital Immigrant, Part II: Do They Really Think .Differently?, On the Horizon, 9, 6, pp. 1-9, (2001); Sahin M. C., Arslan Namli N., Gamification and Effects on Students' Science Lesson Achievement, International Journal on New Trends in Education and Their Implications, 7, 1, (2016); Schedler M., Mit Gamification spielend die Schulen verandern. Gamification als Zaubermittel fur motivierendes Lernen?, (2020); Smith-Robbins S., This Game Sucks: How to Improve the Gamification of Education, Educause Review, 46, 1, pp. 58-59, (2011); Stewart. K, What are the Advantages and Disadvantages of Gamification?, (2021); Stott A., Neustaedter C., Analysis of Gamification in Education, (2013); Student's Information Handbook, (2016); Criticisms of Gamification in Education; Turner C., Dierksheide J., Anderson P., Learn2Mine: Data Science Practice and Education Through Gameful Experiences, International Journal of e-Education, e-Business, e-Management, and e-Learning, 4, 3, pp. 243-248, (2014); Watkins V., Neef A., Spielend in die Zukunft. Wie kann strategische Zukunftsarbeit vom Gamification-Trend profitieren?, (2019); Werbach K., Hunter D., For the Win: How Game Thinking Can Revolutionize Your Business, (2012); Werbach K., (Re)Defining Gamification: A Process Approach, Persuasive Technology: 9th International Conference, PERSUASIVE 2014, pp. 266-272, (2014); Zichermann G., Cunningham C., Gamification by Design: Implementing Game Mechanics in Web and Mobile Apps, (2011)</t>
  </si>
  <si>
    <t>Arnab S., Brown K., Clarke S., Et al., The development approach of a pedagogically-driven serious game to support Relationship and Sex Education (RSE) within a classroom setting, Computers &amp; Education, 69, pp. 15-30, (2013); Baranowski T., Ryan C., Hoyos-Cespedes A., Et al., Nutrition Education and Dietary Behavior Change Games: A Scoping Review, Games Health J, 8, 3, pp. 153-176, (2019); Bertozzi-Villa A., bertozzivill/india-family-planning: Game data analysis and pre-post assessment, (2020); Bertozzi E., Bertozzi-Villa A., Kulkarni P., Et al., Collecting family planning intentions and providing reproductive health information using a tablet-based video game in India [version 2; peer review: 2 approved], Gates Open Res, 2, (2018); Bertozzi-Villa A., Bertozzi E., Sridhar A., Outcomes Assessment Pitfalls: Challenges to Quantifying Knowledge Gain in a Sex Education Game, (2020); Boyle E.A., Hainey T., Connolly T.M., Et al., An update to the systematic literature review of empirical evidence of the impacts and outcomes of computer games and serious games, Computers &amp; Education, 94, pp. 178-192, (2016); Chittaro L., Buttussi F., Learning Safety through Public Serious Games: A Study of "Prepare for Impact" on a Very Large, International Sample of Players, IEEE Trans Vis Comput Graph, (2020); Clark D.B., Tanner-Smith E.E., Killingsworth S.S., Digital Games, Design, and Learning: A Systematic Review and Meta-Analysis, Rev Educ Res, 86, 1, pp. 79-122, (2016); Coovert M.D., Winner J., Bennett W., Et al., Serious Games are a Serious Tool for Team Research, International Journal of Serious Games, 4, 1, (2017); Del Blanco A., Torrente J., Fernandez-Manjon B., Et al., Using a videogame to facilitate nursing and medical students' first visit to the operating theatre. A randomized controlled trial, Nurse Educ Today, 55, pp. 45-53, (2017); DeSmet A., Shegog R., Ryckeghem D.V., Et al., A Systematic Review and Meta-analysis of Interventions for Sexual Health Promotion Involving Serious Digital Games, Games Health J, 4, 2, pp. 78-90, (2015); Ferchaud A., Seibert J., Sellers N., Et al., Reducing Mental Health Stigma Through Identification With Video Game Avatars With Mental Illness, Front Psychol, 11, (2020); Fiellin L.E., Hieftje K.D., Pendergrass T.M., Et al., Video Game Intervention for Sexual Risk Reduction in Minority Adolescents: Randomized Controlled Trial, J Med Internet Res, 19, 9, (2017); Gariepy A.M., Hieftje K., Pendergrass T., Et al., Development and Feasibility Testing of a Videogame Intervention to Reduce High-Risk Sexual Behavior in Black and Hispanic Adolescents, Games Health J, 7, 6, pp. 393-400, (2018); Hieftje K.D., Fernandes C.S.F., Lin I.H., Et al., Effectiveness of a web-based tobacco product use prevention videogame intervention on young adolescents' beliefs and knowledge, Subst Abus, 42, 1, pp. 47-53, (2019); Ifenthaler D., Eseryel D., Ge X., Assessment for Game-Based Learning, pp. 1-8, (2012); Ismail S., Shajahan A., Rao T.S.S., Et al., Adolescent sex education in India: Current perspectives, Indian J Psychiatry, 57, 4, pp. 333-337, (2015); Joubert M., Armand C., Morera J., Et al., Impact of a Serious Videogame Designed for Flexible Insulin Therapy on the Knowledge and Behaviors of Children with Type 1 Diabetes: The LUDIDIAB Pilot Study, Diabetes Technol Ther, 18, 2, pp. 52-58, (2016); Khubchandani J., Clark J., Kumar R., Beyond controversies: sexuality education for adolescents in India, J Family Med Prim Care, 3, 3, pp. 175-179, (2014); Klopfer E., Haas J., Osterweil S., Et al., Resonant games: design principles for learning games that connect hearts, minds, and the everyday, (2018); Malone T.W., Toward a theory of intrinsically motivating instruction, Cognitive Sci, 5, 4, pp. 333-369, (1981); Serrano-Laguna A., Manero B., Freire M., Et al., A methodology for assessing the effectiveness of serious games and for inferring player learning outcomes, Multimed Tools Appl, 77, 2, pp. 2849-2871, (2018); Van Staalduinen J.P., de Freitas S., A game-based learning framework: Linking game design and learning outcomes, Learning to play: exploring the future of education with video games, pp. 29-54, (2011); Weiser S., India: Family Planning and the Population Dilemma, Pulitzer Center on Crisis Reporting, (2015); Zammitto V., Game research, measuring gaming preferences, Appl Artif Intell, (2009)</t>
  </si>
  <si>
    <t>Teo K.; Koh J.T.K.V.; Wong K.; Aue K.; Chan J.; Jabry B.</t>
  </si>
  <si>
    <t>Teo, Kiahsheng (57226641890); Koh, Jeffrey T. K. V. (59270361100); Wong, Keith (57226645015); Aue, Karin (55654545900); Chan, John (57211205118); Jabry, Bassam (57211209679)</t>
  </si>
  <si>
    <t>57226641890; 59270361100; 57226645015; 55654545900; 57211205118; 57211209679</t>
  </si>
  <si>
    <t>BossUP! Assessing Potential Hiring Candidates During the Interview Process via an Innovation Diagnostics Card Game</t>
  </si>
  <si>
    <t>10.1007/978-3-030-80094-9_43</t>
  </si>
  <si>
    <t>https://www.scopus.com/inward/record.uri?eid=2-s2.0-85112188970&amp;doi=10.1007%2f978-3-030-80094-9_43&amp;partnerID=40&amp;md5=053bdc2e7568ffadeea8d0bb3f459019</t>
  </si>
  <si>
    <t>Assessment and evaluation methods in a job interview have always been very much focused on a person’s performance, knowledge, and experience. However, excelling at a challenging job often requires skills that go beyond the skills and background of a person. And while psychometrics in the evaluation process is nothing new, gamifying the interview process is still considered a novel approach to candidate evaluation. As part of exploring new potentialities for Chemistry’s innovative card game, BossUP!, a study was conducted with the purpose of prototyping a new format of interview engagement and evaluation for the organization. In combination with a pre- and post-questionnaire, coupled with face-to-face gameplay during the interview process, this study explores the boundaries of how interviews can break free of traditional methods, by not only making it a fun and engaging experience via gamification, but to also enhance the evaluation method beyond performance, knowledge, and experience. © 2021, The Author(s), under exclusive license to Springer Nature Switzerland AG.</t>
  </si>
  <si>
    <t>Candidate assessment; Design thinking; Experience design; Hiring processes; Human resources; Human-centered design; Serious games</t>
  </si>
  <si>
    <t>Inc H., Humanmetrics Jung Typology Test. Humanmetrics</t>
  </si>
  <si>
    <t>Toubia O., Et al., Extracting features of entertainment products: A guided latent dirichlet allocation approach informed by the psychology of media consumption, Journal of Marketing Research, 56, 1, pp. 18-36, (2019); Pan Y., Et al., Deep design: Product aesthetics for heterogeneous markets, Proceedings of the 23rd ACM SIGKDD International Conference on Knowledge Discovery and Data Mining, pp. 1961-1970, (2017); Zhang J., Et al., Consumption and performance: Understanding longitudinal dynamics of recommender systems via an agent-based simulation framework, Information Systems Research, 31, 1, pp. 76-101, (2020); Barkan O., Koenigstein N., Item2vec: neural item embedding for collaborative filtering, 2016 IEEE 26th International Workshop on Machine Learning for Signal Processing (MLSP), pp. 1-6, (2016); Ma B., Et al., An LDA and synonym lexicon based approach to product feature extraction from online consumer product reviews, Journal of Electronic Commerce Research, 14, 4, (2013); Guo Y., Barnes S.J., Jia Q., Mining meaning from online ratings and reviews: Tourist satisfaction analysis using latent dirichlet allocation, Tourism Management, 59, pp. 467-483, (2017); Qian Y., Et al., Segmenting market structure from multi-channel clickstream data: A novel generative model, Electronic Commerce Research, 20, 3, pp. 509-533, (2020); Lin T., Et al., The dual-sparse topic model: mining focused topics and focused terms in short text, Proceedings of the 23rd international conference on World wide web, pp. 539-550, (2014); Rakesh V., Et al., A sparse topic model for extracting aspect-specific summaries from online reviews, Proceedings of the 2018 World Wide Web Conference, pp. 1573-1582, (2018); Williamson S., Et al., The IBP compound Dirichlet process and its application to focused topic modeling, ICML, (2010); Liu Y., Et al., Using favorite data to analyze asymmetric competition: Machine learning models, European Journal of Operational Research, 287, 2, pp. 600-615, (2020); Wang C., Blei D., Decoupling sparsity and smoothness in the discrete hierarchical dirichlet process, Advances in Neural Information Processing Systems, 22, pp. 1982-1989, (2009); Blei D.M., Ng A.Y., Jordan M.I., Latent dirichlet allocation, The Journal of machine Learning research, 3, pp. 993-1022, (2003); Van Der Maaten L., Hinton G., Visualizing data using t-SNE, Journal of Machine Learning Research, 9, 11, (2008)</t>
  </si>
  <si>
    <t>Vrancken J.; De Gryse L.; Spooren A.I.F.</t>
  </si>
  <si>
    <t>Vrancken, Jo (57211461053); De Gryse, Liesbeth (57211453075); Spooren, Annemie I. F. (15623536200)</t>
  </si>
  <si>
    <t>57211461053; 57211453075; 15623536200</t>
  </si>
  <si>
    <t>HospiAvontuur: development of a serious game to help young children and their parents during the preparation for an admission at the hospital for elective surgery</t>
  </si>
  <si>
    <t>10.1080/0144929X.2019.1673821</t>
  </si>
  <si>
    <t>https://www.scopus.com/inward/record.uri?eid=2-s2.0-85074041003&amp;doi=10.1080%2f0144929X.2019.1673821&amp;partnerID=40&amp;md5=00ae7820c5686eebd7e00a5fbd2557a4</t>
  </si>
  <si>
    <t>Objective: Young children experience a significant amount of preoperative anxiety prior to surgical procedures and the induction of the general anaesthesia. Reducing preoperative anxiety is often performed by means of premedication. The use of medication has several side effects which could have a negative effect in children. The development and use of a non-pharmacological method for anxiety reduction prior to anaesthesia is subject of several recent studies. In this research paper the development of HospiAvontuur, a game for a smartphone or a mobile device, is described. The objective of the game is to inform young children (age group 4–7 years old) and their parents about an upcoming hospital admission for elective surgery. Materials and Methods: The game was developed and tested during different stages. In the first phase, stakeholders (i.e. children and their parents), were consulted about their views on preoperative preparation. In the second phase the essential game components were defined, followed by the game development. During the third phase the prototype version and the beta version of the game were tested with children of the age group. Results: Stakeholders showed a positive attitude towards a game for preoperative preparation for young children. Results from the testing of the game showed a positive result on the overall fun, characters appreciation and specific game elements appreciation. Children scored high on the knowledge questions. Conclusion: The final version of HospiAvontuur is a game to inform children and their parents for an upcoming admission at the hospital for elective surgery. The game was tested and optimised according to stakeholders feedback. © 2019 Informa UK Limited, trading as Taylor &amp; Francis Group.</t>
  </si>
  <si>
    <t>at home preparation; game development; Preoperative anxiety; user-centred design</t>
  </si>
  <si>
    <t>Athanassiadou E., Giannakopoulos G., Kolaitis G., Tsiantis J., Christogiorgos S., Preparing the Child Facing Surgery: The Use of Play Therapy, Psychoanalytic Social Work, 19, 1-2, pp. 91-100, (2012); Barendregt W., Bekker M., Guidelines for user testing with children, (2010); Bergendahl H., Lonnqvist P.-A., Eksborg S., Clonidine in Paediatric Anaesthesia: Review of the Literature and Comparison with Benzodiazepines for Premedication, Acta Anaesthesiologica Scandinavica, 50, pp. 135-143, (2006); Caruso T.J., Tsui J.H., Wang E., Scheinker D., Sharek P.J., Cunningham C., Rodriguez S.T., A Retrospective Review of a Bed-Mounted Projection System for Managing Pediatric Preoperative Anxiety, Pediatric Quality and Safety, 3, 4, pp. 1-5, (2018); Chieng Y.J., Chan W.C., Klainin-Yobas P., He H.G., Perioperative Anxiety and Postoperative Pain in Children and Adolescents Undergoing Elective Surgical Procedures: A Quantitative Systematic Review, Journal of Advanced Nursing, 70, 2, pp. 243-255, (2014); Chow C.H.T., Van Lieshout R.J., Schmidt L.A., Buckley N., Tablet-Based Intervention for Reducing Children's Preoperative Anxiety, Journal of Developmental and Behavioral Pediatrics, 38, 6, pp. 409-416, (2017); Deci E.L., Intrinsic Motivation, (1975); Deci E.L., Ryan R.M., The “What” and the “Why” of Goal Persuits: Human Needs and the Self-determination of Behavior, Psychological Inquiry, 11, pp. 227-268, (2000); Druin A., The Role of Children in the Design of New Technology, Behaviour and Information Technology, 21, 1, pp. 1-25, (2002); The 10 Articles of the EACH Charter, (2001); Fernandes S.C., Arriaga P., Esteves F., Providing Preoperative Information for Children Undergoing Surgery: A Randomized Study Testing Different Types of Educational Material to Reduce Children’s Preoperative Worries, Health Education Research, 29, 6, pp. 1058-1076, (2014); Fernandes S., Arriaga P., Esteves F., Using an Educational Multimedia Application to Prepare Children for Outpatient Surgeries, Health Communication, 30, 12, pp. 1190-1200, (2015); Fransella F., Bannister D., A Manuel for Repertory Grid Technique, (1977); Greenberg J.A., Davis P.J., Premedication and Induction of Anaesthesia in Pediatric Surgical Patients, Anesthesiology Clinics of North America, 14, 4, pp. 781-782, (1996); Meaningful play. Digitale spellen als bron van leren, (2008); Kain Z.N., Premedication and Parental Presence Revisited, Current Opinion in Anaesthesiology, 14, 3, pp. 331-337, (2001); Kain Z.N., Caldwell-Andrews A.A., Preoperative Psychological Preparation of the Child for Surgery: An Update, Anesthesiology Clinics of North America, 23, 4, pp. 597-614, (2005); Kain Z.N., Caldwell-Andrews A.A., Maranets I., McClain B., Gaal D., Mayes L.C., Zhang H., Preoperative Anxiety and Emergence Delirium and Postoperative Maladaptive Behaviors, Anaesthesia and Analgesia, 99, 6, pp. 1648-1654, (2004); Kain Z., Hofstadter M., Mayes L., Krivutza D., Alexander G., Wang S., Reznick J., Midazolam: Effects on Amnesia and Anxiety in Children, Anesthesiology, 93, 3, pp. 676-684, (2000); Kain Z.N., Mayes L.C., Caldwell-Andrews A.A., Karas D.E., McClain B.C., Preoperative Anxiety, Postoperative Pain, and Behavioral Recovery in Young Children Undergoing Surgery, Pediatrics, 118, 2, pp. 651-658, (2006); Kain Z.N., Mayes L.C., Caramico L.A., Silver D., Spieker M., Nygren M.M., Rimar S., Parental Presence During Induction of Anaesthesia. A Randomized Controlled Trial, Anesthesiology, 84, 5, pp. 1060-1067, (1996); Kerimoglu B., Neuman A., Paul J., Stefanov D.G., Twersky R., Anaesthesia Induction Using Video Glasses as a Distraction Tool for the Management of Preoperative Anxiety in Children, Anaesthesia and Analgesia, 117, 6, pp. 1373-1379, (2013); Kim J., Chiesa N., Raazi M., Wright K.D., A Systematic Review of Technology-Based Preoperative Preparation Interventions for Child and Parent Anxiety, Canadian Journal of Anaesthesia/Journal Canadien D’anesthésie, (2019); Liguori S., Stacchini M., Ciofi D., Olivini N., Bisogni S., Festini F., Effectiveness of an App for Reducing Preoperative Anxiety in Children, JAMA Pediatrics, 170, 8, (2016); MacLaren J., Kain Z.N., Pediatric Preoperative Preparation: A Call for Evidence-Based Practice, Paediatric Anesthesie, 17, 11, pp. 1019-2020, (2007); Marechal C., Berthiller J., Tosetti S., Cogniat B., Desombres H., Bouvet L., De Queiroz Siqueira M., Children and Parental Anxiolysis in Paediatric Ambulatory Surgery: A Randomized Controlled Study Comparing 0.3 mg kg −1 Midazolam to Tablet Computer Based Interactive Distraction, British Journal of Anaesthesia, 118, 2, pp. 247-253, (2017); Markopoulos P., Read J., MacFarlane S., Hoysniemi J., Evaluating Children’s Interactive Products. Principles and Practices for Interaction Designers, (2008); Mouratidis A., Vansteenkiste M., Lens W., Sideridis G., The Motivating Role of Positive Feedback in Sport and Physical Education: Evidence for a Motivational Model, Journal of Sport and Exercise Psychology, 30, pp. 240-268, (2008); Patel A., Schieble T., Davidson M., Tran M.C.J., Schoenberg C., Delphin E., Bennett H., Distraction with a Hand-Held Video Game Reduces Pediatric Preoperative Anxiety, Pediatric Anaesthesia, 16, 10, pp. 1019-1027, (2006); Petrovska S., Sivevska D., Cackov O., Role of the Game in the Development of Preschool Child, Procedia–Social and Behavioral Sciences, 92, pp. 880-884, (2013); Rassin M., Gutman Y., Silner D., Developing a Computer Game to Prepare Children for Surgery, AORN Journal, 80, 6, pp. 1095-1102, (2004); Read J.C., MacFarlane S.J., Casey C., Proceedings of Conference on HCI, (2001); Risden K., Hanna E., Kanerva A., Dimensions of Intrinsic Motivation in Children’s Favorite Computer Activities, (1997); Ryan R.M., Deci E.L., Self-determination Theory and the Facilitation of Intrinsic Motivation, Social Development and Well-Being, American Psychologist, 55, pp. 68-78, (2000); Ryan R.M., Deci E.L., Self-regulation and the Problem of Human Autonomy: Does Psychology Need Choice, Self-Determination, and Will?, Journal of Personality, 74, pp. 1557-1586, (2006); Salen K., Zimmerman E., Rules of Play. Game Design Fundamentals, (2003); Taylor G., Jungert T., Mageau G.A., Schattke K., Dedic H., Rosenfield S., Et al., A Self-determination Theory Approach to Predicting School Achievement Over Time: The Unique Role of Intrinsic Motivation, Contemporary Educational Psychology, 39, pp. 342-358, (2014); Theng Y., Aung P., Investigating Effects of Avatars on Primary School Children’s Affective Responses to Learning, Journal of Multimodal User Interfaces, 5, pp. 45-52, (2011); Vanhaelewyn B., Demarez L., (2019); Vansteenkiste M., Soenens B., Vitamines Voor Groei. Ontwikkeling Voeden Vanuit de Zelf-Determinatie Theorie, (2015); Wang S.M., Maranets I., Weinberg M.E., Caldwell-Andrews A.A., Kain Z.N., Parental Uricular Acupuncture as an Adjunct for Parental Presence During Induction of Anaesthesia, Anesthesiology, 100, 6, pp. 1399-1404, (2004); Waterman A.S., Two Conceptions of Happiness: Contrast of Personal Expressiveness (Eudaimonia) and Hedonic Enjoyment, Journal of Personality and Social Psychology, 64, pp. 678-691, (1993); Watson A., Visram A., Children’s Preoperative Anxiety and Postoperative Behaviour, Paediatric Anaesthesia, 13, pp. 188-204, (2003); Wollin S.R., Plummer J., Owen H., Hawkins R., Materazzo F., Predictors of Preoperative Anxiety in Children, Anaesthesia and Intensive Care, 31, 1, pp. 69-74, (2003); Wright K.D., Raazi M., Walker K.L., Internet-delivered, Preoperative, Preparation Program (I-PPP): Development and Examination of Effectiveness, Journal of Clinical Anaesthesia, 39, pp. 45-52, (2017); Wright K.D., Stewart S.H., Finley G.A., Buffett-Jerrott S.E., Prevention and Intervention Strategies to Alleviate Preoperative Anxiety in Children, Behavior Modification, 31, 1, pp. 52-79, (2007); Zarraonandia T., Diaz P., Aedo I., Ruiz M., Designing Educational Games Through a Conceptual Model Based on Rules and Scenarios, Multimedia Tools and Applications, 74, 13, pp. 4535-4559, (2015)</t>
  </si>
  <si>
    <t>Dimitriadou A.; Djafarova N.; Turetken O.; Verkuyl M.; Ferworn A.</t>
  </si>
  <si>
    <t>Dimitriadou, Anastasia (57218439432); Djafarova, Naza (57190859418); Turetken, Ozgur (15754776200); Verkuyl, Margaret (57191033379); Ferworn, Alexander (16315352300)</t>
  </si>
  <si>
    <t>57218439432; 57190859418; 15754776200; 57191033379; 16315352300</t>
  </si>
  <si>
    <t>Challenges in Serious Game Design and Development: Educators’ Experiences</t>
  </si>
  <si>
    <t>10.1177/1046878120944197</t>
  </si>
  <si>
    <t>https://www.scopus.com/inward/record.uri?eid=2-s2.0-85089198848&amp;doi=10.1177%2f1046878120944197&amp;partnerID=40&amp;md5=69e6b0403cbefc7e05a5ae012c676d79</t>
  </si>
  <si>
    <t>Background.: Relatively little is known about the role of educators in serious game design and development and their experiences with serious game implementation. We investigate educators’ perceived challenges deriving from their involvement as subject matter experts during the serious game development trajectory. Methods.: A secondary analysis of data collected through an exploratory survey about serious game design and development approaches was carried out. The sample included 41 educators from post-secondary education institutions across North America. An in-depth analysis of qualitative data revealed educators’ roles in game development, the challenges they faced, and the strategies they deployed in serious game design, development, and implementation. Results.: Educators, as serious game designers, perceived challenges to be administrative, design-related, attitudinal, and communicative. Strategies deployed to overcome challenges during the concept development, pre-production, and production stages of game design include the creation of games that balance learning and fun, and enhanced team collaboration through cultural mediation. During the post-production stage, although challenges are acknowledged and some strategies, such as improving the usability of a game, are deployed, a clear pattern in challenges and mitigating strategies could not be observed. Conclusion.: Serious game design and development can be improved by nurturing diversity of ideas and adopting creative design and development methodologies. Serious game implementation can be improved by devising effective administrative and attitudinal strategies, and incorporating diversity of ideas into target curricula. Additionally, clear directives about usability should be devised, and academic objectivity towards serious games needs to be be created. Strategies to achieve these goals should focus on developing trust between target users, the technical development team, and educators as serious game implementers. © 2020 SAGE Publications.</t>
  </si>
  <si>
    <t>active learning; educational technology; experiential learning; game design process; game development; game-based learning; post-secondary education; serious games; simulations</t>
  </si>
  <si>
    <t>Aleem S., Capretz L.F., Ahmed F., Game development software engineering process life cycle: A systematic review, Journal of Software Engineering Research and Development, 4, 6, pp. 1-30, (2016); Annetta L.A., Minogue J., Holmes S.Y., Cheng M.T., Investigating the impact of video games on high school students’ engagement and learning about genetics, Computers &amp; Education, 53, 1, pp. 74-85, (2009); Arnab S., Clarke S., Towards a trans-disciplinary methodology for a game-based intervention development process, British Journal of Educational Technology, 48, 2, pp. 279-312, (2017); Arnab S., Lim T., Carvalho M.B., Bellotti F., De Freitas S., Louchart S., Suttie N., Berta R., De Gloria A., Mapping learning and game mechanics for serious games analysis, British Journal of Educational Technology, 46, 2, pp. 391-411, (2015); Bergeron B.P., Learning &amp; retention in adaptive serious games, Studies in Health Technology and Informatics, 132, pp. 26-30, (2008); Bleumers L., Marien I., Van Looy J., Stewart J., Schurmans D., All A., Best practices for deploying digital games for personal empowerment and social inclusion, 1, pp. 53-61, (2013); Brandao J., Ferreira T., Carvalho V., An overview on the use of serious games in the military industry and health, Handbook of research on serious games as educational, business and research tools, pp. 182-201, (2012); Chan K., Zary N., Knowledge, use and barriers to Serious Games in undergraduate medical education, (2019); Clarke J., Nelson K., Stoodley I., The place of higher education institutions in assessing student engagement, success and retention, (2013); de Freitas S., Learning in immersive worlds: A review of game-based learning, JISC E-Learning Programme, 3, (2006); De Gloria A., Bellotti F., Berta R., Serious Games for education and training, International Journal of Serious Games, 1, 1, (2014); De Grove F., Bourgonjon J., Van Looy J., Digital games in education? A contextual approach to teachers’ adoption intention of digital games for learning purposes, Computers in Human Behavior, 28, 6, pp. 2023-2033, (2012); The art of serious game design, (2018); Duke R.D., A paradigm for game design, Simulation &amp; Games, 11, 3, pp. 364-377, (1980); Easterly J.L., Simulation game design—a philosophic dilemma, Simulation &amp; Games, 9, 1, pp. 23-28, (1978); Groff J., Clarke-Midura J., Owen V., Rosenheck L., Better learning in games: A balanced design lens for a new generation of learning games, (2015); Guillen-Nieto V., Aleson-Carbonell M., Serious games and learning effectiveness: The case of It’s a Deal!, Computers &amp; Education, 58, pp. 435-448, (2012); Hall J.J., Existing and emerging business simulation-game design movements, Developments in business simulation and experiential learning: Proceedings of the Annual ABSEL Conference, 36, (2014); Heaton J., Reworking qualitative data, (2004); Hirumi A., Stapleton C., Applying pedagogy during game development to enhance game-based learning, Games: Purpose and potential in education, pp. 127-162, (2008); Huizenga J.C., ten Dam G.T.M., Voogt J.M., Admiraal W.F., Teacher perceptions of the value of game-based learning in secondary education, Computers &amp; Education, 110, pp. 105-115, (2017); Iten N., Petko D., Learning with serious games: Is fun playing the game a predictor of learning success?, British Journal of Educational Technology, 47, 1, pp. 151-163, (2016); Kapralos B., Hogan M., Pribetic A.I., Dubrowski A., Virtual simulations and serious games in a laptop-based university: Gauging faculty and student perceptions, Interactive Technology and Smart Education, 8, 2, pp. 106-120, (2011); Kebritchi M., Factors affecting teachers’ adoption of educational computer games: A case study, British Journal of Educational Technology, 41, 2, pp. 256-270, (2010); Kenny R., Gunter G., Factors affecting adoption of video games in the classroom, Journal of Interactive Learning Research, 22, 2, pp. 259-276, (2011); Kirkley J., Kirkley S., Heneghan J., Building bridges between serious game design and instructional design, The design and use of simulation computer games in education, pp. 61-83, (2007); Klabbers J., A framework for artifact assessment and theory testing, Simulation &amp; Gaming, 37, 2, pp. 155-173, (2006); Korhonen T., Halonen R., Ravelin T., Kemppainen J., Koskela K., A multidisciplinary approach to serious game development in the health sector, (2017); Lean J., Moizer J., Towler M., Abbey C., Simulations and games, Active Learning in Higher Education, 7, 3, pp. 227-242, (2006); Mayer I., Towards a comprehensive methodology for the research and evaluation of serious games, Procedia Computer Science, 15, pp. 233-247, (2012); Moizer J., Lean J., Towler M., Abbey C., Simulations and games: Overcoming the barriers to their use in higher education, Active Learning in Higher Education, 10, 3, pp. 207-224, (2009); Muntean C.C.I., Raising engagement in e-learning through gamification, The 6th International Conference on Virtual Learning ICVL 2011, 1, pp. 323-329, (2011); Noraddin E.M., Tse Kian N., Abdulrahman N.B., Academics’ attitudes toward using digital games for learning &amp; teaching in Malaysia, Malaysian Online Journal of Educational Technology, 2, 4, (2013); Peffers K., Tuunanen T., Rothenberger M.A., Chatterjee S., A design science research methodology for information systems research, Journal of Management Information Systems, 24, 3, pp. 45-77, (2007); Pitts K., Ashwin A., Online games and simulations as aids to learning ethos, challenges and evaluation, Interact, 31, pp. 12-13, (2005); Proctor M.D., Marks Y., A survey of exemplar teachers’ perceptions, use, and access of computer-based games and technology for classroom instruction, Computers &amp; Education, 62, pp. 171-180, (2013); Rankin Y.A., McNeal M., Shute M.W., Gooch B., User centered game design: Evaluating massive multiplayer online role playing games for second language acquisition, pp. 43-50, (2008); Rooney P., A theoretical framework for serious game design: Exploring pedagogy, play and fidelity and their implications for the design process, International Journal of Game-Based Learning, 2, pp. 41-60, (2012); Ruggiero D., Watson W.R., Engagement through praxis in educational game design: Common threads, Simulation &amp; Gaming, 45, pp. 471-490, (2014); Smith K., Shull J., Shen Y., Dean A., Heaney P., A framework for designing smarter serious games, Smart Innovation, Systems and Technologies, (2018); Staalduinen J.P., de Freitas S., A game-based learning framework: Linking game design and learning outcomes, Learning to play: Exploring the future of education with video games, (2011); Stewart J., Lizzy I., All A., Marien I., Schurmans D., Looy V., Jacobs A., Willaert K., De Grove F., Digital games for empowerment and inclusion of groups at risk of social and economic exclusion: Evidence and opportunity for policy, (2013); Swier R., Peterson M., 3D digital games, virtual worlds, and language learning in higher education: Continuing challenges in Japan, JALT CALL Journal, 14, 3, pp. 225-238, (2018); To A., Fath E., Zhang E., Ali S., Kildunne C., Fan A., Hammer J., Kaufman G., Tandem transformational game design: A game design process case study, (2016); Ucus S., Elementary school teachers’ views on game-based learning as a teaching method, Procedia—Social and Behavioral Sciences, 186, pp. 401-409, (2015); Wilkinson P., Brief history of serious games, Lecture notes in computer science (Including Subseries Lecture Notes in Artificial Intelligence and Lecture Notes in Bioinformatics), 9970, pp. 17-41, (2016); Wronowski M., Urick A., Wilson A.S.P., Thompson W., Thomas D., Wilson S., Elizondo F.J., Ralston R., Effect of a serious educational game on academic and affective outcomes for statistics instruction, Journal of Educational Computing Research, 57, pp. 2053-2084, (2020); Zarraonandia T., Diaz P., Aedo I., Ruiz M.R., Designing educational games through a conceptual model based on rules and scenarios, Multimedia Tools and Applications, 74, 13, pp. 4535-4559, (2015); Zook A., Riedl M.O., Game conceptualization and development processes in the Global Game Jam, (2013)</t>
  </si>
  <si>
    <t>Williams T.; El-Gayar O.</t>
  </si>
  <si>
    <t>Williams, Tania (57212174776); El-Gayar, Omar (6602713056)</t>
  </si>
  <si>
    <t>57212174776; 6602713056</t>
  </si>
  <si>
    <t>Design of a Virtual Cybersecurity Escape Room</t>
  </si>
  <si>
    <t>10.1007/978-3-030-84614-5_6</t>
  </si>
  <si>
    <t>https://www.scopus.com/inward/record.uri?eid=2-s2.0-85113817682&amp;doi=10.1007%2f978-3-030-84614-5_6&amp;partnerID=40&amp;md5=d029dd06395382d976e6d8c737755b3b</t>
  </si>
  <si>
    <t>As cybersecurity education and training methods endeavor to build a skilled workforce to meet the growing demands of government and industry, it is important to craft training exercises to build and assess a learner’s understanding of cybersecurity topics in a fun and meaningful way. To meet this need, we designed a concept map and virtual model of a collaborative, virtual cybersecurity escape room. Escape rooms, which are a form of serious games intended to increase knowledge and skills or measure learning outcomes, are scenario-based and interactive in nature. The artifacts described align the serious gaming elements with elements associated with the learning experience to assist game designers and educators in addressing the need for a collaborative virtual space where learners can practice skills associated with cybersecurity in a gamified manner. © 2022, The Author(s), under exclusive license to Springer Nature Switzerland AG.</t>
  </si>
  <si>
    <t>Cybersecurity; Education; Escape room; Game; Training; Virtual</t>
  </si>
  <si>
    <t>Novak J.D., Gowin D.B., Bob G.D., Learning How to Learn, (1984); Marin-Vega H., Alor-Hernandez G., Colombo-Mendoza L.O., Sanchez-Ramirez C., Garcia-Alcaraz J.L., Avelar-Sosa L., Zeus a tool for generating rule-based serious games with gamification techniques, IET Softw, 14, 2, pp. 88-97, (2020); Cornel C.J., Rowe D.C., Cornel C.M., Starships and cybersecurity: Teaching security concepts through immersive gaming experiences, Proceedings of the 18Th Annual Conference on Information Technology Education, New York, NY, USA, September 2017, Pp. 27–32, (2017); Hale M.L., Gamble R.F., Gamble P., CyberPhishing: A game-based platform for phishing awareness testing, 2015 48Th Hawaii International Conference on System Sciences, January 2015, Pp. 5260–5269, (2015); Ross R., Design of an open-source decoder for educational escape rooms, IEEE Access, 7, pp. 145777-145783, (2019); Jin G., Tu M., Kim T.-H., Heffron J., White J., Game based cybersecurity training for high school students, Proceedings of the 49Th ACM Technical Symposium on Computer Science Education, New York, NY, USA, February 2018, Pp. 68–73, (2018); Streiff J., Justice C., Camp J., Escaping to Cybersecurity Education: Using Manipulative Challenges to Engage and Educate, -Proquest, October, (2019); Nicholson S., The State of Escape: Escape Room Design and Facilities; Shakeri H., Singhal S., Pan R., Neustaedter C., Tang A., Escaping together: The design and evaluation of a distributed real-life escape room, Proceedings of the Annual Symposium on Computer-Human Interaction in Play, New York, NY, USA, October 2017, Pp. 115–128, (2017); Cybersecurity Supply and Demand Heat Map; Hoffman L., Burley D., Toregas C., Holistically building the cybersecurity workforce, IEEE Secur. Priv., 10, 2, pp. 33-39, (2012); Eukel H., Morrell B., Ensuring educational escape-room success: The process of designing, piloting, evaluating, redesigning, and re-evaluating educational escape rooms, Simul. Gaming, (2020); Pradeep Raj K.B., Sinha S., Arvind R.S., Solanki D., Lahiri U., Design of virtual reality based intelligent storytelling platform with human computer interaction, IEEE/ACIS 17Th International Conference on Computer and Information Science (ICIS), June, 2018, pp. 142-147, (2018); Cotner S., Smith K.M., Simpson L., Burgess D.S., Cain, J.: 1311. Incorporating an ‘Escape Room’ game design in infectious diseases instruction. Open Forum Infect, Dis, 5, pp. S401-S401, (2018); Deeb F.A., Hickey T.J., Teaching introductory cryptography using a 3D escape-the-room game, IEEE Frontiers in Education Conference (FIE), October, 20, pp. 1-6, (2019); Hevner A.R., March S.T., Park J., Ram S., Design Science in Information Systems Research; Hay L., Cash P., McKilligan S., The future of design cognition analysis, Des. Sci., 6, (2020); Storey M.-A.D., Fracchia F.D., Muller H.A., Cognitive design elements to support the construction of a mental model during software exploration, J. Syst. Softw., 44, 3, pp. 171-185, (1999); Harteveld C., Stahl A., Smith G., Talgar C., Sutherland S.C., Standing on the shoulders of citizens: Exploring gameful collaboration for creating social experiments, 49Th Hawaii International Conference on System Sciences (HICSS), January, 2016, pp. 74-83, (2016); March S.T., Smith G.F., Design and natural science research on information technology, Decis. Support Syst., 15, 4, pp. 251-266, (1995); Welcome to Hubs Hubs by Mozilla; Douma A.M., van Hillegersberg J., Schuur P.C., Design and evaluation of a simulation game to introduce a Multi-Agent system for barge handling in a seaport, Decis. Support Syst., 53, 3, pp. 465-472, (2012); Rusman E., Ternier S., Specht M., Early second language learning and adult involvement in a real-world context: Design and evaluation of the ‘elena goes shopping’ mobile game, J. Educ. Technol. Soc., 21, 3, pp. 90-103, (2018); Sullivan G.M., Artino A.R., Analyzing and interpreting data from likert-type scales, J. Grad. Med. Educ., 5, 4, pp. 541-542, (2013); Couceiro R.M., Papastergiou M., Kordaki M., Veloso A.I., Design and evaluation of a computer game for the learning of Information and Communication Technologies (ICT) concepts by physical education and sport science students, Educ. Inf. Technol., 18, 3, pp. 531-554, (2013)</t>
  </si>
  <si>
    <t>Bagus D.; Setiawan K.; Arisaputra P.; Harefa J.; Chowanda A.</t>
  </si>
  <si>
    <t>Bagus, Dellamarsto (57222172858); Setiawan, Kevin (58283478100); Arisaputra, Panji (57222163258); Harefa, Jeklin (56979287200); Chowanda, Andry (56335823800)</t>
  </si>
  <si>
    <t>57222172858; 58283478100; 57222163258; 56979287200; 56335823800</t>
  </si>
  <si>
    <t>Designing Serious Games to Teach Ethics to Young Children</t>
  </si>
  <si>
    <t>10.1016/j.procs.2021.01.069</t>
  </si>
  <si>
    <t>https://www.scopus.com/inward/record.uri?eid=2-s2.0-85101737703&amp;doi=10.1016%2fj.procs.2021.01.069&amp;partnerID=40&amp;md5=0fb76b4476dd228fe131aa4b29c39220</t>
  </si>
  <si>
    <t>Games have been a popular tool to help to improve learners' and facilitators' learning experiences. Games also have been implemented as the alternative learning tools, where some research shown games were improved the learners' performance and enhance the learners' and facilitators' learning experiences. This paper aims to demonstrate the serious game design to help parents to teach their children of ethics and morality. It is paramount to introduce ethics and morality to the children as soon as possible. Children development at an early age is essential to be occupied by the proper introduction to ethics and morality based on their family, culture, and society. This research proposes a serious game design using the Six Facets of Serious Game Design and Adam's Game Design. With the experts' consultation, a serious game with 12 stages was developed and evaluated. The results show that the game proposed provides a fun alternative for their children to learn something while having fun in the game. The respondents also argued that the value introduced in the game was easy to understand and implemented. Most of the respondents were having fun in the game and felt that the game is interesting and satisfying. For the future research direction, more complex scenarios will be introduced in the game. © 2021 Elsevier B.V.. All rights reserved.</t>
  </si>
  <si>
    <t>Ethics; Game Design Pattern; Morality; Serious Game</t>
  </si>
  <si>
    <t>Rogers C.R., Dymond R.F., Psychotherapy and Personality Change, (1954); Bourdieu P., Distinction: A Social Critique of the Judgement of Taste, (1984); Smith D.E., Writing the Social: Critique, Theory, and Investigations, (1999); Yusuf S., Nurihsan A.J., Teori Kepribadian. PT Remaja Rosdakarya, (2011); Prasetio Y.L., Wijaya R., Sjah M.P., Christian M.R., Chowanda A., Location-based game to enhance player's experience in survival horror game, Procedia Computer Science, 116, pp. 206-213, (2017); Prasetio Y.L., Rambito S., Yudhistira A., Aulia S.F., Chowanda A., Teaching social critique to adults with a desktop horror myth game, Procedia Computer Science, 135, pp. 624-631, (2018); Prasetio Y.L., Nicodemus, Fadhlurrahman N., Chowanda A., Designing digital games as learning tools for mathematics, ICIC Express Letters, 14, 9, (2020); Marne B., Wisdom J., Huynh-Kim-Bang B., Labat J.M., The six facets of serious game design: A methodology enhanced by our design pattern library, European Conference on Technology Enhanced Learning, pp. 208-221, (2012); Adams E., Dormans J., Game mechanics: Advanced game design, New Riders, (2012); Adams E., Fundamentals of Game Design, (2014); Durkheim E., Ethics and the Sociology of Morals, (2010); Matthews G., Deary I.J., Whiteman M.C., Personality Traits, (2003); Granic I., Lobel A., Engels R.C., The benefits of playing video games, American Psychologist, 69, 1, (2014); Spence I., Feng J., Video games and spatial cognition, Review of General Psychology, 14, 2, pp. 92-104, (2010); Abdullah M.R.T.L., Abu Bakar Z., Ali R.M., Faye I., Hasan M.H., Amar A.Z., Et al., Video games in children's learning of mathematics, International Journal of Basic &amp; Applied Sciences, 11, 2, pp. 14-17, (2011); Wong S.E., Morgan C., Crowley R., Baker J.N., Using a table game to teach social skills to adolescent psychiatric inpatients: Do the skills generalize?, Child &amp; Family Behavior Therapy, 18, 4, pp. 1-17, (1996); Inal Y., Cagiltay K., Flow experiences of children in an interactive social game environment, British Journal of Educational Technology, 38, 3, pp. 455-464, (2007); Yamakami T., Time management in mobile social game design: Lessons from mobile social games in japan, 2011 14th International Conference on Network-Based Information Systems. IEEE, pp. 413-418, (2011); Squire K., Video Games and Learning. Teaching and Participatory Culture in the Digital Age, (2011); Education A., Challenge Based Learning: A Classroom Guide</t>
  </si>
  <si>
    <t>Dementia Factsheet, (2020); Sampson M.N.R., Warren J.D., Young onset dementia, Journal of Clinical Nursing, 80, pp. 125-139, (2004); Livingston G., Johnston K., Systematic review of psychological approaches to the management of neuropsychiatric symptoms of dementia, The American Journal of Psychiatry, 162, pp. 1996-2021, (2005); Ning H., Li R., Ye X., Zhang Y., Liu L., A review on serious games for dementia care in ageing societies, Ieee Journal of Translational Engineering in Health and Medicine, 8, pp. 1-11, (2020); Papastergiou M., Exploring the potential of computer and video games for health and physical education: A literature review, Computers Education, 53, 3, pp. 603-622, (2009); McCallum S., Gamification and serious games for personalized health, Studies in Health Technology and Informatics, 177, pp. 85-96, (2012); Whitlock L.A., McLaughlin A.C., Allaire J.C., Video game design for older adults: Usability observations from an intervention study, Proceedings of the Human Factors and Ergonomics Society Annual Meeting, 55, 1, pp. 187-191, (2011); Orji R., Lunchtime: A slow-casual game for long-term dietary behavior change, Personal and Ubiquitous Computing, 17, 1, pp. 1211-1221, (2013); Heckl M., Gatzka M., A skin cancer prevention facial-aging mobile app for secondary schools in brazil: Appearance-focused interventional study, Jmir Mhealth Uhealth, 6, 3, pp. 60-67, (2018); Kong F., Tan J., Dietcam: Automatic dietary assessment with mobile camera phones, Pervasive Mob. Comput, 8, 1, pp. 147-163, (2012); Morales-Tellez A., Monarca G.I., Cibrian F.L., Tentori M., Gonzalez-Calleros J., Kiddyattack: A virtual reality game to raise awareness of children with cancer about their disease, Proceedings of the 7th Mexican Conference on Human-Computer Interaction, Ser. MexIHC '18, (2018); Birn T., Holzmann C., Stech W., Mobilequiz: A serious game for enhancing the physical and cognitive abilities of older adults, Proceedings of the 8th International Conference on Universal Access in Human-Computer Interaction. Aging and Assistive Environments-Volume 8515, pp. 3-14, (2014); Nilufar Baghaei J.C.A.D., Nandigam D., Maddison R., Diabetic mario: Designing and evaluating mobile games for diabetes education, Games for Health Journal, 5, 4, pp. 270-278, (2016); Jimison H., Pavel M., McKanna J., Pavel J., Unobtrusive monitoring of computer interactions to detect cognitive status in elders, Ieee Transactions on Information Technology in Biomedicine, 8, 3, pp. 248-252, (2004); Santiago-Ramajo L.S., Caracuel A., Valls-Serrano C., Hornos M.J., Rodriguez-Fortiz M.J., Game of gifts purchase: Computer-based training of executive functions for the elderly, 2011 Ieee 1st International Conference on Serious Games and Applications for Health (SeGAH), pp. 1-8, (2011); Manera V., Petit P., kitchen and cooking, ' a serious game for mild cognitive impairment and alzheimer's disease: A pilot study, Journal of Clinical Nursing, 7, (2015); Digby R., Lee S., Williams A., Interviewing people with dementia in hospital: Recommendations for researchers, Journal of Clinical Nursing, 25, pp. 1156-1165, (2016); Seignourel P.J., Kunik M.E., Anxiety in dementia: A critical review, Journal of Clinical Nursing, 28, pp. 1071-1082, (2008); Garris R., Ahlers R., Driskell J.E., Games, motivation, and learning: A research and practice model, Simulation &amp; Gaming, 33, 4, pp. 441-467, (2002); De Freitas S., Learning in immersive worlds: A review of game-based learning, WorkingPaper, (2006); Petri G., Wangenheim Von C.Gresse., Borgatto A.F., MEEGA+, Systematic Model to Evaluate Educational Games, pp. 1-7, (2017); Luz S., Masoodian M., Cesario R.R., Cesario M., Using a serious game to promote community-based awareness and prevention of neglected tropical diseases, Entertainment Computing, 15, pp. 43-55, (2016)</t>
  </si>
  <si>
    <t>Amato F., Moscato F., Formal procedural content generation in games driven by social analyses, 2017 31st International Conference on Advanced Information Networking and Applications Workshops (WAINA), pp. 674-679, (2017); Bauckhage C., Kersting K., Sifa R., Thurau C., Drachen A., Canossa A., How players lose interest in playing a game: An empirical study based on distributions of total playing times, 2012 IEEE Conference on Computational Intelligence and Games (CIG), pp. 139-146, (2012); Biswas G., Katzlberger T., Bransford J., Schwartz D., TAGV, Extending intelligent learning environments with teachable agents to enhance learning, Artificial Intelligence in Education, J.D. Moore et al. (Eds.) IOS, pp. 389-397, (2001); Butler E., Andersen E., Smith A.M., Gulwani S., Popovic Z., Automatic game progression design through analysis of solution features, Proceedings of the 33rd Annual ACM Conference on Human Factors in Computing Systems, pp. 2407-2416, (2015); Cardamone L., Loiacono D., Lanzi P.L., Interactive evolution for the procedural generation of tracks in a high-end racing game, Proceedings of the 13th Annual Conference on Genetic and Evolutionary Computation, pp. 395-402, (2011); Carli D., Bevilacqua F., Pozzer C., d'Ornellas M., A survey of procedural content generation techniques suitable to game development, SBGAMES 2011, pp. 26-35, (2011); de Carvalho M.F., Gasparini I., da Silva Hounsell M., Digital games for math literacy: A systematic literature mapping on brazilian publications, New Advances in Information Systems and Technologies, pp. 245-254, (2016); Cheng H.N.H., Lin Y.J., Wang M., Chan T.W., Math detective: Digital game-based mathematical error dectection, correction and explanation, 2015 IEEE 15th International Conference on Advanced Learning Technologies, pp. 122-126, (2015); Connor A.M., Greig T.J., Kruse J., Evaluating the impact of procedurally generated content on game immersion, Comput. Games J., 6, 4, pp. 209-225, (2017); Dahlskog S., Togelius J., Nelson M.J., Linear levels through n-grams, Proceedings of the 18th International Academic MindTrek Conference: Media Business, Management, Content &amp; Services, pp. 200-206, (2014); Hendrikx M., Meijer S., Van Der Velden J., Iosup A., Procedural content generation for games: a survey, ACM Trans. Multimedia Comput. Commun. Appl., 9, 1, pp. 11-1:22, (2013); Hooshyar D., Yousefi M., Wang M., Lim H., A data-driven procedural-content-generation approach for educational games, J. Comput. Assist. Learn., 34, 6, pp. 731-739, (2018); Horn B., Clark C., Strom O., Chao H., Stahl A.J., Harteveld C., Smith G., Design insights into the creation and evaluation of a computer science educational game, Proceedings of the 47th ACM Technical Symposium on Computing Science Education, pp. 576-581, (2016); Horn B., Dahlskog S., Shaker N., Smith G., Togelius J., A comparative evaluation of procedural level generators in the mario ai framework, Foundations of Digital Games 2014, pp. 1-8, (2014); Ibarra M.J., Soto W., Ataucusi P., Ataucusi E., Mathfraction: Educational serious game for students motivation for math learning, 2016 XI Latin American Conference on Learning Objects and Technology (LACLO), pp. 1-9, (2016); Karavolos D., Bouwer A., Bidarra R., Mixed-initiative design of game levels: integrating mission and space into level generation, FDG 2015, (2015); Ke F., A case study of computer gaming for math: engaged learning from gameplay?, Comput. Educ., 51, 4, pp. 1609-1620, (2008); Khalifa A., Liebana D.P., Lucas S.M., Togelius J., General video game level generation, 2016 GECCO, pp. 253-259, (2016); Kiili K., Ketamo H., Evaluating cognitive and affective outcomes of a digital game-based math test, IEEE Transactions on Learning Technologies, PP, 99, (2017); Kiili K., Moeller K., Ninaus M., Evaluating the effectiveness of a game-based rational number training - in-game metrics as learning indicators, Comput. Educ., 120, pp. 13-28, (2018); Korn O., Blatz M., Rees A., Schaal J., Schwind V., Gorlich D., Procedural content generation for game props? a study on the effects on user experience, Comput. Entertain., 15, 2, pp. 11-1:15, (2017); Linden R.V.D., Lopes R., Bidarra R., Designing procedurally generated levels, IDPv2 2013 - Workshop on Artificial Intelligence in the Game Design Process. AAAI, pp. 41-47, (2013); Marino J.R.H., Reis W.M.P., Lelis L.H.S., An empirical evaluation of evaluation metrics of procedurally generated mario levels, Proceedings of the Eleventh AAAI, pp. 44-50, (2015); McLaren B.M., Adams D., Mayer R.E., Forlizzi J., A computer-based game that promotes mathematics learning more than a conventional approach, IJGBL, 7, pp. 36-56, (2017); Moghadam A.B., Rafsanjani M.K., A genetic approach in procedural content generation for platformer games level creation, 2017 2nd Conference on Swarm Intelligence and Evolutionary Computation (CSIEC), pp. 141-146, (2017); Moser C., Fuchsberger V., Tscheligi M., Rapid assessment of game experiences in public settings, Proceedings of the 4th International Conference on Fun and Games, pp. 73-82, (2012); Read J., Macfarlane S., Endurability, engagement and expectations: Measuring children's fun, Interaction Design and Children, pp. 1-23, (2002); Read J.C., MacFarlane S., Using the fun toolkit and other survey methods to gather opinions in child computer interaction, Proceedings of the 2006 Conference on Interaction Design and Children, pp. 81-88, (2006); Rodrigues L., Bonidia R.P., Brancher J.D., A math educational computer game using procedural content generation, Proceedings of the XXVIII Brazilian Symposium on Computers in Education (SBIE 2017), pp. 756-765, (2017); Scirea M., Cheong Y.-G., Nelson M.J., Bae B.-C., Evaluating musical foreshadowing of videogame narrative experiences, Proceedings of the 9th Audio Mostly: A Conference on Interaction With Sound, pp. 81-87, (2014); Scirea M., Eklund P., Togelius J., Risi S., Evolving in-game mood-expressive music with metacompose, Proceedings of Audio Mostly (AM 2018), pp. 1-8, (2018); Shaker N., Yannakakis G.N., Togelius J., Nicolau M., O'Neill M., Evolving personalized content for super mario bros using grammatical evolution, Proceedings of the Eighth AAAI Conference on Artificial Intelligence and Interactive Digital Entertainment, pp. 75-80, (2012); Sim G., Horton M., Investigating children's opinions of games: Fun toolkit vs. this or that, Proceedings of the 11th International Conference on Interaction Design and Children, pp. 70-77, (2012); Smith G., Whitehead J., Analyzing the expressive range of a level generator, Proceedings of the 2010 Workshop on Procedural Content Generation in Games, pp. 41-47, (2010); Statistics L.; Statistics L.; Togelius J., Justinussen T., Hartzen A., Compositional procedural content generation, Proceedings of the The Third Workshop on PCG in Games, pp. 161-164, (2012); Togelius J., Kastbjerg E., Schedl D., Yannakakis G.N., What is procedural content generation?: Mario on the borderline, Proceedings of the 2Nd International Workshop on Procedural Content Generation in Games, pp. 31-36, (2011); Togelius J., Yannakakis G., Stanley K., Browne C., Search-based procedural content generation: ataxonomy and survey, Computational Intelligence and AI in Games, IEEE Transactions on, 3, 3, pp. 172-186, (2011); Valls-Vargas J., Zhu J., Ontanon S., Graph grammar-based controllable generation of puzzles for a learning game about parallel programming, Proceedings of the 12th International Conference on the Foundations of Digital Games, pp. 71-7:10, (2017); Wouters P., van Oostendorp H., Boonekamp R., van der Spek E., The role of game discourse analysis and curiosity in creating engaging and effective serious games by implementing a back story and foreshadowing, Interacting with Computers, 23, 4, pp. 329-336, (2011); Yannakakis G.N., Spronck P., Loiacono D., Andre E., Player modeling, Dagstuhl Follow-Ups, 6, (2013); Yannakakis G.N., Togelius J., Experience-driven procedural content generation, IEEE Trans Affect Comput, 2, 3, pp. 147-161, (2011); Yurdabakan I., Uzunkavak C., Primary school students’ attitudes towards computer based testing and assessment in turkey, Turkish Online J. Distance Educ., 13, pp. 177-188, (2012)</t>
  </si>
  <si>
    <t>Adukaite A., van Zyl I., Er S., Cantoni L., Teacher perceptions on the use of digital gamified learning in tourism education: The case of South African secondary schools, Computers &amp; Education, 111, pp. 172-190, (2017); All A., Castellar E.P.N., Van Looy J., Assessing the effectiveness of digital game-based learning: Best practices, Computers &amp; Education, 92, pp. 90-103, (2016); Anderson A., Huttenlocher D., Kleinberg J., Leskovec J., Steering user behavior with badges, Paper Presented at the Proceedings of the 22Nd International Conference on World Wide Web, (2013); Badges in social media: A social psychological perspective, Paper Presented at the CHI 2011 Gamification Workshop Proceedings, (2011); Appleton J.J., Christenson S.L., Kim D., Reschly A.L., Measuring cognitive and psychological engagement: Validation of the Student Engagement Instrument, Journal of School Psychology, 44, 5, pp. 427-445, (2006); Appleton J.J., Christenson S.L., Furlong M.J., Student engagement with school: Critical conceptual and methodological issues of the construct, Psychology in the Schools, 45, 5, pp. 369-386, (2008); Arakawa Y., Matsuda Y., Gamification mechanism for enhancing a participatory urban sensing: Survey and practical results, Journal of Information Processing, 24, 1, pp. 31-38, (2016); Arici F., Yildirim P., Caliklar S., Yilmaz R.M., Research trends in the use of augmented reality in science education: Content and bibliometric mapping analysis, Computers &amp; Education, 142, (2019); Attali Y., Arieli-Attali M., Gamification in assessment: Do points affect test performance?, Computers &amp; Education, 83, pp. 57-63, (2015); Barata G., Gama S., Jorge J., Goncalves D., Studying student differentiation in gamified education: A long-term study, Computers in Human Behavior, 71, pp. 550-585, (2017); Bartolini M., Bottani E., Grosse E.H., Green warehousing: Systematic literature review and bibliometric analysis, Journal of Cleaner Production, 226, pp. 242-258, (2019); Blohm I., Leimeister J., Gamification: Design of IT-based enhancing services for motivational support and behavioral change, Business and Information Systems Engineering, 5, 4, pp. 275-278, (2013); Botra A., Rerselman M., Ford M., Gamification beyond Badges, (2014); Bourgonjon J., De Grove F., De Smet C., Van Looy J., Soetaert R., Valcke M., Acceptance of game-based learning by secondary school teachers, Computers &amp; Education, 67, pp. 21-35, (2013); Boykin A.W., Noguera P., Creating the opportunity to learn: Moving from research to practice to close the achievement gap, Ascd, (2011); Braun V., Clarke V., Using thematic analysis in psychology, Qualitative Research in Psychology, 3, 2, pp. 77-101, (2006); Buckley P., Doyle E., Individualising gamification: An investigation of the impact of learning styles and personality traits on the efficacy of gamification using a prediction market, Computers &amp; Education, 106, pp. 43-55, (2017); Budd J.M., A bibliometric analysis of higher education literature, Research in Higher Education, 28, 2, pp. 180-190, (1988); Bustillo J., Rivera C., Guzman J.G., Acosta L.R., Benefits of using a mobile application in learning a foreign language, Sistemas &amp; Telemática, 15, 40, pp. 55-68, (2017); Cain J., Piascik P., Are serious games a good strategy for pharmacy education?, American Journal of Pharmaceutical Education, 79, 4, (2015); Chen Y., Burton T., Mihaela V., Whittinghill D., Cogent: a case study of meaningful gamification in education with virtual currency, iJET–International Journal of Emerging Technologies in Learning, 10, pp. 133-147, (2015); Chou Y.-K., Actionable gamification: Beyond points, badges, and leaderboards, (2015); Csikzentimihalyi M., Beyond Boredom and Anxiety: Experiencing Flow in Work and Play, (1975); de los Arcos B., Faems B., Comas-Quinn A., Pulker H., Teachers’ use and acceptance of gamification and social networking features of an open repository, European Journal of Open, Distance and E-learning, 20, 1, pp. 127-138, (2017); Deci E.L., Ryan R.M., The" what" and" why" of goal pursuits: Human needs and the self-determination of behavior, Psychological Inquiry, 11, 4, pp. 227-268, (2000); De-Marcos L., Dominguez A., Saenz-de-Navarrete J., Pages C., An empirical study comparing gamification and social networking on e-learning, Computers &amp; Education, 75, pp. 82-91, (2014); Denden M., Tlili A., Essalmi F., Jemni M., An investigation of the factors affecting the perception of gamification and game elements, Paper Presented at the 2017 6Th International Conference on Information and Communication Technology and Accessibility (ICTA, (2017); Denny P., The effect of virtual achievements on student engagement, Proceedings of the SIGCHI Conference on Human Factors in Computing Systems, (2013); Deterding S., Sicart M., Nacke L., O'hara K., Dixon D., Gamification. Using game-design elements in non-gaming contexts, Paper Presented at the CHI'11 Extended Abstracts on Human Factors in Computing Systems, (2011); Dicheva D., Dichev C., Agre G., Angelova G., Gamification in education: A systematic mapping study, Educational Technology &amp; Society, 18, 3, pp. 75-88, (2015); DomiNguez A., Saenz-De-Navarrete J., De-Marcos L., FernaNdez-Sanz L., PageS C., MartiNez-HerraIz J.-J., Gamifying learning experiences: Practical implications and outcomes, Computers &amp; Education, 63, pp. 380-392, (2013); Fernandes J., Duarte D., Ribeiro C., Farinha C., Pereira J.M., da Silva M.M., iThink: A game-based approach towards improving collaboration and participation in requirement elicitation, Procedia Computer Science, 15, pp. 66-77, (2012); Fleming N.D., Teaching and Learning Styles: VARK Strategies, (2001); Garfield E., Paris S., Stock W.G., HistCiteTM: A software tool for informetric analysis of citation linkage, Information Wissenschaft und Praxis, 57, 8, pp. 391-400, (2006); Ge X., Ifenthaler D., Designing engaging educational games and assessing engagement in game-based learning, Gamification in Education: Breakthroughs in Research and Practice, pp. 1-19, (2018); Goksu I., Ozkaya E., Gunduz A., The content analysis and bibliometric mapping of CALL journal, Computer Assisted Language Learning, pp. 1-31, (2020); Gonzalez C.S., Gomez N., Navarro V., Cairos M., Quirce C., Toledo P., Marrero-Gordillo N., Learning healthy lifestyles through active videogames, motor games and the gamification of educational activities, Computers in Human Behavior, 55, pp. 529-551, (2016); Groening C., Binnewies C., Achievement unlocked!”-The impact of digital achievements as a gamification element on motivation and performance, Computers in Human Behavior, 97, pp. 151-166, (2019); Hakulinen L., Auvinen T., The effect of gamification on students with different achievement goal orientations, Paper Presented at the 2014 International Conference on Teaching and Learning in Computing and Engineering, (2014); Hakulinen L., Auvinen T., Korhonen A., Empirical study on the effect of achievement badges in TRAKLA2 online learning environment, Paper Presented at the 2013 Learning and Teaching in Computing and Engineering, (2013); Hakulinen L., Auvinen T., Korhonen A., The effect of achievement badges on students’ behavior: An empirical study in a university-level computer science course, International Journal of Emerging Technologies in Learning (iJET), 10, 1, pp. 18-29, (2015); Hamari J., Transforming homo economicus into homo ludens: A field experiment on gamification in a utilitarian peer-to-peer trading service, Electronic Commerce Research and Applications, 12, 4, pp. 236-245, (2013); Hamari J., Do badges increase user activity? A field experiment on the effects of gamification, Computers in Human Behavior, 71, pp. 469-478, (2017); Hamari J., Koivisto J., Measuring flow in gamification: Dispositional flow scale-2, Computers in Human Behavior, 40, pp. 133-143, (2014); Does Gamification Work?-A Literature Review of Empirical Studies on Gamification, 2014 47Th Hawaii International Conference on System Sciences, pp. 3025-3034, (2014); Hanus M.D., Fox J., Assessing the effects of gamification in the classroom: A longitudinal study on intrinsic motivation, social comparison, satisfaction, effort, and academic performance, Computers &amp; Education, 80, pp. 152-161, (2015); Hew K.F., Huang B., Chu K.W.S., Chiu D.K., Engaging Asian students through game mechanics: Findings from two experiment studies, Computers &amp; Education, 92, pp. 221-236, (2016); Huang C., Yang C., Wang S., Wu W., Su J., Liang C., Evolution of topics in education research: a systematic review using bibliometric analysis, Educational Review, 72, 3, pp. 281-297, (2020); Hwang G.-J., Sung H.-Y., Hung C.-M., Huang I., Tsai C.-C., Development of a personalized educational computer game based on students’ learning styles, Educational Technology Research and Development, 60, 4, pp. 623-638, (2012); Ibanez M.-B., Di-Serio A., Delgado-Kloos C., Gamification for engaging computer science students in learning activities: A case study, IEEE Transactions on Learning Technologies, 7, 3, pp. 291-301, (2014); Kim J.T., Lee W.-H., Dynamical model for gamification of learning (DMGL), Multimedia Tools and Applications, 74, 19, pp. 8483-8493, (2015); Kirriemuir J., McFarlane A., Literature review in games and learning, Futurelab Series, pp. 1-35, (2004); Koivisto J., Hamari J., Demographic differences in perceived benefits from gamification, Computers in Human Behavior, 35, pp. 179-188, (2014); Kyewski E., Kramer N.C., To gamify or not to gamify? An experimental field study of the influence of badges on motivation, activity, and performance in an online learning course, Computers &amp; Education, 118, pp. 25-37, (2018); Landers R.N., Armstrong M.B., Enhancing instructional outcomes with gamification: An empirical test of the Technology-Enhanced Training Effectiveness Model, Computers in Human Behavior, 71, pp. 499-507, (2017); Landers R.N., Bauer K.N., Callan R.C., Gamification of task performance with leaderboards: A goal setting experiment, Computers in Human Behavior, 71, pp. 508-515, (2017); Lee J., Hammer J., Gamification in education: What, how, why bother?, Academic Exchange Quarterly, 15, 2, pp. 1-5, (2011); Lepper M.R., Greene D., Nisbett R.E., Undermining children's intrinsic interest with extrinsic reward: A test of the" overjustification" hypothesis, Journal of Personality and Social Psychology, 28, 1, pp. 129-137, (1973); Lieberoth A., Shallow gamification: Testing psychological effects of framing an activity as a game, Games and Culture, 10, 3, pp. 229-248, (2015); Linehan C., Kirman B., Lawson S., Chan G., Practical, appropriate, empirically-validated guidelines for designing educational games, Paper Presented at the Proceedings of the SIGCHI Conference on Human Factors in Computing Systems, (2011); Lister M., Gamification: The effect on student motivation and performance at the post-secondary level, Issues and Trends in Educational Technology, 3, 2, pp. 1-22, (2015); Luo Z., O'Steen B., Brown C., The use of eye-tracking technology to identify visualisers and verbalisers: Accuracy and contributing factors, Interactive Technology and Smart Education, 17, 2, pp. 229-247, (2020); Marti-Parreno J., Mendez-Ibanez E., Alonso-Arroyo A., The use of gamification in education: a bibliometric and text mining analysis, Journal of Computer Assisted Learning, 32, 6, pp. 663-676, (2016); McGonigal J., Reality is Broken: Why Games Make Us Better and How they Can Change the World, (2011); Mekler E.D., Bruhlmann F., Tuch A.N., Opwis K., Towards understanding the effects of individual gamification elements on intrinsic motivation and performance, Computers in Human Behavior, 71, pp. 525-534, (2017); Morris B., Croker S., Zimmerman C., Gill D., Romig C., Gaming science: the “Gamification” of scientific thinking, Frontiers in Psychology, 4, (2013); NFER Teacher Voice Omnibus February 2009 Survey- Using Computer Games in the Classroom, (2009); Osipov I.V., Volinsky A.A., Nikulchev E., Prasikova A.Y., Communication and gamification in the web-based foreign language educational system: Web-based foreign language educational system, International Journal of Web-Based Learning and Teaching Technologies (IJWLTT), 11, 4, pp. 22-34, (2016); Pan X., Yan E., Cui M., Hua W., Examining the usage, citation, and diffusion patterns of bibliometric mapping software: A comparative study of three tools, Journal of Informetrics, 12, 2, pp. 481-493, (2018); Papastergiou M., Digital game-based learning in high school computer science education: Impact on educational effectiveness and student motivation, Computers &amp; Education, 52, 1, pp. 1-12, (2009); Pedersen M.K., Rasmussen N.R., Sherson J.F., Basaiawmoit R.V., Leaderboard Effects on Player Performance in a Citizen Science Game, (2017); Pritchard A., Statistical bibliography or bibliometrics, Journal of Documentation, 25, 4, pp. 348-349, (1969); Rai V., Beck A.L., Play and learn: serious games in breaking informational barriers in residential solar energy adoption in the United States, Energy Research &amp; Social Science, 27, pp. 70-77, (2017); Riva S., Camerini A.-L., Allam A., Schulz P.J., Interactive sections of an Internet-based intervention increase empowerment of chronic back pain patients: randomized controlled trial, Journal of Medical Internet Research, 16, 8, (2014); Rotgans J.I., Schmidt H.G., Cognitive engagement in the problem-based learning classroom, Advances in Health Sciences Education, 16, 4, pp. 465-479, (2011); Sailer M., Hense J.U., Mayr S.K., Mandl H., How gamification motivates: An experimental study of the effects of specific game design elements on psychological need satisfaction, Computers in Human Behavior, 69, pp. 371-380, (2017); Sanchez Mena A.A., Marti Parreno J., Drivers and barriers to adopting gamification: teachers’ perspectives, Electronic Journal of e-Learning, 15, 5, pp. 434-443, (2017); Schacht M., Schacht S., Start the game: Increasing user experience of enterprise systems following a gamification mechanism, Software for People, pp. 181-199, (2012); Seaborn K., Fels D.I., Gamification in theory and action: A survey, International Journal of Human-Computer Studies, 74, pp. 14-31, (2015); Sepehr S., Head M., Competition as an element of gamification for learning: An exploratory longitudinal investigation. Paper presented at the Proceedings of the First International Conference on Gameful Design, Research, And Applications, (2013); Silpasuwanchai C., Ma X., Shigemasu H., Ren X., Developing a comprehensive engagement framework of gamification for reflective learning, Paper Presented at the Proceedings of the 2016 ACM Conference on Designing Interactive Systems, (2016); Song Y., Chen X., Hao T., Liu Z., Lan Z., Exploring two decades of research on classroom dialogue by using bibliometric analysis, Computers &amp; Education, 137, pp. 12-31, (2019); Stanculescu L.C., Bozzon A., Sips R.-J., Houben G.-J., Work and play: An experiment in enterprise gamification, Paper Presented at the Proceedings of the 19Th ACM Conference on Computer-Supported Cooperative Work &amp; Social Computing, (2016); Su C.-H., Cheng C.-H., A mobile game-based insect learning system for improving the learning achievements, Procedia-Social and Behavioral Sciences, 103, pp. 42-50, (2013); Tang S.H., Hall V.C., The overjustification effect: A meta-analysis, Applied Cognitive Psychology, 9, 5, pp. 365-404, (1995); Thom J., Millen D., Dimicco J., Removing gamification from an enterprise SNS, Paper Presented at the Proceedings of the Acm 2012 Conference on Computer Supported Cooperative Work, (2012); Tondello G.F., Wehbe R.R., Diamond L., Busch M., Marczewski A., Nacke L.E., The gamification user types hexad scale, Paper Presented at the Proceedings of the 2016 Annual Symposium on Computer-Human Interaction in Play, (2016); van Rosmalen P., Wilson A., Hummel H.G., Games for and by teachers and learners, Gamification: Concepts, Methodologies, Tools, and Applications, pp. 1706-1733, (2015); Vandercruysse S., Vandewaetere M., Cornillie F., Clarebout G., Competition and students’ perceptions in a game-based language learning environment, Educational Technology Research and Development, 61, 6, pp. 927-950, (2013); Werbach K., Re) Defining Gamification: A Process Approach, (2014); Yee N., Motivations for play in online games, Cyberpsychology &amp; Behavior, 9, 6, pp. 772-775, (2006); Zawacki-Richter O., Anderson T., Tuncay N., The growing impact of open access distance education journals: A bibliometric analysis, Journal of Distance Education, 24, 3, pp. 54-73, (2010)</t>
  </si>
  <si>
    <t>Set of Recommendations on the Marketing of Foods and Non-Alcoholic Beverages to Children, (2010); Tatlow-Golden M., Boyland E., Jewell J., Zalnieriute M., Handlsey E., Breda J., Tackling Food Marketing to Children in a Digital World: Trans-Disciplinary Perspectives. Children's Rights, Evidence of Impact, Methodological Challenges, Regulatory Options and Policy Implications for the WHO European Region, (2016); Boyland E.J., Nolan S., Kelly B., Tudur-Smith C., Jones A., Halford J.C.G., Robinson E., Advertising as a cue to consume: A systematic review and meta-analysis of the effects of acute exposure to unhealthy food and nonalcoholic beverage advertising on intake in children and adults, Am J Clin Nutr, 103, 2, pp. 519-533, (2016); Kelly B., King M.L., Chapman M.N.D.K., Boyland E., Bauman A.E., Baur L.A., A hierarchy of unhealthy food promotion effects: Identifying methodological approaches and knowledge gaps, Am J Public Health, 105, 4, pp. e86-e95, (2015); Scaling up Action against Noncommunicable Diseases: How Much Will it Cost?, (2011); Kostyrka-Allchorne K., Cooper N.R., Simpson A., Touchscreen generation: Children's current media use, parental supervision methods and attitudes towards contemporary media, Acta Paediatr, 106, 4, pp. 654-662, (2017); Sigman A., We Need to Talk: Screen Time in New Zealand, (2015); Children and Parents: Media Use and Attitudes Report, (2018); Wijman T., New gaming boom: Newzoo ups its 2017 global games market estimate to $116.0Bn growing to $143.5Bn in 2020; A review of food marketing to children and adolescents: Follow-up report; Potvin Kent M., Pauze E., The effectiveness of self-regulation in limiting the advertising of unhealthy foods and beverages on children's preferred websites in Canada, Public Health Nutr, 21, 9, pp. 1608-1617, (2018); Alvy L.M., Calvert S.L., Food marketing on popular children's web sites: A content analysis, J Am Diet Assoc, 108, 4, pp. 710-713, (2008); Kelly B., Bochynska K., Kornman K., Chapman K., Internet food marketing on popular children's websites and food product websites in Australia, Public Health Nutr, 11, 11, pp. 1180-1187, (2008); Jourova V., (2017); Ad banner definition; Balasubramanian S.K., Beyond advertising and publicity: Hybrid messages and public policy issues, J Advert, 23, 4, pp. 29-46, (1994); Advergame definition; Ustjanauskas A.E., Harris J.L., Schwartz M.B., Food and beverage advertising on children's web sites, Pediatr Obes, 9, 5, pp. 362-372, (2014); Ali M., Blades M., Oates C., Blumberg F., Young children's ability to recognize advertisements in web page designs, Br J Dev Psychol, 27, 1, pp. 71-83, (2009); Culp J., Bell R.A., Cassady D., Characteristics of food industry web sites and “advergames” targeting children, J Nutr Educ Behav, 42, 3, pp. 197-201, (2010); Lee M., Seounmi Y., Leading national advertisers uses of advergames, J Curr Issues Res Advert, 30, 2, pp. 1-13, (2008); Advergame definition; Weber K., Story M., Harnack L., Internet food marketing strategies aimed at children and adolescents: A content analysis of food and beverage brand web sites, J Am Diet Assoc, 106, 9, pp. 1463-1466, (2006); Vanwesenbeeck I., Walrave M., Ponnet K., Children and advergames: The role of product involvement, prior brand attitude, persuasion knowledge and game attitude in purchase intentions and changing attitudes, Int J Advert, 36, 4, pp. 520-541, (2017); Shrum L., The Psychology of Entertainment Media: Blurring the Lines Between Entertainment and Persuasion, (2012); Coates S.L., Butlet L.T., Berry D.C., Implicit memory and consumer choice: The mediating role of brand familiarity, Appl Cogn Psychol, 20, pp. 1101-1116, (2006); Kuo A., Rice D.H., Catch and shoot: The influence of advergame mechanics on preference formation, Psychol Market, 32, 2, pp. 162-172, (2015); Mathiot L., Child consumption of fun food: Between deviating practice and re-appropriating food-use, Young Consum, 11, 2, pp. 108-116, (2010); Meyer M., Adkins V., Yuan N., Weeks H.M., Chang Y.-J., Radesky J., Advertising in young children's apps: A content analysis, J Dev Behav Pediatr, 40, 1, pp. 32-39, (2019); Owen L., Lewis C., Auty S., Buijzen M., Is children's understanding of nontraditional advertising comparable to their understanding of television advertising?, J Public Policy Mark, 32, 2, pp. 195-206, (2013); Raatikainen O., Dynamic in-game advertising in 3D digital games, Nordicom Rev, 33, 2, pp. 93-102, (2012); Terlutter R., Capella M.L., The gamification of advertising: Analysis and research directions of in-game advertising, advergames, and advertising in social network games, J Advert, 42, 2-3, pp. 95-112, (2013); Weaver B., Rewarded video ads: A complete overview, benefits &amp; ad specs; Robinson M., In-game advertising study 2017: Developers now see ads as an ‘important monetization opportunity’; Ladeira W.J., Oliveira de Santini F., Hoffmann Sampaio C., Araujo C.F., Experiential value and domain-specific innovativeness during freemium game usage: Effects on child well-being, Young Consum, 17, 1, pp. 64-77, (2016); Just 2% of app installs lead to purchases; Meaola A., In-app purchases overwhelm new app sales; Christy T., Kuncheva L., Technological advancements in affective gaming: A historical survey, Int J Computing., 3, 4, pp. 32-41, (2018); Baumgartner H., Sujan M., Padgett D., Patterns of affective reactions to advertisements: The integration of moment-to-moment responses into overall judgments, J Mark Res, pp. 219-232, (1997); Dias M., Agante L., Can advergames boost children's healthier eating habits? A comparison between healthy and non-healthy food, J Consumer Behav, 10, 3, pp. 152-160, (2011); Folkvord F., Anschutz D.J., Buijzen M., Valkenburg P.M., The effect of playing advergames that promote energy-dense snacks or fruit on actual food intake among children, Am J Clin Nutr, 97, 2, pp. 239-245, (2013); Neyens E., Smits T., Boyland E., Transferring game attitudes to the brand: Persuasion from age 6 to 14, Int J Advert, 36, 5, pp. 724-742, (2017); Hennessy M., Drinkable veggies, smart packaging, ‘gamified’ products': Datamonitor's 10 consumer product goods trends; An S., Kang H., Advertising or games? Advergames on the internet gaming sites targeting children, Int J Advert, 33, 3, pp. 509-532, (2014); Foodworks [computer software]. Version 8. Xyris Software., (2015); Sinopoulou V., Harrold J., Halford J., Meaning and assessment of satiety in childhood, The ECOG's eBook on Child and Adolescent Obesity, (2015); Dixon H.G., Scully M.L., Wakefield M.A., White V.M., Crawford D.A., The effects of television advertisements for junk food versus nutritious food on children's food attitudes and preferences, Soc Sci Med, 65, 7, pp. 1311-1323, (2007); Census of population and housing: Socio-economic indexes for areas (SEIFA), (2016); Halford J.C.G., Gillespie J., Brown V., Pontin E.E., Dovey T.M., Effect of television advertisements for foods on food consumption in children, Appetite, 42, 2, pp. 221-225, (2004); Growth reference data for 5-19 years. 2007; IBM SPSS Statistics for Windows version 25.0, (2017); Jenkin G., Madhvani N., Signal L., Bowers S., A systematic review of persuasive marketing techniques to promote food to children on television, Obes Rev, 15, 4, pp. 281-293, (2014); Li H., Lo H.-Y., Do you recognize its brand? The effectiveness of online in-stream video advertisements, J Advert, 44, 3, pp. 208-218, (2015); Macklin C.M., The impact of audio-visual information on children's product related recall, J Consumer Res, 21, 1, pp. 154-164, (1994); Harris J.L., Brownell K.D., Bargh J.A., The food marketing defense model: Integrating psychological research to protect youth and inform public policy, Soc Issues Policy Rev, 3, 1, pp. 211-271, (2009); Potvin Kent M., Pauze E., The frequency and healthfulness of food and beverages advertised on adolescents' preferred web sites in Canada, J Adolesc Health, 63, 1, pp. 102-107, (2018); Shapiro S., MacInnis D.J., Heckler S.E., Perez A.M., An experimental method for studying unconscious perception in a marketing context, Psychol Market, 16, 6, pp. 459-477, (1999); Yeu M., Yoon H.-S., Taylor C.R., Lee D.-H., Are banner advertisements in online games effective?, J Advert, 42, 2-3, pp. 241-250, (2013); Vanwesenbeeck I., Ponnet K., Walrave M., Go with the flow: How children's persuasion knowledge is associated with their state of flow and emotions during advergame play, J Consumer Behav, 15, 1, pp. 38-47, (2016); Norman J., Kelly B., McMahon A.T., Et al., Sustained impact of energy-dense TV and online food advertising on children's dietary intake: A within-subject, randomised, crossover, counter-balanced trial, Int J Behav Nutr Phys Act, 15, 1, (2018); Boyland E., Hughes G., Dovey T., Halford J., Beyond-brand effect of television (TV) food advertisements on food choice in children: The effects of weight status, Int J Obes, 31, (2007)</t>
  </si>
  <si>
    <t>Miao L., Li C., Engaging Minority and Underrepresented Engineering Students to Fight “Sophomore Slump” through a Summer Research and Enrichment Program (Research), 2021 ASEE Annual Conference &amp; Exposition, Virtual Conference, (2021); Wood B., Ganago A., Using Arduino in Engineering Education: Motivating Students to Grow from a Hobbyist to a Professional, ASEE Annual Conference and Exposition, (2018); Hopkins M. A., Kibbe A. M., Open-source hardware in controls education, ASEE Annual Conference, (2014); Parker J. M., Canfield S. L., Work-in-progress: using hardware-based programming experiences to enhance student learning in a senior feedback controls lecture course, ASEE Annual Conference, (2013); Parker J. M., Canfield S. L., Ghafoor S. K., Using hardware-based programming experiences to enhance student learning in a junior-level systems modeling course, ASEE Annual Conference, (2014); Candelas F., Garcia G. J., Puente S., Pomares J., Jara C. A., Perez J., Mira D., Torres F., Experiences on using Arduino for laboratory experiments of automatic control and robotics, IFAC-PapersOnLine, 48, 29, pp. 105-110, (2015); Reguera P., Garcia D., Dominguez M., Prada M., Alonso S., A low-cost open source hardware in control education. Case study: Arduino-feedback MS-150, IFACPapersOnLine, 48, 29, pp. 117-122, (2015); Sobota J., Pisl R., Balda P., Schlegel M., Raspberry Pi and Arduino boards in control education, IFAC Proceedings Volumes, 46, 17, pp. 7-12, (2013); Ishikawa M., Maruta I., Rapid prototyping for control education using Arduino and open-source technologies, IFAC Proceedings Volumes, 42, 24, pp. 317-321, (2010); Bird Nathaniel, Use of the Arduino Platform for a Junior-Level Undergraduate Microprocessors Course, (2011); Minaie A., Sanati-Mehrizy R., Capstone projects in a computer engineering program using Arduino, Proc. ASEE Annu. Conf. Expo, (2016); Underwood H., Telemetry Project For An Introductory Communications Systems Course, ASEE Mid-Atlantic Section Spring Conference, (2018); Recktenwald Gerald W., Hall David E., Using Arduino as a platform for programming, design and measurement in a freshman engineering course, Proceedings of the American Society for Engineering Education Annual Conference &amp; Exposition, (2011); Sullivan Gerald, Hardin J. M., Revitalization of an Intro to ME Course Using an Arduino-Controlled Potato Cannon, ASEE Annual Conference &amp; Exposition, (2016); Belfadel Djedjiga, Et al., Use of the Arduino Platform in Fundamentals of Engineering, Proceedings of the American Society for Engineering Education Annual Conference &amp; Exposition, (2019); Berry Carlotta, Chang D., Miller C., From LEGO to Arduino: Enhancement of ECE freshman design with practical applications, ASEE Annual Conference &amp; Exposition, (2016); Daugherity M., Introducing Programming and Problem Solving with Arduino-based Laboratories, ASEE Annual Conference &amp; Exposition, (2019); Bedillion M., Muci-Kuchler K., Nikshi W., An Arduino-Based Hardware Platform for a Mechanical Engineering Sophomore Design Course, ASEE Annual Conference and Exposition, (2018); Parikh Chirag, Introducing Arduino Platform to Sophomore's using an apt recipe, Proceedings of the 2014 ASEE North Central Section Conference, (2014); Schmidt Jillian Beth, Work in Progress: Development and Implementation of a Self-guided Arduino Module in an Introductory Engineering Design Course, ASEE Annual Conference &amp; Exposition, (2018); Zhang L., Et al., On the Design of Exoskeleton Suit: An Interdisciplinary Project Development Platform for Experiential Learning in Engineering Education, ASEE Annu. Conf. Expo, (2017); Post John E., An arduino-based summer camp experience for high school students, Proceedings of the 2016 ASEE Annual Conference, (2016)</t>
  </si>
  <si>
    <t>Abney A., White B., Glick J., Bermudez A., Breckow P., Yow J., Tillinghast-Trickett R., Heath P., Evaluation of recording methods for user test sessions on mobile devices, Proceedings of the First ACM SIGCHI Annual Symposium on Computer-human Interaction in Play, pp. 1-8, (2014); Bernhaupt R., Eckschlager M., Tscheligi M., Methods for evaluating games: How to measure usability and user experience in games?, Proceedings of the International Conference on Advances in Computer Entertainment Technology, pp. 309-310, (2007); Bernhaupt R., Ijsselsteijn W., Mueller F., Tscheligi M., Wixon D., Evaluating user experiences in games, CHI '08 Extended Abstracts on Human Factors in Computing Systems, pp. 3905-3908, (2008); Bond M., Beale R., What makes a good game: Using reviews to inform design, Proceedings of the 23rd British HCI Group Annual Conference on People and Computers: Celebrating People and Technology, pp. 418-422, (2009); Oden Choi J., Forlizzi J., Christel M., Moeller R., Bates M., Hammer J., Playtesting with a purpose, Proceedings of the 2016 Annual Symposium on Computer-Human Interaction in Play, pp. 254-265, (2016); Drachen A., Mirza-Babaei P., Nacke L.E., Games User Research, (2018); Eladhari M.P., Ollila I.E.M., Design for research results: Experimental prototyping and play testing, Simulation &amp; Gaming, 43, 3, pp. 391-412, (2012); Fahey R., Nintendo in the Firing Line, (2013); Fenlon W., Steam Review Bombing Is Working, and Chinese Players Are A Powerful New Voice, (2017); Fereday J., Muir-Cochrane E., Demonstrating rigor using thematic analysis: A hybrid approach of inductive and deductive coding and theme development, International Journal of Qualitative Methods, 5, 1, pp. 80-92, (2006); Fullerton T., Game Design Workshop: A Playcentric Approach to Creating Innovative Games, (2008); Hillman S., Stach T., Procyk J., Zammitto V., Diary methods in aaa games user research, Proceedings of the 2016 CHI Conference Extended Abstracts on Human Factors in Computing Systems, pp. 1879-1885, (2016); Lai-Chong Law E., The measurability and predictability of user experience, Proceedings of the 3rd ACM SIGCHI Symposium on Engineering Interactive Computing Systems, pp. 1-10, (2011); Livingston I., Post-launch in games user research, Games User Research, (2018); Livingston I.J., Mandryk R.L., Stanley K.G., Critic-proofing: How using critic reviews and game genres can refine heuristic evaluations, Proceedings of the International Academic Conference on the Future of Game Design and Technology, pp. 48-55, (2010); Livingston I.J., Nacke L.E., Mandryk R.L., The impact of negative game reviews and user comments on player experience, ACM SIGGRAPH 2011 Game Papers. ACM, pp. 41-45, (2011); Livingston I.J., Nacke L.E., Mandryk R.L., Influencing experience: The effects of reading game reviews on player experience, Entertainment Computing-ICEC 2011, pp. 89-100, (2011); McCalmont T., 15 Metrics All Game Developers Should Know by Heart, (2015); McKeand K., A Brief History of How Steam Review Bombing Damages Developers, (2017); Meer A., EEDAR Study: Review Scores Do Affect Sales, (2010); Mirza-Babaei P., Moosajee N., Drenikow B., Playtesting for indie studios, Proceedings of the 20th International Academic Mindtrek Conference, pp. 366-374, (2016); Mirza-Babaei P., Zammitto V., Niesenhaus J., Sangin M., Nacke L., Games user research: Practice, methods, and applications, CHI '13 Extended Abstracts on Human Factors in Computing Systems, pp. 3219-3222, (2013); Moosajee N., Mirza-Babaei P., Games user research (gur) for indie studios, Proceedings of the 2016 CHI Conference Extended Abstracts on Human Factors in Computing Systems, pp. 3159-3165, (2016); Nacke L.E., Mirza-Babaei P., Drachen A., User experience (ux) research in games, Extended Abstracts of the 2019 CHI Conference on Human Factors in Computing Systems, pp. C251-C254, (2019); Nacke L.E., Moser C., Drachen A., Mirza-Babaei P., Abney A., Zhenyu Z., Lightweight games user research for indies and non-profit organizations, Proceedings of the 2016 CHI Conference Extended Abstracts on Human Factors in Computing Systems, pp. 3597-3603, (2016); Nielsen J., Severity ratings for usability problems, Papers and Essays, 54, pp. 1-2, (1995); Ruggiero D., How game developers define success, Presentation at GDC 2017, (2017); Sapieha C., Far Cry New Dawn Review: Eminently Playable, Predictably Repetitive, (2019); Schell J., The Art of Game Design: A Deck of Lenses (2nd Ed ), (2014); Schreier J., Metacritic Matters: How Review Scores Hurt Video Games, (2015); Seif El-Nasr M., Desurvire H., Nacke L., Drachen A., Calvi L., Isbister K., Bernhaupt R., Game user research, CHI'12 Extended Abstracts on Human Factors in Computing Systems, pp. 2679-2682, (2012); Streit M., Roi of ux: Making the business case, White Paper., (2018); Zagal J.P., Ladd A., Johnson T., Characterizing and understanding game reviews, Proceedings of the 4th International Conference on Foundations of Digital Games, pp. 215-222, (2009); Pablo Zagal J., Tomuro N., Cultural differences in game appreciation: A study of player game reviews, Proceedings of the 8th International Conference on Foundations of Digital Games, pp. 86-93, (2013); Zammitto V., Mirza-Babaei P., Livingston I., Kobayashi M., Nacke L.E., Player experience: Mixed methods and reporting results, CHI '14 Extended Abstracts on Human Factors in Computing Systems, pp. 147-150, (2014)</t>
  </si>
  <si>
    <t>Andersson A.T., Facial Feature Tracking and Head Pose Tracking as Input for Platform Games, (2016); Bahreini K., van der Vegt W., Westera W., A fuzzy logic approach to reliable real-time recognition of facial emotions, Multimed Tools Appl, 78, pp. 18943-18966, (2019); Bannon L., Reimagining HCI: toward a more human-centered perspective, Interactions, 18, pp. 50-57, (2011); Benyon D., Designing User Experience: a Guide to HCI, UX and Interaction Design, (2019); Bernays R., Mone J., Yau P., Et al., Lost in the dark: Emotion adaption, Adjunct Proceedings of the 25Th Annual ACM Symposium on User Interface Software and Technology, pp. 79-80, (2012); Blom P.M., Bakkes S., Tan C.T., Et al., Towards personalised gaming via facial expression recognition, Tenth Artificial Intelligence and Interactive Digital Entertainment Conference, (2014); Bogdanovych A., Trescak T., Simoff S., What makes virtual agents believable?, Conn Sci, 28, pp. 83-108, (2016); Bowman N.D., Pietschmann D., Liebold B., The golden (hands) rule: Exploring user experiences with gamepad and natural-user interfaces in popular video games, J Gaming Virtual Worlds, 9, pp. 71-85, (2017); Brooke J., SUS-A quick and dirty usability scale, Usability Eval Ind, 189, pp. 4-7, (1996); Browne C., Yannakakis G.N., Colton S., Guest editorial: Special issue on computational aesthetics in games, IEEE Trans Comput Intell AI Games, 4, pp. 149-151, (2012); Burns A., Tulip J., Detecting flow in games using facial expressions, 2017 IEEE Conference on Computational Intelligence, Games (CIG), pp. 45-52, (2017); Cai L., Liu B., Yu J., Zhang J., Human behaviors modeling in multi-agent virtual environment, Multimed Tools Appl, 76, pp. 5851-5871, (2017); Caschera M.C., Ferri F., Grifoni P., Sentiment analysis from textual to multimodal features in digital environments, In: Proceedings of the 8Th International Conference on Management of Digital Ecosystems, pp. 137-144, (2016); Cerekovic A., Pandzic I.S., Multimodal behavior realization for embodied conversational agents, Multimed Tools Appl, 54, pp. 143-164, (2011); Collins K., Kapralos B., Kanev K., Smart Table Computer Interaction Interfaces with Integrated Sound, (2014); de Byl P., A conceptual affective design framework for the use of emotions in computer game design, Cyberpsychology J Psychosoc Res Cybersp, 9, (2015); de Peuter A., Development of an Adaptive Game by Runtime Adjustment of Game Parameters to EEG Measurements, (2014); Dekker A., Champion E., Please Biofeed the Zombies: Enhancing the Gameplay and Display of a Horror Game Using Biofeedback, Digra Conference, pp. 43-52, (2007); Dewitt A., Bresin R., Sound design for affective interaction, International Conference on Affective Computing and Intelligent Interaction. Springer, Berlin, pp. 523-533, (2007); Drachen A., Nacke L.E., Yannakakis G., Pedersen A.L., Correlation between heart rate, electrodermal activity and player experience in first-person shooter games, In: Proceedings of the 5Th ACM SIGGRAPH Symposium on Video Games. ACM, New York, pp. 49-54, (2010); Dudley J.J., Kristensson P.O., A review of user interface design for interactive machine learning, ACM Trans Interact Intell Syst, 8, (2018); Dzedzickis A., Kaklauskas A., Bucinskas V., Human emotion recognition: Review of sensors and methods, Sensors, 20, (2020); Ekman P., Basic emotions, Handb Cogn Emot, pp. 45-60, (1999); Ekman P., Friesen W.V., Facial Action Coding System, (1977); Fu L.P., Landay J., Nebeling M., Et al., Redefining natural user interface, Extended Abstracts of the 2018 CHI Conference on Human Factors in Computing Systems, (2018); Ghosh M., Kundu T., Ghosh D., Sarkar R., Feature selection for facial emotion recognition using late hill-climbing based memetic algorithm, Multimed Tools Appl, pp. 1-27, (2019); Gilleade K., Dix A., Allanson J., Affective videogames and modes of affective gaming: Assist me, challenge me, emote me, Digra 2005 Chang Views–Worlds Play, (2005); Guthier B., Dorner R., Martinez H.P., Affective computing in games, Entertainment Computing and Serious Games, pp. 402-441, (2016); Hamdy S., King D., Affective games: A multimodal classification system, 19Th Annual European GAME-ON Conference (GAME-ON’2018) on Simulation and AI in Computer Games. EUROSIS, (2018); Hassenzahl M., Burmester M., Koller F., AttrakDiff: Ein Fragebogen zur Messung wahrgenommener hedonischer und pragmatischer Qualität, Mensch &amp; Computer 2003, pp. 187-196, (2003); Hogberg J., Hamari J., Wastlund E., Gameful Experience Questionnaire (GAMEFULQUEST): An instrument for measuring the perceived gamefulness of system use, User Model User-Adapt Interact, 1, (2019); Hubbard J.A., Emotion expression processes in children’s peer interaction: The role of peer rejection, aggression, and gender, Child Dev, 72, pp. 1426-1438, (2001); i Badia S.B., Quintero L.V., Cameirao M.S., Et al., Toward emotionally adaptive virtual reality for mental health applications, IEEE J Biomed Health Inform, 23, pp. 1877-1887, (2018); Ilves M., Gizatdinova Y., Surakka V., Vankka E., Head movement and facial expressions as game input, Entertain Comput, 5, pp. 147-156, (2014); Ip B., Narrative structures in computer and video games: Part 1: Context, definitions, and initial findings, Games Cult, 6, pp. 103-134, (2011); Jaimes A., Sebe N., Multimodal human–computer interaction: A survey, Comput Vis Image Underst, 108, pp. 116-134, (2007); Ji H., Yun Y., Lee S., Et al., An adaptable UI/UX considering user’s cognitive and behavior information in distributed environment, Cluster Comput, 21, pp. 1045-1058, (2018); Johnson D., Wiles J., Effective affective user interface design in games, Ergonomics, 46, pp. 1332-1345, (2003); Kleinginna P.R., Kleinginna A.M., A categorized list of emotion definitions, with suggestions for a consensual definition, Motiv Emot, 5, pp. 345-379, (1981); Korn O., Blatz M., Rees A., Et al., Procedural content generation for game props? a study on the effects on user experience, Comput Entertain, 15, pp. 1-15, (2017); Kromand D., Avatar Categorization, Digra Conference, (2007); Landowska A., Miler J., Limitations of emotion recognition in software user experience evaluation context, 2016 Federated Conference on Computer Science and Systems I (Fedcsis). IEEE, Piscataway, pp. 1631-1640, (2016); Lang P.J., The emotion probe: studies of motivation and attention, Am Psychol, 50, (1995); Lankes M., Riegler S., Weiss A., Et al., Facial expressions as game input with different emotional feedback conditions, Proceedings of the 2008 International Conference on Advances in Computer Entertainment Technology, pp. 253-256, (2008); Lim M.Y., Dias J., Aylett R., Paiva A., Creating adaptive affective autonomous NPCs, Auton Agent Multi Agent Syst, 24, pp. 287-311, (2012); Liu C., Agrawal P., Sarkar N., Chen S., Dynamic difficulty adjustment in computer games through real-time anxiety-based affective feedback, Int J Hum Comput Interact, 25, pp. 506-529, (2009); Mandel T., The Elements of User Interface Design, (1997); Mandryk R.L., Inkpen K.M., Calvert T.W., Using psychophysiological techniques to measure user experience with entertainment technologies, Behav Inf Technol, 25, pp. 141-158, (2006); Mansilla W.A., Interactive dramaturgy by generating acousmêtre in a virtual environment, International Conference on Entertainment Computing, pp. 90-95, (2006); McDuff D., Mahmoud A., Mavadati M., Et al., AFFDEX SDK: A cross-platform real-time multi-face expression recognition toolkit, Proceedings of the 2016 CHI Conference Extended Abstracts on Human Factors in Computing Systems, pp. 3723-3726, (2016); Mohammadi H.S., Pirbabaei E., Sisi M.J., Sekhavat Y.A., ExerBrain: A Comparison of Positive and Negative Reinforcement in Attention Training Using BCI based Computer Games, 2018 2Nd National and 1St International Digital Games Research Conference: Trends, Technologies, and Applications (DGRC)., pp. 167-171, (2018); Muller N., Eska B., Schaffer R., Et al., Arch’n’Smile: A Jump’n’Run Game Using Facial Expression Recognition Control For Entertaining Children During Car Journeys, Proceedings of the 17Th International Conference on Mobile and Ubiquitous Multimedia, pp. 335-339, (2018); Mungra D., Agrawal A., Sharma P., Et al., PRATIT: A CNN-based emotion recognition system using histogram equalization and data augmentation, Multimed Tools Appl, pp. 1-23, (2019); Ng Y.Y., Khong C.W., A review of affective user-centered design for video games, 2014 3Rd International Conference on User Science and Engineering (I-User). IEEE, pp. 79-84, (2014); Obaid M., Han C., Billinghurst M., Feed the Fish: An affect-aware game, Proceedings of the 5Th Australasian Conference on Interactive Entertainment, (2008); Pan S., Brdiczka O., Carenini G., Et al., What’s Hot in Intelligent User Interfaces, Thirtieth AAAI Conference on Artificial Intelligence, (2016); Partala T., Affective Information in Human-Computer Interaction, (2005); Pawar S., Tam F., Plass J.L., 14 Emerging Design Factors in Game-Based Learning: Emotional Design, Musical Score, and Game Mechanics Design, Handb Game-Based Learn, 347, (2020); Picard R.W., (1995); Picard R.W., Affective computing, (2000); Plutchik R.E., Conte H.R., Circumplex Models of Personality and Emotions, (1997); Preece J., Rogers Y., Sharp H., Et al., Interface metaphors and conceptual models, Human-Computer Interation, 9, (1994); Prema P., Ramadoss B., A Classification Scheme for Game Input and Output, World Acad Sci Eng Technol Int J Comput Electr Autom Control Inf Eng, 2, pp. 1870-1876, (2008); Przybylski A.K., Weinstein N., Murayama K., Et al., The ideal self at play: The appeal of video games that let you be all you can be, Psychol Sci, 23, pp. 69-76, (2012); Raheel A., Anwar S.M., Majid M., Emotion recognition in response to traditional and tactile enhanced multimedia using electroencephalography, Multimed Tools Appl, 78, pp. 13971-13985, (2019); Robison J., McQuiggan S., Lester J., Evaluating the consequences of affective feedback in intelligent tutoring systems, 2009 3Rd International Conference on Affective Computing and Intelligent Interaction and Workshops, pp. 1-6, (2009); Ruan S., Chen L., Sun J., Chen G., Study on the change of physiological signals during playing body-controlled games, Proceedings of the International Conference on Advances in Computer Enterntainment Technology, pp. 349-352, (2009); Russell J.A., A circumplex model of affect, J Pers Soc Psychol, 39, (1980); Sawyer R., Smith A., Rowe J., Et al., Enhancing student models in game-based learning with facial expression recognition, Proceedings of the 25Th Conference on User Modeling, Adaptation and Personalization, pp. 192-201, (2017); Sekhavat Y.A., Battle of minds: A new interaction approach in BCI games through competitive reinforcement, Multimed Tools Appl, pp. 1-16, (2019); Sekhavat Y.A., Collaboration or battle between minds? An attention training game through collaborative and competitive reinforcement, Entertain Comput, (2020); Sekhavat Y.A., Roohi S., Mohammadi H.S., Yannakakis G.N., Play with One’s Feelings: A Study on Emotion Awareness for Player Experience, IEEE Trans Games, (2020); Sharma M., Jalal A.S., Khan A., Emotion recognition using facial expression by fusing key points descriptor and texture features, Multimed Tools Appl, 78, pp. 16195-16219, (2019); Shaw M., An input-output model of interactive systems, Proceedings of the SIGCHI Conference on Human Factors in Computing Systems, pp. 261-273, (1986); Shilling R., Zyda M., Wardynski E.C., Introducing emotion into military simulation and videogame design: America’s Army: Operations and VIRTE, Proceedings of the Gameon Conference, (2002); Song W., Cai X., Xi Y., Et al., Real-time single camera natural user interface engine development, Multimed Tools Appl, 76, pp. 11159-11175, (2017); Souza A.D., Souza R.D., Affective interaction based hybrid approach for emotion detection using machine learning, 2019 International Conference on Smart Systems and Inventive Technology (ICSSIT)., pp. 337-342, (2019); Takatalo J., Hakkinen J., Kaistinen J., Nyman G., Presence, involvement, and flow in digital games, Evaluating User Experience in Games, pp. 23-46, (2010); Tureckova S., Using player’s Facial Emotional Expressions as a Game Input: Effects on Narrative Engagement, (2016); Valli A., The design of natural interaction, Multimed Tools Appl, 38, pp. 295-305, (2008); Von Ahn L., Dabbish L., Designing games with a purpose, Commun ACM, 51, pp. 58-67, (2008); Werbach K., Hunter D., For the Win: How Game Thinking Can Revolutionize Your Business, (2012); Xie L., Jia J., Meng H., Et al., Expressive talking avatar synthesis and animation, Multimed Tools Appl, 74, pp. 9845-9848, (2015); Yannakakis G.N., Togelius J., Experience-driven procedural content generation, 2015 International Conference on Affective Computing and Interaction I (ACII), pp. 519-525, (2015); Yeh Y., Lai S.C., Lin C.-W., The dynamic influence of emotions on game-based creativity: An integrated analysis of emotional valence, activation strength, and regulation focus, Comput Human Behav, 55, pp. 817-825, (2016)</t>
  </si>
  <si>
    <t>Clarke S., Peel D. J., Arnab S., Morini L., Keegan H., Wood O., escapED: a framework for creating educational escape rooms and interactive games for higher/further education, International Journal of Serious Games, 4, 3, pp. 73-86, (2017); Nicholson S., Peeking behind the locked door: A survey of escape room facilities, (2015); Pearcy M., Guise E., Heller D., Escape the room: A strategy for problem-based learning and student inquiry, Social Studies Research and Practice, 14, 3, pp. 306-320, (2019); Veldkamp A., van de Grint L., Knippels M.-C. P. J., van Joolingen W. R., Escape education: A systematic review on escape rooms in education, Educational Research Review, 31, (2020); Voros A. I. V., Sarkozi Z., Physics escape room as an educational tool, AIP Conference Proceedings, 1916, (2017); Wiemker M., Elumir E., Clare A., Escape room games, Game Based Learning, pp. 55-68, (2015)</t>
  </si>
  <si>
    <t>Chen X.; Xi T.</t>
  </si>
  <si>
    <t>Chen, Xilin (58020686000); Xi, Tao (57209607400)</t>
  </si>
  <si>
    <t>58020686000; 57209607400</t>
  </si>
  <si>
    <t>A Study of Moba Game APP Design Methods Based on Design Psychology</t>
  </si>
  <si>
    <t>1654 CCIS</t>
  </si>
  <si>
    <t>10.1007/978-3-031-19679-9_77</t>
  </si>
  <si>
    <t>https://www.scopus.com/inward/record.uri?eid=2-s2.0-85144214867&amp;doi=10.1007%2f978-3-031-19679-9_77&amp;partnerID=40&amp;md5=4712fc8bfa28bc5fbb5de699d8ace9e7</t>
  </si>
  <si>
    <t>With the progress of society and the popularity of smartphones, more and more people are becoming mobile game players. Most of them are willing to invest time and money in mobile games. Game design as an emerging discipline is gradually emerging. It is more cross-cutting than other traditional design disciplines, with psychology being an important part of it. The goal of designing a game product is to create a better gaming experience that people can have fun with. Therefore, studying the psychology of the player is central to our mastery of the gaming experience. This paper will use design psychology as a basis to explore how game apps can meet the psychological needs of players. Take the current popular MOBA mobile game product “Honor of Kings” as an example. The impact of its excellent game product design elements on players' psychology is studied. The paper not only examines and summarizes the principles and methods of game product design from a theoretical level but also focuses on the exploration of the technical aspects of the game. The conclusions help to understand the behavior of game users and their patterns, and provide some reference value for the development of future game products. © 2022, The Author(s), under exclusive license to Springer Nature Switzerland AG.</t>
  </si>
  <si>
    <t>Design psychology; Game design; Honor of Kings; Moba games; Mobile games; Product design</t>
  </si>
  <si>
    <t>Anderson S.P., Throbbing-A Guide to Emotional Interaction Design. People’s Post And, (2012); Liu G., Ge L., The historical influence and contemporary response of individual psychological thought, J. Yinshan Stud., 3, pp. 85-912, (2018); Zhixia C., Social Psychology. People’s Post And, (2016); Dai L., Design Psychology, (2014); Adler A., Beyond Inferiority Complex, pp. 88-96, (1997); Yilei Z., The application of Censydiam model theory in character construction, Design, 11, pp. 133-134, (2013); Meng W., Han Y.Q., He L., A fuzzy kano model-based approach to customer service demand classification, Technol. Econ., 33, 6, pp. 54-58, (2014); Yu F., Xu L., Ye Z., Et al., Research on personalized demand based on fuzzy Kano model, Sci. Ind., 22, 2, pp. 185-190, (2022); Schell J., The Art of Game Design, (2016)</t>
  </si>
  <si>
    <t>Kay D., Kibble J., Learning theories 101: Application to everyday teaching and scholarship, Advanced Physiology Education, 40, (2016); Prensky M., Digital game-based learning, Computers in Entertainment (CIE), 1, 1, (2003); Lim B.R., Challenges and issues in designing inquiry on the web, British Journal of Educational Technology, 35, 5, (2004); Lowenstein M., General education, advising, and integrative learning, The Journal of General Education, 64, 2, (2015); Thompson C.A., Eodice M., Tran P., Student perceptions of general education requirements at a large public university: No surprises?, The Journal of General Education, 64, 4, (2015); Ucar S., Trundle K.C., Conducting guided inquiry in science classes using authentic, archived, web-based data, Computers &amp; Education, 57, 2, (2011); Birenbaum M., Breuer K., Cascallar E., Dochy F., Dori Y., Ridgway J., A learning integrated assessment system, Educational Research Review, 1, (2006); Hannafin M., Hannafin K., Land S., Oliver K., Grounded practice and the design of constructivist learning environments, Education Technology Research and Development, 45, 3, (1997); Huber M.T., Brown C., Hutchings P., Gale R., Miller R., Breen B., Integrative learning opportunities to connect, Association of American Colleges and Universities and the Carnegie Foundation for Advancement of Teaching, (2007); Walker D., Integrative education, Research Roundup, 12, 1, (1995); Wingert J.R., Wasileski S.A., Peterson K., Mathews L.G., Lanou A.J., Clarke D., Enhancing integrative experiences: Evidence of student perceptions of learning gains from cross-course interactions, Journal of Scholarship of Teaching and Learning, 11, 3, (2011); Giannakas F., Kambourakis G., Gritzalis S., CyberAware: A mobile game-based app for cybersecurity education and awareness, Proc. IEEE International Conference on Interactive Mobile Communication Technologies and Learning (IMCL), (2015); Proske A., Roscoe R.D., McNamara D.S., Game-based practice versus traditional practice in computer-based writing strategy training: Effects on motivation and achievement, Educational Technology Research and Development, 62, 5, (2014); Chu H.C., Hwang G.J., Tsai C.C., Tseng J.C.R., A two-tier test approach to developing location-aware mobile learning system for natural science course, Computers &amp; Education, 55, 4, (2010); Erhel S., Jamet E., Digital game-based learning: Impact of instructions and feedback on motivation and learning effectiveness, Computers &amp; Education, 67, (2013); Peng H., Su Y.J., Chou C., Tsai C.C., Ubiquitous knowledge construction: Mobile learning re-defined and a conceptual framework, Innovations in Education and Teaching International, 46, 2, (2009); Ruchter M., Klar B., Geiger W., Comparing the effects of mobile computers and traditional approaches in environmental education, Computers &amp; Education, 54, 4, (2010); Sanchez J., Olivares R., Problem solving and collaboration using mobile serious games, Computers &amp; Education, 57, 3, (2011); Vogel B., Kurti A., Milrad M., Johansson E., Muller M., Mobile inquiry learning in Sweden: Development insights on interoperability, extensibility and sustainability of the lets go software system, Journal of Educational Technology &amp; Society, 17, 2, (2014); Amara S., Macedo J., Bendella F., Santos A., Group formation in mobile computer supported collaborative learning contexts: A systematic literature review, Education Technology &amp; Society, 19, 2, (2016); Cavusgil S.T., Calantone R.J., Zhao Y., Tacit knowledge transfer and firm innovation capability, Journal of Business and Industrial Marketing, 18, 1, (2003); Dillenbourg P., What do you mean by collaborative learning?, Collaborative Learning: Cognitive and Computational Approaches, (1999); All A., Nunez Castellar E.P., Van Looy J., Assessing the effectiveness of digital game-based learning: Best practices, Elsevier Computers &amp; Education, 92, (2016); Hwang G.-J., Chen C.-H., Influences of an inquiry-based ubiquitous gaming design on students' learning achievements, motivation, behavioral patterns, and tendency towards critical thinking and problem solving, British Journal of Educational Technology, 48, 4, (2017); Rutten N., Veen Der Van J.T., Van Joolingen W.R., Inquirybased whole-class teaching with computer simulations in physics, International Journal of Science Education, 37, 8, (2015); Kim S., Dietrich C., Coexistence of outdoor wi-fi and radar at 3. 5 GHz, IEEE Wireless Commun. Lett., 6, 4, (2017); Kim S., Bennis M., Spatiotemporal Analysis on Broadcast Performance of DSRC with External Interference in 5. 9 GHz Band, (2019); Dessalgn T., Kim S., Danger Aware Vehicular Networking, (2020); Dettling W., How to teach blockchain in a business school, Springer Business Information Systems and Technology, (2018); Dietrich C., Wireless communication testbeds for authentic stem learning, National Science Foundation Grant, #1432416, (2014); Sheridan J.A., Kim S., Goff R., Marojevic V., Polys N., Mohammed A., Dietrich C., Instructional strategies and design for immersive wireless communication tutorials and exercises, Proc. ASEE Annual Conference, (2017); Website of the Game Studio; Website of the City University of New York (CUNY) Games Network; Website of Game-Based Education &amp; Advanced Research Studies (GEARS) Labs; Website of the A-Games Project; Spiegelman M., Glass R., Gaming and learning: Winning information literacy collaboration, College &amp; Research Libraries News, 69, 9, (2008); Kim B., Harnessing the power of game dynamics: Why, how to, and how not to gamify the library experience, Collage &amp; Research Libraries, 73, 8, (2012); Buffum P.S., Frankosky M., Boyer K.E., Wiebe E., Mott B., Lester J., Leveraging collaboration to improve gender equity in a game-based learning environment for middle school computer science, Proc. IEEE Research in Equity and Sustained Participation in Engineering, Computing, and Technology (RESPECT), (2015); Kim S., Impacts of mobility on performance of blockchain in vanet, IEEE Access, 7, (2019); Gros B., Digital games in education: The design of games-based learning environments, Journal of Research on Technology in Education, 40, 1, (2007); Study on channel model for frequencies from 0. 5 to 100 GHz, 3rd Generation Partnership Project (3GPP) Technical Report TR 38. 901, v16. 1. 0, (2020); Verboom J., Kim S., Stochastic Analysis on Downlink Performance of Coexistence between WiGig and NR-U in 60 GHz Band, (2020); Kabir M., Kim S., 5G or Wi-Fi for HA/DR in the 60 GHz Band?, (2020); Nguyen G.-T., Kim K., A survey about consensus algorithms used in blockchain, J. Inf. Process. Syst., 14, 1, pp. 1-28, (2018); Nakamoto S., Bitcoin: A Peer-to-Peer Electronic Cash System, (2008); Kroll J.A., Davey I.C., Felten E.W., The economics of bitcoin mining, or bitcoin in the presence of adversaries, Proc. WEIS, (2013); Kim S., Impacts of mobility on performance of blockchain in vanet, IEEE Access, 7, (2019); Website of Criteria for Accrediting Engineering Programs, 2020-2021; Raj R.K., Parrish A., Toward standards in undergraduate cybersecurity education in 2018, IEEE Computer, (2018)</t>
  </si>
  <si>
    <t>Maguth B.M., List J.S., Wunderle M., Teaching Social Studies with Video Games Teaching Social Studies with Video Games, pp. 37-41, (2014); Yunanto A.A., Herumurti D., Kuswadayan I., Hariadi R.R., Rochimah S., Design and implementation of educational game to improve arithmetic abilities for children, Proc. 2019 Int. Conf. Inf. Commun. Technol. Syst. Icts 2019, pp. 27-31, (2019); Calabrese L., Flangas A., Harris F.C., Multi-user vr cooperative puzzle game, Adv. Intell. Syst. Comput, 1134, (2020); Kuswadayan I., Herumurti D., Hariadi R.R., Wildianurahman M., Yunanto A.A., Arifiani S., Survival education for user on unknown islands using simulation games, Proc. 2019 Int. Conf. Inf. Commun. Technol. Syst. Icts 2019, pp. 307-311, (2019); Herumurti D., Yuniarti A., Rimawan P., Yunanto A.A., Overcoming glossophobia based on virtual reality and heart rate sensors, Proc.-2019 Ieee Int. Conf. Ind. 4.0, Artif. Intell. Commun. Technol. Iaict 2019, pp. 139-144, (2019); Yunanto A.A., Herumurti D., Kuswadayan I., Rochimah S., Intelligent system for agent in educational game using dynamic gram similarity, Proc.-2018 Int. Semin. Appl. Technol. Inf. Commun. Creat. Technol Hum. Life, ISemantic 2018, 5, pp. 373-376, (2018); Yunanto A.A., Herumurti D., Rochimah S., Kuswardayan I., English education game using non-player character based on natural language processing, Procedia Comput. Sci, 161, pp. 502-508, (2019); Ant M., Lopes C., Bomberman As An Artificial Intelligence Platform, (2016); Monteiro J., Granada R., Pinto R.C., Barros R.C., Beating Bomberman with Artificial Intelligence, pp. 353-364, (2019); Barbara J., Measuring User Experience in Multiplayer Board Games, pp. 1-27, (2015); Dorner R., Gobel S., Effelsberg W., Wiemeyer J., Serious Games: Foundations, Concepts and Practice, 114, 1, (2011); Drachen A., Pedersen A.L., Correlation between Heart Rate, Electrodermal Activity and Player Experience in First-Person Shooter Games, pp. 49-54, (2009); Kristiadi D.P., Et al., The effect of UI, UX and GX on video, Ieee Cybern, pp. 157-162, (2017); Browne K., Anand C., An empirical evaluation of user interfaces for a mobile video game, Entertain. Comput, 3, 1, pp. 1-10, (2012); Tan C.T., Et al., Correlation between Facial Expressions and the Game Experience Questionnaire to Cite This Version : Hal Id : Hal-01408557, pp. 0-3, (2016); Bruhlmann F., Schmid G.M., How to measure the game experience? analysis of the factor structure of two questionnaires, Conf. Hum. Factors Comput. Syst.-Proc, 18, (2015)</t>
  </si>
  <si>
    <t>Accot J., Zhai S., Beyond Fitts' law: Models for trajectory-based HCI tasks, Proceedings of the ACM SIGCHI Conference on Human Factors in Computing Systems, pp. 295-302, (1997); Amin R., Jackson F., Gilbert J.E., Martin J., Shaw T., Assessing the impact of latency and jitter on the perceived quality of Call of Duty Modern Warfare 2, Proceedings of HCI-Users and Contexts of Use, pp. 97-106, (2013); Why 'Super Smash Bros. Melee' Pros Play on Ancient TVs; Beigbeder T., Coughlan R., Lusher C., Plunkett J., Agu E., Claypool M., The effects of loss and latency on user performance in Unreal Tournament 2003, Proceedings of ACM Network and System Support for Games Workshop (NetGames), (2004); Yahn W., Bernier, Latency compensating methods in client/server in-game protocol design and optimization, Proceedings of the Game Developers Conference, (2001); Buckland M., Programming Game AI by Example, (2010); Chen K., Haung P., Wang G., Huang C., Lee C., On the sensitivity of online game playing time to network QoS, Proceedings of IEEE Infocom, (2006); Chen K., Chang Y., Hsu H., Chen D., Huang C., Hsu C., On the quality of service of cloud gaming systems, IEEE Transactions on Multimedia, 26, 2, (2014); Claypool M., The effect of latency on user performance in real-time strategy games, Elsevier Computer Networks, Special Issue on Networking Issues in Entertainment Computing, 49, 1, pp. 52-70, (2005); Claypool M., Claypool K., Latency and player actions in online games, Commun ACM, 49, (2006); Claypool M., Cockburn A., Gutwin C., Game input with delay-moving target selection parameters, Proceedings of the 10th Annual ACM Multimedia Systems Conference (MMSys), (2019); Claypool M., Eg R., Raaen K., Modeling user performance for moving target selection with a delayedmouse, Proceedings of the 23rd International Conference on MultiMedia Modeling (MMM), (2017); Claypool M., Finkel D., The effects of latency on player performance in cloud-based games, Proceedings of the 13th ACM Network and System Support for Games (NetGames), (2014); Paul M., Fitts, The information capacity of the human motor system in controlling the amplitude of movement, Journal of Experimental Psychology, 47, 6, pp. 381-391, (1954); Friston S., Karlstrom P., Steed A., The effects of low latency on pointing and steering tasks, IEEE Transactions on Visualization and Computer Graphics, 22, 5, pp. 1605-1615, (2016); Fritsch T., Ritter H., Schiller J.H., The effect of latency and network limitations on MMORPGs: A field study of everquest 2, Proceedings of the 4th ACM Network and System Support for Games (NetGames), (2005); Al Hajri A., Fels S., Miller G., Ilich M., Moving target selection in 2D graphical user interfaces, Proceeding of IFIP TC Human-Computer Interaction (INTERACT), (2011); Hoffmann E., Capture of moving targets: A modification of Fitts' law, Ergonomics, 34, 2, pp. 211-220, (1991); Hoffmann E., Fitts' law with transmission delay, Ergonomics, 35, 1, pp. 37-48, (1992); Ivkovic Z., Stavness I., Gutwin C., Sutcliffe S., Quantifying and mitigating the negative effects of local latencies on aiming in 3D shooter games, Proceedings of the ACM SIGCHI Conference on Human Factors in Computing Systems, pp. 135-144, (2015); Jagacinski R., Repperger D., Ward S., Moran M., A test of Fitts' law with moving targets, The Journal of Human Factors and Ergonomics Society, 22, 2, pp. 225-233, (1980); Jarschel M., Schlosser D., Scheuring S., Hossfeld T., An evaluation of QoE in cloud gaming based on subjective tests, Proccedings of the Conference on Innovative Mobile and Internet Services in Ubiquitous Computing, pp. 330-335, (2011); Jota R., Ng A., Dietz P., Wigdor D., How fast is fast enough: A study of the effects of latency in direct-touch pointing tasks, Proceedings of the ACM SIGCHI Conference on Human Factors in Computing Systems, (2013); Kerr R., Movement time in an underwater environment, Journal of Motor Behavior, 5, 3, pp. 175-178, (1973); Long M., Gutwin C., Characterizing and modeling the effects of local latency on game performance and experience, Proceedings of the ACM Symposium on Computer-Human Interaction in Play (CHI Play), (2018); Long M., Gutwin C., Effects of local latency on game pointing devices and game pointing tasks, Proceedings of the ACM SIGCHI Conference on Human Factors in Computing Systems (CHI), (2019); MacKenzie I.S., Buxton W., Extending fitts' law to two-dimensional tasks, Proceedings of the ACM CHI Conference on Human Factors in Computing Systems, pp. 219-226, (1992); Scott MacKenzie I., Ware C., Lag as a determinant of human performance in interactive systems, Proceedings of the CHI Conference on Human Factors in Computing Systems, 6, (1993); Nichols J., Claypool M., The effects of latency on online madden NFL football, Proceedings of the 14th ACM International Workshop on Network and Operating Systems Support for Digital Audio and Video (NOSSDAV), (2004); Pantel L., Wolf L.C., On the impact of delay on real-time multiplayer games, Proceedings of the Workshop on Network and Operating Systems Support for Digital Audio and Video (NOSSDAV), (2002); Pavlovych A., Gutwin C., Assessing target acquisition and tracking performance for complex moving targets in the presence of latency and jitter, Proceedings of the Graphics Interface Conference, (2012); Pavlovych A., Stuerzlinger W., Target following performance in the presence of latency, jitter, and signal dropouts, Proceedings of the Graphics Interface Conference, pp. 33-40, (2011); Quax P., Monsieurs P., Lamotte W., De Vleeschauwer D., Degrande N., Objective and subjective evaluation of the influence of small amounts of delay and jitter on a recent first person shooter game, Proceedings of ACM SIGCOMM Workshop on Network and System Support for Games (NetGames, (2004); Raaen K., Eg R., Instantaneous human-computer interactions: Button causes and screen effects, Proceedings of the 17th HCI International Conference, (2015); Raaen K., Petlund A., How much delay is there really in current games, Proceedings of ACM Multimedia Systems, (2015); Sackl A., Schatz R., Hossfeld T., Metzger F., Lister D., Irmer R., QoE management made uneasy: The case of cloud gaming, IEEE Conference on Communications Workshops (ICC), (2016); Sabet Saeed S., Schmidt S., Zadtootaghaj S., Griwodz C., Moller S., Towards applying game adaptation to decrease the impact of delay on quality of experience, Proceedings of IEEE International Symposium on Multimedia (ISM), pp. 114-121, (2018); Soukoreff R.W., MacKenzie I.S., Towards a standard for pointing device evaluation-perspectives on 27 years of Fitts' law research in HCI, Elsevier International Journal of Human-Computer Studies, 61, 6, pp. 751-789, (2004); Teather R.J., Pavlovych A., Stuerzlinger W., MacKenzie I.S., Effects of tracking technology, latency, and spatial jitter on object movement, Proceedings of the IEEE Symposium on 3D User Interfaces, pp. 43-50, (2009); Ware C., Mikaelian H., An evaluation of an eye tracker as a device for computer input, Proceedings of ACM Human Factors in Comp. Systems and Graphics Interface, (1987)</t>
  </si>
  <si>
    <t>Antle A.N., Child-based personas: Need, ability and experience, Cognition, Technology &amp; Work, 10, 2, pp. 155-166, (2008); Fails J.A., Guha M.L., Druin A., Methods and techniques for involving children in the design of new technology for children, Foundations and Trends in Human-Computer Interaction, 6, 2, pp. 85-166, (2013); Ferland F., The Ludic Model.(PA Scott, Trans.), (2005); Guha M.L., Druin A., Fails J.A., Investigating the impact of design processes on children, Proceedings of the 9th International Conference on Interaction Design and Children., pp. 198-201, (2010); Holtzblatt K., Wendell J.B., Wood S., Rapid Contextual Design: A How-to Guide to Key Techniques for User-Centered Design, (2004); Huijnen C., A Touching Connection: Robot Mediated Interventions for Children with Autism Spectrum Disorder, (2018); Iversen O.S., Smith R.C., Dindler C., Child as protagonist: Expanding the role of children in participatory design, Proceedings of the 2017 Conference on Interaction Design and Children., pp. 27-37, (2017); Kender K., Frauenberger C., Pichlbauer J., Werner K., Children as designers-recognising divergent creative modes in participatory design, Proceedings of the 11th Nordic Conference on Human-Computer Interaction: Shaping Experiences, Shaping Society., pp. 1-11, (2020); Medlock M.C., An overview of gur methods, Games User Research (2018), (2018); Norman D.A., The Psychology of Everyday Things, (1988); Scaife M., Rogers Y., Aldrich F., Davies M., Designing for or designing with? Informant design for interactive learning environments, Proceedings of the Acm Sigchi Conference on Human Factors in Computing Systems., pp. 343-350, (1997); Vaajakallio K., Lee J.-J., Mattelmaki T., It has to be a group work!" co-design with children, Proceedings of the 8th International Conference on Interaction Design and Children., pp. 246-249, (2009); Vasudevan V., Kafai Y., Yang L., Make, wear, play: Remix designs of wearable controllers for scratch games by middle school youth, Proceedings of the 14th International Conference on Interaction Design and Children., pp. 339-342, (2015)</t>
  </si>
  <si>
    <t>Epstein D.S.; Zemski A.; Enticott J.; Barton C.</t>
  </si>
  <si>
    <t>Epstein, Daniel S. (58350263800); Zemski, Adam (58322374800); Enticott, Joanne (55183598600); Barton, Christopher (7202585654)</t>
  </si>
  <si>
    <t>58350263800; 58322374800; 55183598600; 7202585654</t>
  </si>
  <si>
    <t>Tabletop board game elements and gamification interventions for health behavior change: Realist review and proposal of a game design framework</t>
  </si>
  <si>
    <t>e23302</t>
  </si>
  <si>
    <t>10.2196/23302</t>
  </si>
  <si>
    <t>https://www.scopus.com/inward/record.uri?eid=2-s2.0-85103617924&amp;doi=10.2196%2f23302&amp;partnerID=40&amp;md5=937c782574521e4ba63f4baf8f9b610a</t>
  </si>
  <si>
    <t>Background: Games, when used as interventional tools, can influence behavior change by incentivizing, reinforcing, educating, providing feedback loops, prompting, persuading, or providing meaning, fun, and community. However, not all game elements will appeal to all consumers equally, and different elements might work for different people and in different contexts. Objective: The aim of this study was to conduct a realist review of tabletop games targeting behavior change and to propose a framework for designing effective behavior change games. Methods: A realist review was conducted to inform program theory in the development of tabletop games for health behavior change. The context, mechanisms used to change behavior, and outcomes of included studies were reviewed through a realist lens. Results: Thirty-one papers met the eligibility criteria and were included in the review. Several design methods were identified that enhanced the efficacy of the games to change behavior. These included design by local teams, pilot testing, clearly defined targets of behavior change, conscious attention to all aspects of game design, including game mechanics, dynamics, aesthetics, and the elicitation of emotions. Delivery with other mediums, leveraging behavioral insights, prior training for delivery, and repeated play were also important. Some design elements that were found to reduce efficacy included limited replayability or lack of fun for immersive engagement. Conclusions: Game designers need to consider all aspects of the context and the mechanisms to achieve the desired behavior change outcomes. Careful design thinking should include consideration of the game mechanics, dynamics, aesthetics, emotions, and contexts of the game and the players. People who know the players and the contexts well should design the games or have significant input. Testing in real-world settings is likely to lead to better outcomes. Careful selection and purposeful design of the behavior change mechanisms at play is essential. Fun and enjoyment of the player should be considered, as without engagement, there will be no desired intervention effect. © Daniel S Epstein, Adam Zemski, Joanne Enticott, Christopher Barton.</t>
  </si>
  <si>
    <t>Behavior change; Behavior interventions; Board games; Game design; Games; Health games; Health interventions; Serious games; Tabletop games</t>
  </si>
  <si>
    <t>Deater-Deckard K, Chang M, Evans ME., Engagement states and learning from educational games, New Dir Child Adolesc Dev, 2013, 139, pp. 21-30, (2013); Boyle E, Connolly TM, Hainey T., The role of psychology in understanding the impact of computer games, Entertainment Computing, 2, 2, pp. 69-74, (2011); Gobet F, Retschitzki J, de Voogt A., Moves in Mind: The Psychology of Board Games, (2004); King D, Greaves F, Exeter C, Darzi A., Gamification': influencing health behaviours with games, J R Soc Med, 106, 3, pp. 76-78, (2013); Schell J., The Art of Game Design: A Book of Lenses, (2014); Zagal J, Bjork S, Lewis C., Dark patterns in the design of games, (2013); Takahashi D., Ethics of game design, (2004); Xu Y, Barba E, Radu I, Gandy M, MacIntyre B., Chores are fun: understanding social play in board games for digital tabletop game design, (2012); Ferguson B., The Emergence of Games for Health, Games Health J, 1, 1, pp. 1-2, (2012); Rycroft-Malone J, McCormack B, Hutchinson AM, DeCorby K, Bucknall TK, Kent B, Et al., Realist synthesis: illustrating the method for implementation research, Implement Sci, 7, (2012); Elder-Vass D., The Causal Power of Social Structures Emergence, Structure and Agency, (2010); Greenhalgh T, Plsek P, Wilson T, Fraser S, Holt T., Response to 'The appropriation of complexity theory in health care, J Health Serv Res Policy, 15, 2, pp. 115-117, (2010); Shiell A, Hawe P, Gold L., Complex interventions or complex systems? Implications for health economic evaluation, BMJ, 336, 7656, pp. 1281-1283, (2008); Pawson R, Greenhalgh T, Harvey G, Walshe K., Realist review-a new method of systematic review designed for complex policy interventions, J Health Serv Res Policy, 10, pp. 21-34, (2005); Robson K, Plangger K, Kietzmann JH, McCarthy I, Pitt L., Is it all a game? Understanding the principles of gamification, Business Horizons, 58, 4, pp. 411-420, (2015); Hunicke R, LeBlanc M, Zubek R., MDA: A formal approach to game design and game research, (2004); Mora A, Riera D, Gonzalez C, Arnedo-Moreno J., A literature review of gamification design frameworks, 2015 Presented at: International Conference on Games and Virtual Worlds for Serious Applications (VS-Games); Spence K., Behavior theory and conditioning, (1956); Sailer M, Hense J, Mandl J, Klevers M., Psychological perspectives on motivation through gamification, Interaction Design and Architecture Journal, 19, (2013); Duhigg C., The Power of Habit: Why We Do What We Do in Life and Business, (2012); Wong G, Greenhalgh T, Westhorp G, Buckingham J, Pawson R., RAMESES publication standards: realist syntheses, BMC Med, 11, (2013); Khazaal Y, Chatton A, Prezzemolo R, Zebouni F, Edel Y, Jacquet J, Et al., Impact of a board-game approach on current smokers: a randomized controlled trial, Subst Abuse Treat Prev Policy, 8, 1, (2013); Gilliam M, Hill BJ, Jaworski E, Sparrow A, Jones IB, Jagoda P., Increasing Anti-Tobacco Industry Attitudes Among Youth: A Pilot Study of a Multiplayer Educational Board Game, Games Health J, 8, 1, pp. 49-54, (2019); Viggiano E, Viggiano A, Di Costanzo A, Viggiano A, Viggiano A, Andreozzi E, Et al., Healthy lifestyle promotion in primary schools through the board game Kaledo: a pilot cluster randomized trial, Eur J Pediatr, 177, 9, pp. 1371-1375, (2018); Viggiano A, Viggiano E, Di Costanzo A, Viggiano A, Andreozzi E, Romano V, Et al., Kaledo, a board game for nutrition education of children and adolescents at school: cluster randomized controlled trial of healthy lifestyle promotion, Eur J Pediatr, 174, 2, pp. 217-228, (2015); Sharps M, Robinson E., Encouraging children to eat more fruit and vegetables: Health vs. descriptive social norm-based messages, Appetite, 100, pp. 18-25, (2016); Lakshman RR, Sharp SJ, Ong KK, Forouhi NG., A novel school-based intervention to improve nutrition knowledge in children: cluster randomised controlled trial, BMC Public Health, 10, (2010); Ezezika O, Oh J, Edeagu N, Boyo W., Gamification of nutrition: A preliminary study on the impact of gamification on nutrition knowledge, attitude, and behaviour of adolescents in Nigeria, Nutr Health, 24, 3, pp. 137-144, (2018); Amaro S, Viggiano A, Di Costanzo A, Madeo I, Viggiano A, Baccari ME, Et al., Kalèdo, a new educational board-game, gives nutritional rudiments and encourages healthy eating in children: a pilot cluster randomized trial, Eur J Pediatr, 165, 9, pp. 630-635, (2006); Khazaal Y, Favrod J, Libbrecht J, Finot SC, Azoulay S, Benzakin L, Et al., A card game for the treatment of delusional ideas: A naturalistic pilot trial, BMC Psychiatry, 6, 1, (2006); Khazaal Y, Favrod J, Azoulay S, Finot SC, Bernabotto M, Raffard S, Et al., Michael's Game," a card game for the treatment of psychotic symptoms, Patient Educ Couns, 83, 2, pp. 210-216, (2011); Wanyama J, Castelnuovo B, Robertson G., A randomized controlled trial to evaluate the effectiveness of a board game on patients' knowledge uptake of HIV and sexually transmitted diseases at the Infectious Diseases Institute, Kampala, Uganda, Journal of Acquired Immune Deficiency Syndromes, 59, 3, pp. 253-258, (2012); Maclachlan M, Chimombo M, Mpemba N., AIDS education for youth through active learning: A school-based approach from Malawi, International Journal of Educational Development, 17, 1, pp. 41-50, (1997); Lennon J, Coombs D., The utility of a board game for dengue haemorrhagic fever health education, Health Education, 107, 3, pp. 290-306, (2007); Akogun OB., The effect of selected health education schemes on knowledge and attitude of the Kanuri towards certain parasitic diseases, J R Soc Health, 112, 6, pp. 280-285, (1992); Czuchry M, Sia T, Dansereau D., Preventing alcohol abuse: an examination of the "Downward Spiral" game and educational videos, J Drug Educ, 29, 4, pp. 323-335, (1999); Van Scoy LJ, Green M, Reading J, Scott A, Chuang C, Levi B., Can Playing an End-of-Life Conversation Game Motivate People to Engage in Advance Care Planning?, Am J Hosp Palliat Care, 34, 8, pp. 754-761, (2017); Sen M, Uzuner A, Akman M, Bahadir A, Borekci N, Viggiano E., Examination of a board game approach to children's involvement in family-based weight management vs. traditional family-based behavioral counseling in primary care, Eur J Pediatr, 177, 8, pp. 1231-1238, (2018); Crawford P, Wiltz S., Participation in the Journey to Life Conversation Map Improves Control of Hypertension, Diabetes, and Hypercholesterolemia, J Am Board Fam Med, 28, 6, pp. 767-771, (2015); Burghardt KJ, Bowman MR, Hibino M, Opong-Owusu BK, Pokora TD, Reeves K, Et al., Using educational games to promote the seeking of a pharmacist and to teach key medication use messages: results from an inner city health party, Res Social Adm Pharm, 9, 5, pp. 542-552, (2013); van der Stege HA, van Staa A, Hilberink SR, Visser AP., Using the new board game SeCZ TaLK to stimulate the communication on sexual health for adolescents with chronic conditions, Patient Educ Couns, 81, 3, pp. 324-331, (2010); Martins F, Leal L, Linhares F, Santos A, Leite G, Pontes C., Effect of the board game as educational technology on schoolchildren's knowledge on breastfeeding1, Rev Lat Am Enfermagem, 26, (2018); Ladur A, van Teijlingen E, Hundley V., `Whose Shoes?` Can an educational board game engage Ugandan men in pregnancy and childbirth?, BMC Pregnancy Childbirth, 18, 1, (2018); Charlier N, De Fraine B., Game-based learning as a vehicle to teach first aid content: a randomized experiment, J Sch Health, 83, 7, pp. 493-499, (2013); Schaeffer M, Cioni C, Kozma N, Rains C, Todd G., Safe summers: Adapting evidence-based injury prevention into a summer curriculum, J Trauma Acute Care Surg, 83, 5S, pp. S197-S200, (2017); La Torre G, Mannocci A, Saulle R, Sinopoli A, D'Egidio V, Sestili C, Et al., Improving knowledge and behaviors on diet and physical activity in children: results of a pilot randomized field trial, Ann Ig, 29, 6, pp. 584-594, (2017); McKay R., Nutrition education game, (1983); Harikiran A, Vadavi D, Shruti T., Beta Testing an Oral Health Edutainment Card Game Among 12–13-Year-Old Children in Bangalore, India, Games for health journal, 6, 6, pp. 334-342, (2017); La Torre G, Sinopoli A, Sestili C, D'Egidio V, Di Bella O, Cocchiara RA, Et al., GiochiAMO": a school-based smoking and alcohol prevention program for children - a pilot randomized field trial. Part 2, Ann Ig, 30, 4, pp. 273-284, (2018); Bartfay WJ, Bartfay E., Promoting health in schools through a board game, West J Nurs Res, 16, 4, pp. 438-446, (1994); Gontijo D, de Sena e Vasconcelos AC, Monteiro R, Facundes V, Trajano MFC, de Lima LS., Occupational Therapy and Sexual and Reproductive Health Promotion in Adolescence: A Case Study, Occup Ther Int, 23, 1, pp. 19-28, (2016); Cugelman B., Gamification: what it is and why it matters to digital health behavior change developers, JMIR Serious Games, 1, 1, (2013); Sardi L, Idri A, Fernandez-Aleman JL., A systematic review of gamification in e-Health, J Biomed Inform, 71, pp. 31-48, (2017); Herzig P, Ameling M, Wolf B, Schill A., Implementing Gamification: Requirements and Gamification Platforms, pp. 431-450, (2015); Franks H, Hardiker NR, McGrath M, McQuarrie C., Public health interventions and behaviour change: reviewing the grey literature, Public Health, 126, 1, pp. 12-17, (2012); Glasgow RE., What does it mean to be pragmatic? Pragmatic methods, measures, and models to facilitate research translation, Health Educ Behav, 40, 3, pp. 257-265, (2013); Barnish MS, Turner S., The value of pragmatic and observational studies in health care and public health, Pragmat Obs Res, 8, pp. 49-55, (2017); Susi T, Johannesson M, Backlund P., Serious games: An overview, (2007); Connolly T, Boyle E, MacArthur E, Hainey T, Boyle J., A systematic literature review of empirical evidence on computer games and serious games, Computers &amp; Education, 59, 2, pp. 661-686, (2012); Breuer J, Bente G., Why so serious? On the relation of serious games and learning, (2010); McCallum S., Gamification and serious games for personalized health, Stud Health Technol Inform, 177, pp. 85-96, (2012); Carter M, Gibbs M, Harrop M., Metagames, paragames and orthogames: A new vocabulary, 2012 Presented at: Proceedings of the international conference on the foundations of digital games; Garfield R., Metagames, (2008)</t>
  </si>
  <si>
    <t>Ahmad M., Rahim L., Arshad N. I., A review of educational games design frameworks: An analysis from software engineering, (2014); Anderton C. L., King E. M., Promoting multicultural literacies through game-based embodiment: a case study of counselor education students and the role-playing game Oblivion [Article], On the Horizon, 24, 1, pp. 44-54, (2016); Argyris C., Schon D. A., Organizational learning : a theory of action perspective, (1978); Dewey J., How We Think: A Restatement of the Relation of Reflective Thinking to the Educative Process, (1933); Facer K., Joiner R., Stanton D., Reid J., Hull R., Kirk D., Savannah: mobile gaming and learning?, J. Comp. Assisted Learning, 20, pp. 399-409, (2004); Foster A., Shah M., Barany A., Talafian H., High school students' role-playing for identity exploration: findings from virtual city planning, Information and Learning Sciences, 120, 9, pp. 640-662, (2019); Fotaris P., Mastoras T., Escape Rooms for Learning: A Systematic Review, (2019); Gibbs G., Unit G. B. F. E., Learning by Doing: A Guide to Teaching and Learning Methods, (1988); Goodine R., Khaled R., ctrl+ R: Reflections on prompting reflective game design, (2019); Hautopp H., Ejsing-Duun S., Spaces of joint inquiry through visual facilitation and representations in higher education: An exploratory case study [Article], Electronic Journal of e-Learning, 18, 5, pp. 373-386, (2020); Henriksen T. D., Lainema T., Didactic Design for Business Games, (2010); Hwang G. J., Chiu L. Y., Chen C. H., A contextual game-based learning approach to improving students' inquiry-based learning performance in social studies courses, Computers &amp; Education, 81, pp. 13-25, (2015); Jaeger L., Zarb N., David A., Global Gaming Study: More Gamers Spending More Money in COVID lockdowns, (2020); Kapp K. M., The gamification of learning and instruction fieldbook: Ideas into practice, Questions Over Answers: Reflective Game Design BT - Playful Disruption of Digital Media, pp. 3-27, (2013); Kiili K., Digital game-based learning: Towards an experiential gaming model, The Internet and higher education, 8, 1, pp. 13-24, (2005); King E. M., Designing After-School Learning Using the Massively Multiplayer Online Role-Playing Game, Theory into Practice, 54, 2, pp. 128-135, (2015); Klopfer E., Osterweil S., Salen K., Moving learning games forward [an Education Arcade paper (research report)], (2009); Kolb D., Experiential Learning: Experience As The Source Of Learning And Development, 1, (1984); Lin X., Hmelo C., Kinzer C. K., Secules T. J., Designing technology to support reflection, Educational Technology Research and Development, 47, 3, pp. 43-62, (1999); Malone T. W., What makes things fun to learn? heuristics for designing instructional computer games Proceedings of the 3rd ACM SIGSMALL symposium and the first SIGPC symposium on Small systems, (1980); Martens A., Muller W., Gamification. Handbook of Digital Games and Entertainment Technologies. Springer ScienceBusiness Media Singapore, Kap, 36, pp. 909-931, (2017); Martin G., Felten B., Duru M., Forage rummy: A game to support the participatory design of adapted livestock systems [Article], Environmental Modelling and Software, 26, 12, pp. 1442-1453, (2011); Misfeldt M., Gjedde L., What is a game for geometry teaching: Creative, embodied and immersive aspects, Proceedings of the European Conference on Games-based Learning, (2015); Mumtaz S., Children's enjoyment and perception of computer use in the home and the school, Computers &amp; Education, 36, pp. 347-362, (2001); Oblinger D., The Next Generation of Educational Engagement, Journal of Interactive Media in Education, 8, (2004); Orji R., Vassileva J., Mandryk R. L., LunchTime: a slow-casual game for long-term dietary behavior change, Personal and Ubiquitous Computing, 17, 6, pp. 1211-1221, (2013); Prensky M., Digital Game-Based Learning, Computers in Entertainment (CIE) - Theoretical and Practical Computer Applications in Entertainment, 1, (2003); Rahmani R., Abbas M., Alahyarizadeh G., The Effects of Peer Scaffolding in Problem-based Gaming on the Frequency of Double-loop Learning and Performance in Integrated Science Process Skills, Procedia - Social and Behavioral Sciences, 93, pp. 1994-1999, (2013); Ruth M., Kaspar K., Commercial Video Games in School Teaching: Two Mixed Methods Case Studies on Students' Reflection Processes [Original Research], Frontiers in Psychology, 11, 3802, (2021); Schon D. A., Reflective Practitioner: how professionals think in action, (1983); Shaheen A., Fotaris P., Fallahkhair S., A Systematic Review of Using Reflective Design Features in Game-Based Learning, 15th European Conference on Game Based Learning ECGBL 2021, (2021); Silpasuwanchai C., Ma X., Shigemasu H., Ren X., Developing a Comprehensive Engagement Framework of Gamification for Reflective Learning, (2016); Sinensis A. R., Firman H., Hamidah I., Muslim M., Reconstruction of collaborative problem solving based learning in thermodynamics with the aid of interactive simulation and derivative games, (2019); Tahir R., Wang A., Codifying Game-Based Learning: The LEAGUE framework for Evaluation, (2018); Takeuchi L. M., Vaala S., Level Up learning: A national survey on teaching with digital games (Joan Ganz Cooney Study), Games &amp; Learning, (2014); Tan P.-H., Ling S.-W., Ting C.-Y., Adaptive digital game-based learning framework Proceedings of the 2nd international conference on Digital interactive media in entertainment and arts, (2007); Van Lippevelde W., Vangeel J., De Cock N., Lachat C., Goossens L., Beullens K., Vervoort L., Braet C., Maes L., Eggermont S., Deforche B., Van Camp J., Using a gamified monitoring app to change adolescents' snack intake: The development of the REWARD app and evaluation design [Article], BMC Public Health, 16, 1, (2016); Villareale J., Biemer C., El-Nasr M., Zhu J., Reflection in Game-Based Learning: A Survey of Programming Games, (2020); Weitze C. L., Reflective, creative and computational thinking strategies used when students learn through making games, (2017); Wu C. P., Tu J., Wu S. L., Design a reflective mechanism to engage students in student-constructed test activity, (2018)</t>
  </si>
  <si>
    <t>Abraham B., Jayemanne D., Where are all the climate change games? Locating digital games’ response to climate change, Transformations, 30, pp. 74-94, (2017); Ahmed S., The cultural politics of emotion, (2004); Boellstorff T., A ludicrous discipline? Ethnography and game studies, Games and Culture, 1, 1, pp. 29-35, (2006); Davis H., Todd Z., On the importance of a date, or decolonising the Anthropocene, ACME: An international journal for critical geographies, 16, 4, pp. 761-780, (2017); Flanagan M., Critical play: Radical game design, (2009); Flanagan M., Nissenbaum H., Values at play in digital games, (2014); Freund K., Kizimchuk S., Zapasnik J., Esteves K., Mewburn I., A labour of love: A critical examination of the ‘labour icebergs’ of Massive Open Online Courses, The digital academic: Critical perspectives in higher education, (2017); Frost C., Going from Ph.D. to platform, The digital academic: Critical perspectives in higher education, (2017); Gill R., Pratt A., In the social factory? Immaterial labour, precariousness and cultural work, Theory, Culture &amp; Society, 25, 7–8, pp. 1-30, (2008); Halberstam J., The queer art of failure, (2011); Harman G., Speculative realism: An introduction, (2018); Harvey A., Shepherd T., When passion isn’t enough: Gender, affect and credibility in digital games design, International Journal of Cultural Studies, 20, 5, pp. 492-508, (2017); Holznienkemper A., Blind spot in the march for science, Nature, 543, 7647, (2017); Kafai Y.B., Peppler K.A., Youth, technology and DIY: developing participatory competencies in creative media production, Review of Research in Education, 35, 1, pp. 89-119, (2011); Keeler B.L., Chaplin-Kramer R., Guerry A.D., Addison P.F.E., Bettigole C., Burke I.C., Gentry B., Chambliss L., Young C., Travis A.J., Darimont C.T., Gordon D.R., Hellmann J., Kareiva P., Monfort S., Olander L., Profeta T., Possingham H.P., Slotterback C., Sterling E., Ticktin T., Vira B., Society is ready for a new kind of science — Is academia?, BioScience, 67, 7, pp. 591-592, (2017); Khan M., Pollio A., Magee L., Antarctic Futures resource pack, (2020); Kofman A., Bruno Latour, the post-truth philosopher, mounts a defense of science, New York Times, (2018); Kushner S., Read only: The persistence of lurking in Web 2.0, First Monday, 21, 6, (2016); Latour B., Down to earth: Politics in the new climatic regime, (2018); Law J., After method: Mess in social science research, (2004); Lupton D., Digital sociology, (2015); Lupton D., Mewburn I., Thomson P., The digital academic: Identities, contexts and politics, The digital academic: Critical perspectives in higher education, (2017); McGonigal J., Reality is broken: Why games make us better and how they can change the world, (2011); Mewburn I., Thomson P., Towards an academic self? Blogging during the doctorate, The digital academic: Critical perspectives in higher education, (2017); Mitchell S., Hamilton S.N., Playing at apocalypse: Reading Plague Inc. in pandemic culture, Convergence, 24, 6, pp. 587-606, (2018); Morton T., Hyperobjects: Philosophy and ecology after the end of the world, (2013); Moten F., Harney S., The university and the undercommons: Seven theses, Social Text, 22, 2, pp. 101-115, (2004); Motta M., The polarizing effect of the march for science on attitudes toward scientists, PS: Political Science &amp; Politics, 51, 4, pp. 782-788, (2018); Perez Latorre O., Indie or mainstream? Tensions and nuances between the alternative and the mainstream in indie games, Anàlisi: Quaderns de comunicació i cultura, 54, pp. 15-30, (2016); Pollio A., Magee L., Salazar J.F., The making of Antarctic Futures: participatory game design at the interface between science and policy, Futures, 125, (2020); Radigan D., The product backlog: Your ultimate to-do list, (2019); Rice J., Algorithmic outrage, Computers and Composition, 57, (2020); Rintoul S.R., Chown S.L., DeConto R.M., England M.H., Fricker H.A., Masson-Delmotte V., Naish T.R., Siegert M.J., Xavier J. C., Choosing the future of Antarctica, Nature, 558, 7709, pp. 233-241, (2018); Sano-Franchini J., Designing outrage, programming discord: A critical interface analysis of Facebook as a campaign technology, Technical Communication, 65, 4, pp. 387-410, (2018); Servitje L., H5N1 for angry birds: Plague Inc., mobile games, and the biopolitics of outbreak narratives, Science Fiction Studies, 43, 1, pp. 85-103, (2016); Seymour N., Bad environmentalism: Irony and irreverence in the ecological age, (2018); Stafford P., The dangers of in-game data collection: Can your choices come back to haunt you?, Polygon, (2019); Third A., The tactical researcher: Cultural Studies research as pedagogy, The pedagogies of cultural studies, (2016); Van Eperen L., Marincola F.M., How scientists use social media to communicate their research, Journal of Translational Medicine, 9, (2011); Wenger E., Communities of practice and social learning systems, Organization, 7, 2, pp. 225-246, (2000); Whalen K.A., Berlin C., Ekberg J., Barletta I., Hammersberg P., ‘All they do is win’: Lessons learned from use of a serious game for circular economy education, Resources, Conservation and Recycling, 135, pp. 335-345, (2018); Zimmerman E., Gaming literacy: Game design as a model for literacy in the twenty-first century, The video game theory reader 2, pp. 23-32, (2008)</t>
  </si>
  <si>
    <t>Cote M, Kadar A., Yuan X., Kybartas B., Barnes T., Fine E., Moore J., Hausknecht M., Tao R., El Asri. L., Adada M., Tay W., Trischler A., TextWorld: A Learning Environment for Text-based Games, Computer Games Workshop at IJCAI 2018, (2018); Galgouranas S., Xinogalos S., javant-Garde: A Cross-Platform Serious Game for an Introduction to Programming with Java, Simulation &amp; Gaming, 49, 6, pp. 751-767, (2018); Giannakoulas A., Xinogalos S., Current Trends in On-line Games for Teaching Programming Concepts to Primary School Students, Technology and Innovation in Learning, Teaching and Education. Tech-Edu 2018. Communications in Computer and Information Science, 993, (2019); Leutenegger S., Edgington J., A Games First Approach to Teaching Introductory Programming, 38th Sigcse Technical Symposium, Computer Science Education, pp. 115-118, (2007); Malliarakis C., Satratzemi M., Xinogalos S., CMX: the effects of an educational Mmorpg on learning and teaching computer programming, IEEE Transactions on Learning Technologies, 10, 2, pp. 219-235, (2017); Muratet M., Torguet P., Jessel J. P., Viallet F., Towards a serious game to help students learn com Towards a serious game to help students learn computer programming, International Journal of Computer Games Technology, 3, (2009); Pattis R. E., Roberts J., Stehlik M., Karel – The Robot, A Gentle Introduction to the Art of Programming, (1995); Petri G., von Wangenheim C., Borgatto A., Meega+: An Evolution of a Model for the Evaluation of Educational Games, (2016); Schildgen J., SQL Island: An Adventure Game to Learn the Database Language SQL, Proc. The 8th European Conference on Games Based Learning (ECGBL 2014), pp. 137-138, (2014); Xinogalos S., Satratzemi M., Dagdilelis V., An Introduction to object-oriented programming with a didactic microworld: objectKarel, Computers &amp; Education, 47, 2, pp. 148-171, (2006); Yusoff A., Crowder R., Gilbert L., Wills G., A conceptual framework for serious Games, Ninth IEEE 2009 International Conference on Advanced Learning Technologies, pp. 21-23, (2009); Zhang J., Lu J., Using Mobile Serious Games for Learning Programming, Infocomp: The Fourth International Conference on Advanced Communications and Computation, pp. 24-29, (2014); Mathew R., Malik S. I., Tawafak R. M., Teaching Problem Solving Skills using an Educational Game in a Computer Programming Course, Informatics in Education, 18, 2, (2019)</t>
  </si>
  <si>
    <t>Abarkan A.; Saaidi A.; Yakhlef M.B.</t>
  </si>
  <si>
    <t>Abarkan, Ali (57216688116); Saaidi, Abderrahim (35976843600); Yakhlef, Majid Ben (57571769100)</t>
  </si>
  <si>
    <t>57216688116; 35976843600; 57571769100</t>
  </si>
  <si>
    <t>Learning games creation: IMIE model</t>
  </si>
  <si>
    <t>10.11591/ijece.v11i5.pp4373-4380</t>
  </si>
  <si>
    <t>https://www.scopus.com/inward/record.uri?eid=2-s2.0-85107265861&amp;doi=10.11591%2fijece.v11i5.pp4373-4380&amp;partnerID=40&amp;md5=e587ab56a798e0bc1f3f6145d00284f9</t>
  </si>
  <si>
    <t>In this article, we propose a new model for the learning games design, which aims to enrich and solve the problems of existing models. From the work carried out around the models of educational games, we carefully identify a series of steps to follow, taking into account the simplicity, ease of adaptation and the integration of several factors interest such as the integration of a set sub-models treated pedagogically define the pedagogical side in the game, also the distribution of the intervening necessary for each of the stages to ensure better collaboration between them, for the purpose to helping the creators to trace their path from the start of the creation, in order to achieve the best example of games with an adequate oscillation pedagogical-fun, that will meet the requirements of existing classical teaching methods. © 2021 Institute of Advanced Engineering and Science. All rights reserved.</t>
  </si>
  <si>
    <t>Learning games; Models; Pedagogically; Serious games; Sub-models</t>
  </si>
  <si>
    <t>Natkin S., Jeux vidéo et médias du XXIe siècle, Vuibert, (2004); Zyda M., From visual Simulation to Virtual Reality to Games, IEEE Computer, 38, 9, pp. 25-32, (2005); Chen D. R., Chen S. L., Serious Games:Games that educate, train and inform, (2005); Michaud L., Julien A., Serious Games: Advergaming, edugaming, training, IDATE Consulting and Research, (2008); Djaouti D., Alvarez J., Jessel Jean-Pierre, Classifying Serious Games: The G/P/S Model, Handbook of Research on Improving Learning and Motivation through Educational Games: Multidisciplinary Approaches, pp. 118-136, (2011); Habgood M. P. J., Zombie Division: Evaluating principles of intrinsic integration, Serious Games Summit, pp. 45-48, (2007); Natkin S., Dupire J., Entertainment Computing-ICEC 2009, International Conference on Entertainment Computing, pp. E1-E1, (2009); Marias C., Des ressorts de jeu pour une assistance à la conception de scénarios Learning Role-Playing Games, Rencontre Jeune Chercheur-d'Environnements Informatiques pour l'Apprentissage Humain, (2010); Szilas N., Sutter W. D., Mieux comprendre la notion d'intégration entre l'apprentissage et jeu, Actes de l'atelier de la 4ème conférence francophone sur les environnements informatiques pour l'Apprentissage humain, pp. 27-40, (2009); Marfisi-Schottman I., Méthodologie, modèles et outils pour la conception de Learning Games, (2012); Abarkan A., Saaidi A., Yakhlef M. B., Adapted model for creating the learning games of the java language, 2019 International Conference on Intelligent Systems and Advanced Computing Sciences (ISACS), pp. 1-5, (2019); Segondy L., Rapport Serious games et entreprise: Définition, gestion et marché, (2013); Michaud L., Alvarez J., Alvarez V., Djaouti D., Serious Games: Enjeux, offre et marché, Enseignement-Formation-Santé-Information &amp; Communication-Défense, (2012); Mathieu M., Patrice T., Jean-Pierre J., Fabienne V., Towards a Serious Game to Help Students Learn Computer Programming, International Journal of Computer Games Technology, 2009, (2009); Mathieu V., Nadine M., Jean-Marc L., Gaelle G., Vers une approche Meta-Design des Learning Games avec le modèle DISC: de la conception à l'analyse des traces d'usage des étudiants par les enseignants, Sciences et Technologies de l'Information et de la Communication pour l'Éducation et la Formation, 25, 1, pp. 65-92, (2018); Paquette G., Crevier F., Aubin C., Rocheleau J., Paquin C., Leonard M., Méthode d'ingénierie d'un système d'apprentissage, Revue Informations In Cognito, 8, (1997); Paquette G., Ileana D. T., Karin L-C., Michel L., Ruelland D., La modélisation cognitive, un outil de conception des processus et des méthodes d'un campus virtuel, Revue de l'éducation à distance, 17, 3, pp. 4-25, (2002); Paquette G., Le partenariat de recherche université/entreprise, Distances et savoirs, 1, 2, pp. 277-288, (2003); Marfisi-Schottman I., Jean-Marc L., Thibault C., Approche basée sur la méthode pédagogique des cas pour créer des Learning Games pertinents dans de nombreux domaines d'enseignement, Actes de la Conférence Environnements Informatiques pour l'Apprentissage Humain, EIAH'2013, pp. 67-78, (2013); McNair M. P., Hersum A. C., The Case Method at the Harvard Business School: Papers by present and past members of the faculty and staff, (1954); Mathieu V., Gaelle G., Nadine M., Jean-Marc L., L'enseignant au coeur de la conception de learning games: le modèle DISC, 8ème Conférence Environnements Informatiques pour l'Apprentissage Humain, (2017); Nadolski R. J., Et al., EMERGO: A methodology and toolkit for developing serious games in higher education, Simulation and Gaming, 39, 3, pp. 338-352, (2007); McMahon M., Using the DODDEL model to teach serious game design to novice designers, Proceedings of Ascilite, pp. 646-653, (2009); Molenda M., In Search of the Elusive ADDIE Model, Performance Improvement, 42, 5, pp. 34-36, (2003); Boudier V. L., Dambach Y., Serious game: Révolution pédagogique, Paris, Lavoisier, Hermès science Publications, Interfaces numériques, 1, 1, pp. 205-208, (2012); Philippe O., Julian A., Le Serious game: contexte économique, contexte stratégique et contexte d'actions, Association Observatoire des Territoires Numériques (OTeN), (2011); Naima El-Kechai, Malero J., Labat J. M., Quelques enseignements tirés de l'application de la Competence-based Knowledge Space Theory aux Serious Games, IC2015, (2015); Maslow P. L., Herzberg et les théories du contenu motivationnel, (2002); Bandurae A., la théorie sociale-cognitive des buts, revue québécoise de psychologie, 14, 2, (1993); Deci L. E., Ryan R. M., Favoriser la motivation optimale et la santé mentale dans les divers milieux de vie, Canadian Psychology/Psychologie canadienne, 49, 1, pp. 24-34, (2008); Keller J. M., Development and use of the ARCS model of instructional design, Journal of instructional development, 10, 3, pp. 2-10, (1987); Marchiori E. J., Et al., A narrative metaphor to facilitate educational game authoring, 58, 1, pp. 590-599, (2012); Mariais C., Modèles pour la conception de Learning Role-Playing Games en formation professionnelle, Médecine humaine et pathologie, (2012); Bertrand M., Thibault C., Jean-Marc L., Modélisation des parcours pédago-ludiques pour l'adaptation des jeux sérieux, 6ème Conférence sur les Environnements Informatiques pourl'Apprentissage Humain, pp. 55-66, (2013)</t>
  </si>
  <si>
    <t>Martin S., Lopez-Martin E., Moreno-Pulido A., Meier R., Castro M., A Comparative Analysis of Worldwide Trends in the Use of Information and Communications Technology in Engineering Education, IEEE Access, 7, pp. 113161-113170, (2019); World Report on Disability; World Population Ageing 2019: Highlights; Andrade W.T., De Branco R.G., Cagnin M.I., Paiva D.M.B., Incorporating Accessibility Elements to the Software Engineering Process, Adv. Hum. Comput. Interact, 2018, (2018); Directive (EU) 2016/2102 of the European Parliament and of the Council; Text of the Standards and Guidelines—United States Access Board; La Accesibilidad, Presente en los Objetivos de Desarrollo Sostenible; Michael D.R., Chen S.L., Serious Games: Games That Educate, Train, and Inform, (2006); Huizenga J., Admiraal W., ten Dam G., Voogt J., Mobile game-based learning in secondary education: Students’ immersion, game activities, team performance and learning outcomes, Comput. Hum. Behav, 99, pp. 137-143, (2019); Osborne M., Inclusivity and lifelong learning: An introduction, Entrepreneurial Learning City Regions: Delivering on the UNESCO 2013, Beijing Declaration on Building Learning Cities, pp. 295-298, (2017); Rodriguez-Andres D., Juan M.C., Molla R., Mendez-Lopez M., A 3D Serious Game for Dental Learning in Higher Education, Proceedings of the International Conference on Advanced Learning Technologies (ICALT), pp. 111-115; Callaghan M., Savin-Baden M., McShane N., Eguiluz A.G., Mapping Learning and Game Mechanics for Serious Games Analysis in Engineering Education, IEEE Trans. Emerg. Top. Comput, 5, pp. 77-83, (2017); Furuichi M., Aibara M., Yanagisawa K., Design and implementation of serious games for training and education, Proceedings of the International Conference on Control (CONTROL), pp. 691-695; Jordine T., Liang Y., Ihler E., A mobile-device based serious gaming approach for teaching and learning Java programming, Proceedings of the IEEE Frontiers in Education Conference (FIE), pp. 1-5; Riedel J.C.K.H., Hauge J.B., State of the art of serious games for business and industry, Proceedings of the International Conference on Concurrent Enterprising (ICCE), pp. 1-8; Tan A.J.Q., Lau C.C.S., Liaw S.Y., Serious games in nursing education: An integrative review, Proceedings of the International Conference on Virtual Worlds and Games for Serious Applications (VS GAMES), pp. 187-188; Torres-Carazo M.I., Rodriguez-Fortiz M.J., Hurtado M.V., Analysis and review of apps and serious games on mobile devices intended for people with visual impairment, Proceedings of the International Conference on Serious Games and Applications for Health (SeGAH), pp. 1-8; de Urturi Z.S., Zorrilla A.M., Zapirain B.G., Serious Game based on first aid education for individuals with Autism Spectrum Disorder (ASD) using android mobile devices, Proceedings of the International Conference on Computer Games (CGAMES), pp. 223-227; Jaramillo-Alcazar A., Guaita C., Rosero J.L., Lujan-Mora S., Towards an Accessible Mobile Serious Game for Electronic Engineering Students with Hearing Impairments, Proceedings of the 2018 IEEE World Engineering Education Conference (EDUNINE), pp. 1-5; Fernandez M., Jaramillo-Alcazar A., Galarza-Castillo M., Lujan-Mora S., A Serious Game to Learn Basic English for People with Hearing Impairments, (2019); Convention on the Rights of Persons with Disabilities; Defining Accessibility; Aguado-Delgado J., Gutierrez-Martinez J.M., Hilera J.R., De-Marcos L., Oton S., Accessibility in video games: A systematic review, Univers. Access Inf. Soc, (2018); Blind Player Racks up A Win at His First Street Fighter V Tournament; Meet the Blind Gamer with a Killer Instinct; Legally Deaf-Blind CS:GO Player Loop Offered pro Streamer Contract after Community Support; Mcfayden S., Disabled Gamer Shows Street Fighter pros How It’s Done Using only His Mouth; Guía de Accesibilidad Para los Desarrolladores de GNOME; Accessible Player Experiences Design Patters; International Classification of Diseases (ICD); Visual impairment and blindness; What Is Colour Blindness?—Colour Blind Awareness; Anderson T., Blank M., Daniels B., Lebling D., Zork|Play Online at Textadventures.co.uk; AudioGames, Your Resource for Audiogames, Games for the Blind, Games for the Visually Impaired!; Zany Touch; Mobility Impairments|Disability Resources &amp; Educational Services; World Report on Disability; Pinheiro O.R., Alves L.R.G., Romero M.F.M., de Souza J.R., Wheelchair simulator game for training people with severe disabilities, Proceedings of the 1st International Conference on Technology and Innovation in Sports, Health and Wellbeing, pp. 1-8; Norte S., Lobo F., A Sudoku Game for People with Motor Impairments, SIGCSE Bull, 40, (2008); Grades of Hearing Impairment; Deafness and Hearing Loss; Li Z., Wang H., A Mobile Game for Encouraging Active Listening among Deaf and Hard of Hearing People: Comparing the Usage between Mobile and Desktop Game; Nancy Drew Games: Ghost of Thornton Hall; Cognitive Disabilities; Hatzigiannakoglou P., Junk-Food Destroyer: Helping Adolescents with Down Syndrome to Understand Healthy Eating through Serious Game, Proceedings of the 7th International Conference on Games and Virtual Worlds for Serious Applications (VS-Games), pp. 1-5; Battocchi A., Ben-Sasson A., Esposito G., Gal E., Pianesi F., Tomasini D., Venuti P., Weiss P., Zancanaro M., Collaborative puzzle game: A tabletop interface for fostering collaborative skills in children with autism spectrum disorders, J. Assist. Technol, 4, pp. 4-13, (2010); Tore P.A.D., Tore S.D., Ludovico L.A., Mangione G.R., MADRIGALE: A Multimedia Application for Dyslexia and Reading Improvement GAmifying Learning Experience, Proceedings of the International Conference on Intelligent Networking and Collaborative Systems, pp. 486-491; Jaramillo-Alcazar A., Lujan-Mora S., Mobile Serious Games: An Accessibility Assessment for People with Visual Impairments, Proceedings of the 5th International Conference Technological Ecosystems for Enhancing Multiculturality; Jaramillo-Alcazar A., Lujan-Mora S., An Approach to Mobile Serious Games Accessibility Assessment for People with Hearing Impairments, Proceedings of the International Conference on Information Technology and Systems, pp. 552-562; Jaramillo-Alcazar A., Salvador-Ullauri L., Lujan-Mora S., Accessibility Assessment of Mobile Serious Games for People with Cognitive Impairments, Proceedings of the 2nd International Conference on Information Systems and Computer Science, pp. 323-328; Jaramillo-Alcazar A., Salvador-Ullauri L., Lujan-Mora S., A Mobile Serious Games Assessment Tool for People with Motor Impairments, Proceedings of the 9th International Conference on Education Technology and Computers; Rogers S., Level up! The Guide to Great Video Game Design, (2014); Jaramillo-Alcazar A., Criollo-C S., Lujan-Mora S., Inclusive Education Through Accessible Mobile Serious Games, UXD and UCD Approaches for Accessible Education, pp. 38-58, (2020); BBC Subtitles Guidelines; Froelings L., 5 Best Video Game Development Tools for Indie Game Devs—DZone Mobile; Takahashi D., At 10, Roblox Surpasses 30 Million Monthly Users and 300 Million Hours of Engagement|Venturebeat; Whats Roblox?; Garcia-Redondo P., Garcia T., Areces D., Nunez J.C., Rodriguez C., Serious Games and Their Effect Improving Attention in Students with Learning Disabilities, Int. J. Environ. Res. Public Health, 16, (2019); Robles D., Quintero M.C.G., Intelligent system for interactive teaching through videogames, Sustainability, 12, (2020); Narzisi A., Handle the Autism Spectrum Condition During Coronavirus (COVID-19) Stay at Home period: Ten Tips for Helping Parents and Caregivers of Young Children, Brain Sci, 10, (2020)</t>
  </si>
  <si>
    <t>Goldstein J., Play in Children's Development, Health and Well-being, (2012); Sandlund M., McDonough S., Hager-Ross C., Interactive computer play in rehabilitation of children with sensorimotor disorders: A systematic review, Developmental Medicine &amp; Child Neurology, 50, 3, pp. 173-179, (2009); Ifenthaler D., Eseryel D., Ge X., Assessment for game-based learning, Assessment in Game-based Learning, pp. 1-8, (2012); Sayre S., King C., Entertainment and Society: Influences, Impacts, and Innovations, (2010); Griffiths M.D., The educational benefits of videogames, Education and Health, 20, 3, pp. 47-51, (2002); Zyda M., From visual simulation to virtual reality to games, Computer, 38, 9, pp. 25-32, (2005); Dondlinger M.J., Educational video game design: A review of the literature, Journal of Applied Educational Technology, 4, 1, pp. 21-31, (2007); Lee J., Luchini K., Michael B., Norris C., Soloway E., More than just fun and games: Assessing the value of educational video games in the classroom, CHI'04 Extended Abstracts on Human Factors in Computing Systems, pp. 1375-1378, (2004); Nussbaum M., Beserra Sousa V.De., Educational videogame design, 2014 Ieee 14th International Conference on Advanced Learning Technologies, pp. 2-3, (2014); Zackariasson P., Wilson T.L., The Video Game Industry: Formation, Present State, and Future, (2012); Schell J., The Art of Game Design: A Book of Lenses, (2008); Williams A., History of Digital Games: Developments in Art, Design and Interaction, (2017); Garcia D.L., Metodología Ontológica Para El Desarrollo de Videojuegos, (2014); De Lope R.P.R.P., Medina-Medina N., Using uml to model educational games, 8th International Conference on Games and Virtual Worlds for Serious Applications (VS-GAMES), pp. 1-4, (2016); Chandler H.M., The Game Production Handbook, (2009); Hendrick A., Project Management for Game Development, (2009); Padilla-Zea N., Medina-Medina N., Vela F.L.G., Paderewski P., Collazos C.A., Plager-vg: Platform for managing educational multiplayer video games, Multimedia Tools and Applications, 77, 2, pp. 2115-2152, (2018); Nadolski R.J., Hummel H.G., Brink Den Van H.J., Hoefakker R.E., Slootmaker A., Kurvers H.J., Storm J., Emergo: A methodology and toolkit for developing serious games in higher education, Simulation &amp; Gaming, 39, 3, pp. 338-352, (2008); Marfisi-Schottman I., Bellotti F., Hamon L., Klemke R., Games and Learning Alliance: 9th International Conference, Gala 2020, Laval, France, December 9-10, 2020, Proceedings, (2020); De Lope R.P., Arcos J.R.L., Medina-Medina N., Paderewski P., Gutierrez-Vela F.L., Design methodology for educational games based on graphical notations: Designing urano, Entertainment Computing, 18, pp. 1-14, (2017); Gros B., Digital games in education: The design of games-based learning environments, Journal of Research on Technology in Education, 40, 1, pp. 23-38, (2007); Bellotti F., Berta R., De Gloria A., Dursi A., Fiore V., A serious game model for cultural heritage, Journal on Computing and Cultural Heritage (JOCCH), 5, 4, (2012); Gonzalez Sanchez J.L., Zea N.P., Gutierrez F.L., From usability to playability: Introduction to player-centred video game development process, Proceedings of First International Conference, Hcd 2009 (Held As Part of Hci International), pp. 65-74, (2010); Kayali F., Peters K., Kuczwara J., Reithofer A., Martinek D., Wolfle R., Lawitschka A., Participatory game design for the interacct serious game for health, Joint International Conference on Serious Games, pp. 13-25, (2015); Rooney P., A theoretical framework for serious game design: Exploring pedagogy, play and fidelity and their implications for the design process, International Journal of Game-Based Learning (IJGBL), 2, 4, pp. 41-60, (2012); Ryan R.M., Deci E.L., Self-determination theory and the facilitation of intrinsic motivation, Social Development, and Well-being. American Psychologist, 55, 1, (2000); Padilla-Zea N., Gutierrez F.L., Lopez-Arcos J.R., Abad-Arranz A., Paderewski P., Modeling storytelling to be used in educational video games, Computers in Human Behavior, 31, pp. 461-474, (2014); Koenig A.D., Exploring Effective Educational Video Game Design: The Interplay between Narrative and Game-schema Construction, (2008)</t>
  </si>
  <si>
    <t>Freese M.; Tiemersma S.; Verbraeck A.</t>
  </si>
  <si>
    <t>Freese, Maria (57190073118); Tiemersma, Simon (57192380980); Verbraeck, Alexander (6603698259)</t>
  </si>
  <si>
    <t>57190073118; 57192380980; 6603698259</t>
  </si>
  <si>
    <t>“Risk Management Can Actually Be Fun” - Using the Serious Cards for Biosafety Game to Stimulate Proper Discussions About Biosafety</t>
  </si>
  <si>
    <t>10.1007/978-3-031-09959-5_11</t>
  </si>
  <si>
    <t>https://www.scopus.com/inward/record.uri?eid=2-s2.0-85135898643&amp;doi=10.1007%2f978-3-031-09959-5_11&amp;partnerID=40&amp;md5=c2ebc146e84bda1c2bec629ce92585f7</t>
  </si>
  <si>
    <t>As part of a Dutch Science Foundation project called T-TRIPP, the authors developed the serious game Cards for Biosafety. The aim of Cards for Biosafety is to let young biotechnology researchers learn more about biosafety. Analyses of workshops with researchers from the biotechnology domain as well as results of interviews with several biosafety officers clearly indicated the need for such a serious game with a focus on educational learning. Cards for Biosafety is a physical (also playable online on Tabletopia) round-based card game and playable with up to eight players. The game itself consists of scenario, risk and measure cards, and the task of the players is to choose risk and measure cards that fit the scenario explained by the facilitator at the beginning of each round. To test the efficiency of Cards for Biosafety as a learning tool, the authors conducted two online-workshops with twelve participants. The results of these sessions have not only shown that Cards for Biosafety is a well-designed game, but also a successful game to achieve the intended learning goal. In addition, the authors recognized that ‘fun’ is an important element in the game which leads to ‘learning’ in a very effective way. Future research should focus on the role of such positive states in serious games and their influence on learning outcomes. © 2022, Springer Nature Switzerland AG.</t>
  </si>
  <si>
    <t>Biosafety; Biotechnology; Cards for Biosafety; Covid-19; Game design; Learning goals; Self-reflection moments; Serious games</t>
  </si>
  <si>
    <t>Kriz W.C., Types of gaming simulation applications, Simul. Gaming, 48, 1, pp. 3-7, (2017); Freese M., Lukosch H.K., The Funnel of Game Design-Proposing a New Way to Address a Problem Definition Using the IDEAS Approach, ISAGA 2019. LNCS, 11988, pp. 170-180, (2021); Clegg D., Barker R., Case Method, Fast-Track: A RAD Approach, (1994); Freese M., Lukosch H.K., Tiemersma S., From Entertainment to Seriousness – How to Translate Entertainment Games into Simulation Games? ZMS-Schriftenreihe 12, (2020); Orhan T.Y., Sahin N., The impact of innovative teaching approaches on biotechnology knowledge and laboratory experiences of science teachers, Education Sciences, 8, 4, (2018); Final Considerations: Coordination, harmonisation and exchange of biosafety and biosecurity practices within a pan-European network, (2008); Lazzaro N., Why we play: affect and the fun of games, Human-Computer Interaction Designing for Diverse Users and Domains (chapter 10), (2009)</t>
  </si>
  <si>
    <t>Persson H.C., Parziali M., Danielsson A., Sunnerhagen K.S., Outcome and upper extremity function within 72 hours after first occasion of stroke in an unselected population at a stroke unit. A part of the SALGOT study, BMC Neurol., 12, (2012); Nijland R.H., van Wegen E.E., van der Harmeling Wel B.C., Kwakkel G., Presence of finger extension and shoulder abduction within 72 hours after stroke predicts functional recovery: early prediction of functional outcome after stroke: the EPOS cohort study, Stroke., 41, 4, pp. 745-750, (2010); Tistad M., von Koch L., Sjostrand C., Tham K., Ytterberg C., What aspects of rehabilitation provision contribute to self-reported met needs for rehabilitation one year after stroke-amount, place, operator or timing?, Health Expect, 16, 3, pp. e24-e35, (2013); Lohse K.R., Hilderman C.G., Cheung K.L., Tatla S., Van der Loos H.F., Virtual reality therapy for adults post-stroke: a systematic review and meta-analysis exploring virtual environments and commercial games in therapy, PLoS ONE, 9, 3, (2014); Howard M.C., A meta-analysis and systematic literature review of virtual reality rehabilitation programs, Comput Hum Behav, 70, pp. 317-327, (2017); Laver K.E., Lange B., George S., Deutsch J.E., Saposnik G., Crotty M., Virtual reality for stroke rehabilitation, Cochrane Database Syst Rev., 11, (2017); Aminov A., Rogers J.M., Middleton S., Caeyenberghs K., Wilson P.H., What do randomized controlled trials say about virtual rehabilitation in stroke? A systematic literature review and meta-analysis of upper-limb and cognitive outcomes, J Neuroeng Rehabil, 15, 1, (2018); Marsh R., Hao X., Xu D., Wang Z., Duan Y., Liu J., Et al., A virtual reality-based FMRI study of reward-based spatial learning, Neuropsychologia, 48, 10, pp. 2912-2921, (2010); Tran D.A., Pajaro-Blazquez M., Daneault J.F., Gallegos J.G., Pons J., Fregni F., Et al., Combining dopaminergic facilitation with robot-assisted upper limb therapy in stroke survivors: a focused review, Am J Phys Med Rehabil, 95, 6, pp. 459-474, (2016); Birckhead B., Khalil C., Liu X., Conovitz S., Rizzo A., Danovitch I., Et al., Recommendations for methodology of virtual reality clinical trials in health care by an international working group: iterative study, JMIR Ment Health, 6, 1, (2019); Crosbie J.H., Lennon S., McGoldrick M.C., McNeill M.D., McDonough S.M., Virtual reality in the rehabilitation of the arm after hemiplegic stroke: a randomized controlled pilot study, Clin Rehabil, 26, 9, pp. 798-806, (2012); McNulty P.A., Thompson-Butel A.G., Faux S.G., Lin G., Katrak P.H., Harris L.R., Et al., The efficacy of Wii-based movement therapy for upper limb rehabilitation in the chronic poststroke period: a randomized controlled trial, Int J Stroke, 10, 8, pp. 1253-1260, (2015); Nguyen A.V., Ong Y.A., Luo C.X., Thuraisingam T., Rubino M., Levin M.F., Et al., Virtual reality exergaming as adjunctive therapy in a sub-acute stroke rehabilitation setting: facilitators and barriers, Disabil Rehabil Assist Technol, 14, 4, pp. 317-324, (2019); Demers M., Chan Chun Kong D., Levin M.F., Feasibility of incorporating functionally relevant virtual rehabilitation in sub-acute stroke care: perception of patients and clinicians, Disabil Rehabil Assist Technol., 14, 4, pp. 361-367, (2019); Warland A., Paraskevopoulos I., Tsekleves E., Ryan J., Nowicky A., Griscti J., Et al., The feasibility, acceptability and preliminary efficacy of a low-cost, virtual-reality based, upper-limb stroke rehabilitation device: a mixed methods study, Disabil Rehabil, 41, 18, pp. 2119-2134, (2019); Saposnik G., Cohen L.G., Mamdani M., Pooyania S., Ploughman M., Cheung D., Et al., Efficacy and safety of non-immersive virtual reality exercising in stroke rehabilitation (EVREST): a randomised, multicentre, single-blind, controlled trial, Lancet Neurol, 15, 10, pp. 1019-1027, (2016); Broeren J., Claesson L., Goude D., Rydmark M., Sunnerhagen K.S., Virtual rehabilitation in an activity centre for community-dwelling persons with stroke. The possibilities of 3-dimensional computer games, Cerebrovas Dis., 26, 3, pp. 289-296, (2008); Borrego A., Latorre J., Alcaniz M., Llorens R., Comparison of oculus rift and HTC Vive: feasibility for virtual reality-based exploration, navigation, exergaming, and rehabilitation, Games Health J, 7, 3, pp. 151-156, (2018); Lee S.H., Jung H.Y., Yun S.J., Oh B.M., Seo H.G., Upper Extremity rehabilitation using fully immersive virtual reality games with a head mount display: a feasibility study, PMR J Injury Funct Rehabil, 12, 3, pp. 257-262, (2020); Weber L.M., Nilsen D.M., Gillen G., Yoon J., Stein J., Immersive virtual reality mirror therapy for upper limb recovery after stroke: a pilot study, Am J Phys Med Rehabil, 98, 9, pp. 783-788, (2019); Tieri G., Morone G., Paolucci S., Iosa M., Virtual reality in cognitive and motor rehabilitation: facts, fiction and fallacies, Expert Rev Med Devices, 15, 2, pp. 107-117, (2018); Hatem S.M., Saussez G., Della Faille M., Prist V., Zhang X., Dispa D., Et al., Rehabilitation of motor function after stroke: a multiple systematic review focused on techniques to stimulate upper extremity recovery, Front Hum Neurosci, 10, (2016); Tate R.L., Perdices M., Rosenkoetter U., McDonald S., Togher L., Shadish W., Et al., The Single-Case Reporting Guideline In BEhavioural Interventions (SCRIBE) 2016: explanation and elaboration, Archiv Sci Psychol, 4, 1, pp. 10-31, (2016); Sunnerhagen K.S., Implementation of Off-The-Shelf Room-Scale VR for Upper Extremity Rehabilitation in Chronic Stroke Patients: A Single Subject Design Pilot Study 2019.; Craig P., Dieppe P., Macintyre S., Michie S., Nazareth I., Petticrew M., Developing and evaluating complex interventions: the new Medical Research Council guidance, Int J Nurs Stud, 50, 5, pp. 587-592, (2013); O'Cathain A., Croot L., Duncan E., Rousseau N., Sworn K., Turner K.M., Et al., Guidance on how to develop complex interventions to improve health and healthcare, BMJ Open, 9, 8, (2019); Zhan S., Ottenbacher K.J., Single subject research designs for disability research, Disabil Rehabil, 23, 1, pp. 1-8, (2001); Lobo M.A., Moeyaert M., Baraldi Cunha A., Babik I., Single-case design, analysis, and quality assessment for intervention research, J Neurol Phys Ther, 41, 3, pp. 187-197, (2017); Page S.J., Fulk G.D., Boyne P., Clinically important differences for the upper-extremity Fugl-Meyer Scale in people with minimal to moderate impairment due to chronic stroke, Phys Ther, 92, 6, pp. 791-798, (2012); Van der Lee J.H., De Groot V., Beckerman H., Wagenaar R.C., Lankhorst G.J., Bouter L.M., The intra- and interrater reliability of the action research arm test: a practical test of upper extremity function in patients with stroke, Arch Phys Med Rehabil, 82, 1, pp. 14-19, (2001); Chen H.M., Chen C.C., Hsueh I.P., Huang S.L., Hsieh C.L., Test-retest reproducibility and smallest real difference of 5 hand function tests in patients with stroke, Neurorehabil Neural Repair, 23, 5, pp. 435-440, (2009); Mathiowetz V., Volland G., Kashman N., Weber K., Adult norms for the Box and Block Test of manual dexterity, Am J Occup Ther, 39, 6, pp. 386-391, (1985); Alt Murphy M., Resteghini C., Feys P., Lamers I., An overview of systematic reviews on upper extremity outcome measures after stroke, BMC Neurol, 15, (2015); Kwakkel G., Lannin N.A., Borschmann K., English C., Ali M., Churilov L., Et al., Standardized measurement of sensorimotor recovery in stroke trials: Consensus-based core recommendations from the Stroke Recovery and Rehabilitation Roundtable, Int J Stroke, 12, 5, pp. 451-461, (2017); Kwakkel G., van Wegen E.E.H., Burridge J.H., Winstein C.J., van Dokkum L.E.H., Alt Murphy M., Et al., Standardized measurement of quality of upper limb movement after stroke: consensus-based core recommendations from the second stroke recovery and rehabilitation roundtable, Neurorehabil Neural Repair, 33, 11, pp. 951-958, (2019); Nordin A., Alt Murphy M., Danielsson A., Intra-rater and inter-rater reliability at the item level of the Action Research Arm Test for patients with stroke, J Rehabil Med, 46, 8, pp. 738-745, (2014); Yozbatiran N., Der-Yeghiaian L., Cramer S.C., A standardized approach to performing the Action Research Arm test, Neurorehabil Neural Repair, 22, 1, pp. 78-90, (2008); Penta M., Tesio L., Arnould C., Zancan A., Thonnard J.L., The ABILHAND questionnaire as a measure of manual ability in chronic stroke patients: Rasch-based validation and relationship to upper limb impairment, Stroke, 32, 7, pp. 1627-1634, (2001); Wang T.N., Lin K.C., Wu C.Y., Chung C.Y., Pei Y.C., Teng Y.K., Validity, responsiveness, and clinically important difference of the ABILHAND questionnaire in patients with stroke, Arch Phys Med Rehabil, 92, 7, pp. 1086-1091, (2011); Alt Murphy M., Murphy S., Persson H.C., Bergstrom U.B., Sunnerhagen K.S., Kinematic analysis using 3D motion capture of drinking task in people with and without upper-extremity impairments, J Vis Exp, 133, (2018); Alt Murphy M., Willen C., Sunnerhagen K.S., Kinematic variables quantifying upper-extremity performance after stroke during reaching and drinking from a glass, Neurorehabil Neural Repair, 25, 1, pp. 71-80, (2011); Alt Murphy M., Willen C., Sunnerhagen K.S., Movement kinematics during a drinking task are associated with the activity capacity level after stroke, Neurorehabil Neural Repair, 26, 9, pp. 1106-1115, (2012); Alt Murphy M., Willen C., Sunnerhagen K.S., Responsiveness of upper extremity kinematic measures and clinical improvement during the first three months after stroke, Neurorehabil Neural Repair, 27, 9, pp. 844-853, (2013); Thrane G., Alt Murphy M., Sunnerhagen K.S., Recovery of kinematic arm function in well-performing people with subacute stroke: a longitudinal cohort study, J Neuroeng Rehabil, 15, 1, (2018); Fugl-Meyer A.R., Jaasko L., Leyman I., Olsson S., Steglind S., The post-stroke hemiplegic patient. 1. A method for evaluation of physical performance, Scand J Rehabil Med., 7, 1, pp. 13-31, (1975); Bohannon R.W., Smith M.B., Interrater reliability of a modified Ashworth scale of muscle spasticity, Phys Ther, 67, 2, pp. 206-207, (1987); Grimby G., Borjesson M., Jonsdottir I.H., Schnohr P., Thelle D.S., Saltin B., The, "Saltin-Grimby Physical Activity Level Scale" and its application to health research, Scand J Med Sci Sports, 25, pp. 119-125, (2015); Borg G.A., Psychophysical bases of perceived exertion, Med Sci Sports Exerc, 14, 5, pp. 377-381, (1982); What Works Clearinghouse, Standards Handbook, Version 4.0., (2017); Tate R.L., Perdices M., Rosenkoetter U., Wakim D., Godbee K., Togher L., Et al., Revision of a method quality rating scale for single-case experimental designs and n-of-1 trials: the 15-item Risk of Bias in N-of-1 Trials (RoBiNT) Scale, Neuropsychol Rehabil, 23, 5, pp. 619-638, (2013); Chen M., Hyppa-Martin J.K., Reichle J.E., Symons F.J., Comparing single case design overlap-based effect size metrics from studies examining speech generating device interventions, Am J Intellect Dev Disabil, 121, 3, pp. 169-193, (2016); Manolov R., Losada J.L., Chacon-Moscoso S., Sanduvete-Chaves S., Analyzing two-phase single-case data with non-overlap and mean difference indices: illustration, software tools, and alternatives, Front Psychol, 7, 32, (2016); Manolov R., Moeyaert M., Recommendations for choosing single-case data analytical techniques, Behav Ther, 48, 1, pp. 97-114, (2017); Parker R.I., Vannest K.J., Davis J.L., Sauber S.B., Combining nonoverlap and trend for single-case research: Tau-U, Behav Ther, 42, 2, pp. 284-299, (2011); Brossart D.F., Laird V.C., Armstrong T.W., Walla P., Interpreting Kendall’s Tau and Tau-U for single-case experimental designs, Cogent Psychol., (2018); Daniel W.W., Biostatistics: Basic Concepts and Methodology for the Health Sciences, (2010); RStudio: Integrated Development Environment for R, (2020); R: a language and environment for statistical computing, (2020); Pustejovsky J.E., Swan D.M., Singlecasees: A Calculator for Single-Case Effect Sizes, (2019); Hussain N., Sunnerhagen K.S., Alt Murphy M., End-point kinematics using virtual reality explaining upper limb impairment and activity capacity in stroke, J Neuroeng Rehabil, 16, 1, (2019); Spitzley K.A., Karduna A.R., Feasibility of using a fully immersive virtual reality system for kinematic data collection, J Biomech, 87, pp. 172-176, (2019); Essers B., Meyer S., De Bruyn N., Van Gils A., Boccuni L., Tedesco Triccas L., Et al., Mismatch between observed and perceived upper limb function: an eye-catching phenomenon after stroke, Disabil Rehabil, 41, 13, pp. 1545-1551, (2019); Hussain N., Alt Murphy M., Lundgren-Nilsson A., Sunnerhagen K.S., Relationship between self-reported and objectively measured manual ability varies during the first year post-stroke, Sci Rep, 10, 1, (2020); van Lieshout E.C., Visser-Meily J.M.A., Nijland R.H., Dijkhuizen R.M., Kwakkel G., Comparison of self-reported vs observational clinical measures of improvement in upper limb capacity in patients after stroke, Journal of rehabilitation medicine., 52, 4, (2020); Wang Z.R., Wang P., Xing L., Mei L.P., Zhao J., Zhang T., Leap Motion-based virtual reality training for improving motor functional recovery of upper limbs and neural reorganization in subacute stroke patients, Neur Regener Res, 12, 11, pp. 1823-1831, (2017); Turkbey T.A., Kutlay S., Gok H., Clinical feasibility of Xbox KinectTM training for stroke rehabilitation: a single-blind randomized controlled pilot study, J Rehabil Med, 49, 1, pp. 22-29, (2017); Staiano A.E., Beyl R.A., Guan W., Hendrick C.A., Hsia D.S., Newton R.L., Home-based exergaming among children with overweight and obesity: a randomized clinical trial, Pediatr Obesity, 13, 11, pp. 724-733, (2018); Billinger S.A., Arena R., Bernhardt J., Eng J.J., Franklin B.A., Johnson C.M., Et al., Physical activity and exercise recommendations for stroke survivors: a statement for healthcare professionals from the American Heart Association/American Stroke Association, Stroke, 45, 8, pp. 2532-2553, (2014); Micarelli A., Viziano A., Micarelli B., Augimeri I., Alessandrini M., Vestibular rehabilitation in older adults with and without mild cognitive impairment: effects of virtual reality using a head-mounted display, Arch Gerontol Geriatr, 83, pp. 246-256, (2019); Huang X., Naghdy F., Du H., Naghdy G., Murray G., Design of adaptive control and virtual reality-based fine hand motion rehabilitation system and its effects in subacute stroke patients, Comput Methods Biomech Biomed Eng Imaging Vis, 6, 6, pp. 1-9, (2017)</t>
  </si>
  <si>
    <t>Baek S., Exploring customer preferences for online games, International Journal of Advanced Media and Communication, 1, 1, (2005); Bateman C.M., Boon R., 21st Century Game Design, (2006); Bilgihan A., Cobanoglu C., Nusair K., Et al., A quantitative study exploring the difference between gaming genre preferences, The Computer Games Journal, 2, 1, pp. 19-40, (2013); Billieux J., Van der Linden M., Achab S., Et al., Why do you play World of Warcraft? An in-depth exploration of self-reported motivations to play online and in-game behaviours in the virtual world of Azeroth, Computers in Human Behavior, 29, 1, pp. 103-109, (2013); Blocker K.A., Wright T.J., Boot W.R., Gaming Preferences of Aging Generations, Gerontechnology: International Journal on the Fundamental Aspects of Technology to Serve the Ageing Society, NIH Public Access, 12, 3, pp. 174-184, (2014); Borders J.B., Relationship between Personality and Video Game Preferences, (2012); Bouciguez M.J., Santos G., Abasolo M.J., Towards the use of video games for learning: A survey about video games preferences of engineering, Journal of Computer Science and Technology, 14, 1, pp. 25-31, (2014); Brightman J., GTA V exceeds $1 billion in only 3 days | GamesIndustry.biz, (2013); Corey A., Gaming: The Key to Gen Z - The Richards Group, (2018); 2018 Essential Facts About the Computer and Video Game Industry, (2018); Giammarco E.A., Schneider T.J., Carswell J.J., Et al., Video game preferences and their relation to career interests, Personality and Individual Differences, 73, pp. 98-104, (2015); Glum J., Marketing To Generation Z: Millennials Move Aside As Brands Shift Focus To Under-18 Customers, (2015); Granic I., Lobel A., Engels R.C.M.E., The benefits of playing video games, The American psychologist, American Psychological Association, 69, 1, pp. 66-78, (2014); Griffiths M., The educational benefits of videogames, Education and Health, 20, 3, pp. 47-51, (2003); Hartmann T., Klimmt C., Gender and computer games: Exploring females' dislikes, Journal of Computer-Mediated Communication, 11, 4, pp. 910-931, (2006); Helm B., If you think fortnite is just a video game, you're missing the big picture, (2018); Herz J.C., Joystick Nation: How Videogames Ate Our Quarters, Won Our Hearts, and Rewired Our Minds, (1997); Hubert-Wallander B., Green C.S., Bavelier D., Stretching the limits of visual attention: The case of action video games, Wiley Interdisciplinary Reviews: Cognitive Science, 2, 2, pp. 222-230, (2011); Jackson L.A., Witt E.A., Games A.I., Et al., Information technology use and creativity: Findings from the children and technology project, Computers in Human Behavior, 28, 2, pp. 370-376, (2012); Jansz J., The emotional appeal of violent video games for adolescent males, Communication Theory, 5, 3, pp. 219-241, (2005); Jenkins H., Art form for the digital age, (2000); Johnston R., Who is Generation Z and How Will They Impact the Future of Associations?, (2018); Klevjer R., The structure of videogame preference, Games and Culture, 17, 2, (2017); Kung-Chien D.K., Reward preference in video games, (2012); Lenhart A., A Majority of American Teens Report Access to a Computer, Game Console, Smartphone and a Tablet, (2015); Loffredo D., Tavakkoli A., Analyzingmotives, preferences, and experiences in video game play, Proceedings of the 20th World Multi-Conference on Systemics, Cybernetics and Informatics (WMSCI 2016), pp. 45-49, (2016); Lucas K., Sherry J.L., Sex differences in video game play, Communication Research, 31, 5, pp. 499-523, (2004); McCrindle M., New Generations at work: Attracting, recruiting, retraining and training generation, McCrindle Research, New South Wales, (2006); Minotti M., Blizzard's monthly active users for Q4 2017 drop just a bit from 2016's number, (2018); Molla R., Millennials have a Netflix account, Gen Z is playing video games, Recode, (2017); Pirc J., GenZ and Gaming - Who's Playing What?, (2017); Prensky M, Digital natives, digital immigrants, On the Horizon, 9, 5, (2001); Salmon J.P., Dolan S.M., Drake R.S., Et al., A survey of video game preferences in adults: Building better games for older adults, Entertainment Computing, 21, pp. 45-64, (2017); Scharkow M., Festl R., Vogelgesang J., Et al., Beyond the "core-gamer": Genre preferences and gratifications in computer games, Computers in Human Behavior, 44, pp. 293-298, (2015); Smuts A., Are video games art? ComtemporaryAesthtics, (2005); Subrahmanyam K., Smahel D., Greenfield P., Connecting developmental constructions to the internet: Identity presentation and sexual exploration in online teen chat rooms, Developmental Psychology, 42, 3, pp. 395-406, (2006); Tayler T., Multiple pleasures: women and online gaming, Convergence, 9, 1, pp. 21-46, (2003); Uttal D.H., Meadow N.G., Tipton E., Et al., The malleability of spatial skills: A meta-analysis of training studies, Psychological Bulletin, 139, 2, pp. 352-402, (2013); Vahlo J., Kaakinen J.K., Holm S.K., Et al., Digital game dynamics preferences and player types, Journal of Computer-Mediated Communication, 22, 2, pp. 88-103, (2017); Zammitto V.L., Gamers' Personality and Their Gaming Preferences, (2010)</t>
  </si>
  <si>
    <t>Benchmarks for Science Literacy, (1994); Arbelle A., Reyes J., Chen J.Y., Lahav G., Raviv T.R., A probabilistic approach to joint cell tracking and segmentation in high-throughput microscopy videos, Medical Image Analysis, 47, pp. 140-152, (2018); Beck A., Katcher A.H., A new look at pet-facilitated therapy, Journal of the American Veterinary Medical Association, 184, 4, pp. 414-421, (1984); Bilda Z., Edmonds E., Candv L., Designing for creative engagement, Design Studies, 29, 6, pp. 525-540, (2008); Bybee R.W., The next generation science standards and the life sciences, Science and Children, 50, 6, pp. 7-14, (2013); Chen S., The view of scientific inquiry conveyed by simulation-based virtual laboratories, Comput. Educ, 55, 3, pp. 1123-1130, (2010); Chen S., Chang W.H., Lai C.H., Tsai C.Y., A comparison of students' approaches to inquiry, conceptual learning, and attitudes in simulation-based and microcomputer-based laboratories, Science Education, 98, (2014); Cheok A.D., Tan R.T.K.C., Peiris R.L., Fernando O.N.N., Soon J.T.K., Wijesena I.J.P., Sen J.Y.P., Metazoa ludens: Mixed-reality interaction and play for small pets and humans, IEEE Transactions on Systems, Man, and Cybernetics-Part A: Systems and Humans, 41, 5, pp. 876-891, (2011); Chien K.P., Tsai C.Y., Chen H.L., Chang W.H., Chen S.F., Learning differences and eye fixation patterns in virtual and physical science laboratories, Computers &amp; Education, 82, pp. 191-201, (2015); Cira N.J., Chung A.M., Denisin A.K., Rensi S., Sanchez G.N., Quake S.R., Riedel-Kruse I.H., A biotic game design project for integrated life science and engineering education, PLoS Biology, 13, 3, (2015); Cooper S., Khatib F., Treuille A., Barbero J., Lee J., Beenen M., Leaver-Fay A., Baker D., Popovic Z., Predicting protein structures with a multiplayer online game, Nature, 466, 7307, pp. 756-760, (2010); Crawford C., The Art of Computer Game Design, (1984); De Jong T., Linn M.C., Zacharia Z.C., Physical and virtual laboratories in science and engineering education, Science, 340, pp. 305-308, (2013); Diehn B., Phototaxis and sensory transduction in euglena, Science, 181, 4104, pp. 1009-1015, (1973); Diez S., Ruhnow F., Zwicker D., Tracking single particles and elongated filaments with nanometer precision, Biophysical Journal, 100, 11, pp. 2820-2828, (2011); Emmerich K., Masuch M., Watch me play: Does social facilitation apply to digital games?, Proceedings of the 2018 CHI Conference on Human Factors in Computing Systems, pp. 1-12, (2018); Toth E.E., Morrow B.L., Ludvico L.R., Designing blended inquiry learning in a laboratory context: A study of incorporating hands-on and virtual laboratories, Innovative Higher Education, 33, 5, pp. 333-344, (2009); French F., Baskin S., Wallace B., Cheok A.D., Zamanzky A., Nannoni E., Farmjam 2017: Designing enrichment for farm animals, Proceedings of the Fourth International Conference on Animal-Computer Interaction, pp. 1-6, (2017); Gerber L., Kim H., Riedel-Kruse I.H., Interactive biotechnology: Design rules for integrating biological matter into digital games, Digital Games Research Association (DiGRA) and the Foundations of Digital Games, 1, (2016); Haddon L., Skinner D., The enigma of the micro: Lessons from the british home computer boom, Social Science Computer Review, 9, 3, pp. 435-449, (1991); Hakovirta M., Lucia L., Informal stem education will accelerate the bioeconomy, Nature Biotechnology, 37, (2019); Harvey H., Havard M., Magnus D., Cho M.K., Riedel-Kruse I.H., Innocent fun or "microslavery"?, Hastings Center Report, 44, 6, pp. 38-46, (2014); Hertz G., Cockroach Controlled Mobil Robot: Control and Communication in the Animal and the Machine, (2008); Hossain Z., Bumbacher E., Brauneis A., Diaz M., Saltarelli A., Blikstein P., Riedel-Kruse I.H., Design guidelines and empirical case study for scaling authentic inquiry-based science learning via open online courses and interactive biology cloud labs, International Journal of Artificial Intelligence in Education, 28, 4, pp. 478-507, (2018); Hossain Z., Bumbacher E.W., Chung A.M., Kim H., Litton C., Walter A.D., Pradhan S.N., Jona K., Blikstein P., Riedel-Kruse I.H., Interactive and scalable biology cloud experimentation for scientific inquiry and education, Nature Biotechnology, 34, 12, pp. 1293-1298, (2016); Hossain Z., Jin X., Bumbacher E.W., Chung A.M., Koo S., Shapiro J.D., Truong C.Y., Choi S., Orloff N.D., Blikstein P., Riedel-Kruse I.H., Interactive cloud experimentation for biology: An online education case study, Proceedings of the 33rd Annual ACM Conference on Human Factors in Computing Systems, pp. 3681-3690, (2015); Kim H., Gerber L.C., Chiu D., Lee S.A., Cira N.J., Xia S.Y., Riedel-Kruse I.H., Ludusscope: Accessible interactive smartphone microscopy for life-science education, PLoS ONE, 11, 10, (2016); Kim H., Gerber L.C., Riedel-Kruse I.H., Interactive biotechnology: Building your own biotic game setup to play with living microorganisms, Proceedings of the 2016 CHI Conference Extended Abstracts on Human Factors in Computing Systems, pp. 1000-1002, (2016); Kuribayashi S., Wakita A., Plantdisplay: Turning houseplants into ambient display, Proceedings of the 2006 ACM SIGCHI International Conference on Advances in Computer Entertainment Technology, 40, (2006); Lam A.T., Ma J., Barr C., Lee S.A., White A.K., Yu K., Riedel-Kruse I.H., First-hand, immersive full-body experiences with living cells through interactive museum exhibits, Nature Biotechnology, 37, 10, pp. 1238-1241, (2019); Lam A.T., Samuel-Gama K.G., Griffin J., Loeun M., Gerber L.C., Hossain Z., Cira N.J., Lee S.A., Riedel-Kruse I.H., Device and programming abstractions for spatiotemporal control of active micro-particle swarms, Lab on A Chip, 17, 8, pp. 1442-1451, (2017); Lamers M.H., Van Eck W., Why simulate? Hybrid biological-digital games, Proceedings of the 2012 European Conference on Applications of Evolutionary Computation, pp. 214-223, (2012); Lee J., Kladwang W., Lee M., Cantu D., Azizyan M., Kim H., Limpaecher A., Yoon S., Treuille A., Das R., Rna design rules from a massive open laboratory, Proceedings of the National Academy of Sciences of the United States of America, 111, 6, pp. 2122-2127, (2014); Lee S.A., Bumbacher E., Chung A.M., Cira N., Walker B., Park J.Y., Starr B., Blikstein P., Riedel-Kruse I.H., Trap it!: A playful human-biology interaction for a museum installation, Proceedings of the 33rd Annual ACM Conference on Human Factors in Computing Systems, pp. 2593-2602, (2015); Lee S.A., Chung A.M., Cira N., Riedel-Kruse I.H., Tangible interactive microbiology for informal science education, Proceedings of the Ninth International Conference on Tangible, Embedded, and Embodied Interaction, pp. 273-280, (2015); Liu D., Dede C., Huang R., Richards J., Virtual, Augmented, and Mixed Realities in Education, (2017); Lowood H., Videogames in computer space: The complex history of pong, IEEE Annals of the History of Computing, 31, 3, pp. 5-19, (2009); Mayer S., Lischke L., Gronbaek J.E., Sarsenbayeva Z., Vogelsang J., Wozniak P., Henze N., Jacucci G., Pac-many: Movement behavior when playing collaborative and competitive games on large displays, Proceedings of the 2018 CHI Conference on Human Factors in Computing Systems, pp. 1-10, (2018); Quinn H., Schweingruber H., Keller T., A Framework for K-12 Science Education: Practices, Crosscutting Concepts, and Core Ideas, (2012); Riedel-Kruse I.H., Chung A.M., Dura B., Hamilton A.L., Lee B.C., Design, engineering and utility of biotic games, Lab on A Chip, 11, 1, pp. 14-22, (2011); Rogers Y., Scaife M., Gabrielli S., Smith H., Harris E., A conceptual framework for mixed reality environments: Designing novel learning activities for young children, Presence: Teleoperators and Virtual Environments, 11, 6, pp. 677-686, (2002); Sandell L., Sakai D., Mammalian cell culture, Current Protocols Essnetial Laboratory Techniques, 5, 1, pp. 431-4332, (2011); Schell J., The Art of Game Design: A Book of Lenses, (2008); Silva A.D.S.E., Sutko D.M., Digital Cityscapes: Merging Digital and Urban Playspaces, (2009); Tsang A.C.H., Lam A.T., Riedel-Kruse I.H., Polygonal motion and adaptable phototaxis via flagellar beat switching in the microswimmer euglena gracilis, Nature Physics, 14, 12, pp. 1216-1222, (2018); Van Eck W., Lamers M.H., Animal controlled computer games: Playing pac-man against real crickets, Lecture Notes in Computer Science, pp. 31-36, (2006); Van Eck W., Lamers M.H., Hybrid biological-digital systems in artistic and entertainment computing, Leonardo, 46, 2, pp. 151-158, (2013); Washington P., Samuel-Gama K.G., Goyal S., Ramaswami A., Riedel-Kruse I.H., Prototyping biotic games and interactive experiments with javascript, Extended Abstracts of the 2018 CHI Conference on Human Factors in Computing Systems, pp. 1-4, (2018); Washington P., Samuel-Gama K.G., Goyal S., Ramaswami A., Riedel-Kruse I.H., Interactive programming paradigm for real-time experimentation with remote living matter, Proceedings of the National Academy of Sciences of the United States of America, 116, 12, pp. 5411-5419, (2019); Wessnitzer J., Asthenidis A., Petrou G., Webb B., A cricket-controlled robot orienting towards a sound source, Proceedings of the 12th Annual Conference on Towards Autonomous Robotic Systems, pp. 1-12, (2011); Wilson C.C., The pet as an anxiolytic intervention, Journal of Nervous and Mental Disease, 179, 8, pp. 482-489, (1991); Wilson C.D., Reichsman F., Mutch-Jones K., Gardner A., Marchi L., Kowalski S., Lord T., Dorsey C., Teacher implementation and the impact of game-based science curriculum materials, Journal of Science Education and Technology, 27, 4, pp. 285-305, (2018); Wolf M.J.P., The Video Game Explosion: A History from PONG to Playstation and beyond, (2008); Yannier N., Koedinger K.R., Hudson S.E., Learning from mixed-reality games: Is shaking a tablet as effective as physical observation?, Proceedings of the 33rd Annual ACM Conference on Human Factors in Computing Systems, pp. 1045-1054, (2015); Yao L., Ou J., Cheng C.Y., Steiner H., Wang W., Wang G., Ishii H., Biologic: Natto cells as nanoactuators for shape changing interfaces, Proceedings of the 33rd Annual ACM Conference on Human Factors in Computing Systems, pp. 1-10, (2015); Yao L., Ou J., Wang G., Cheng C.Y., Wang W., Steiner H., Ishii H., Bioprint: A liquid deposition printing system for natural actuators, 3D Printing and Additive Manufacturing, 2, 4, pp. 168-179, (2015); Yoshikawa S., Suzuki T., Watanabe M., Iseki M., Kinetic analysis of the activation of photoactivated adenylyl cyclase (pac), a blue-light receptor for photomovements of euglena, Photochemical &amp; Photobiological Sciences, 4, 9, pp. 727-731, (2005)</t>
  </si>
  <si>
    <t>Appelbaum L., Cain M., Darling E., Mitroff S., Action video game playing is associated with improved visual sensitivity, but not alterations in visual sensory memory, Attention, Perception, &amp; Psychophysics, 75, 6, pp. 1161-1167, (2013); Anderson-Hanley C., Et al., Exergaming and Older Adult Cognition, American Journal of Preventive Medicine, 42, 2, pp. 109-119, (2012); Balakrishnan J., Griffiths M., Perceived Addictiveness of Smartphone Games: A Content Analysis of Game Reviews by Players, International Journal of Mental Health and Addiction, 17, 4, pp. 922-934, (2018); Liu E., Avoiding Internet Addiction when Integrating Digital Games into Teaching, Social Behavior and Personality An International Journal, 39, 10, pp. 1325-1335, (2011); King D., Delfabbro P., Griffiths M., Video Game Structural Characteristics: A New Psychological Taxonomy, International Journal of Mental Health and Addiction, 8, 1, pp. 90-106, (2009); Ghuman D., Griffiths M., A Cross-Genre Study of Online Gaming, International Journal of Cyber Behavior, Psychology and Learning, 2, 1, pp. 13-29, (2012); Lopez-Fernandez O., Mannikko N., Kaariainen M., Griffiths M., Kuss D., Mobile gaming and problematic smartphone use: A comparative study between Belgium and Finland, Journal of Behavioral Addictions, 7, 1, pp. 88-99, (2018); Billieux J., Thorens G., Khazaal Y., Zullino D., Achab S., Linden Der M.Van, Problematic involvement in online games: A cluster analytic approach, Computers in Human Behavior, 43, pp. 242-250, (2015); Dobrowolski P., Hanusz K., Sobczyk B., Skorko M., Wiatrow A., Cognitive enhancement in video game players: The role of video game genre, Computers in Human Behavior, 44, pp. 59-63, (2015); Hartanto A., Toh W., Yang H., Age matters: The effect of onset age of video gameplay on task-switching abilities, Attention, Perception, &amp; Psychophysics, 78, 4, pp. 1125-1136, (2016); Mack D., Wiesmann H., Ilg U., Video game players show higher performance but no difference in speed of attention shifts, Acta Psychologica, 169, pp. 11-19, (2016); Nuyens F., Kuss D., Lopez-Fernandez O., Griffiths M., The experimental analysis of problematic video gaming and cognitive skills: A systematic review, Journal de Thérapie Comportementale et Cognitive, 27, 3, pp. 110-117, (2017); Newzoo; Newzoo</t>
  </si>
  <si>
    <t>Hunicke R., LeBlanc M., Zubek R., Mda: A formal approach to game design and game research, Proceedings of the Aaai Workshop on Challenges in Game Ai, 4, 1, (2004); Lazzaro N., Why we play: Affect and the fun of games, Humancomputer Interaction: Designing for Diverse Users and Domains, 155, pp. 679-700, (2009); Wolf M.J., The Medium of the Video Game, (2001); Papert S., An exploration in the space of mathematics educations, Ij Computers for Math. Learning, 1, 1, pp. 95-123, (1996); Miljanovic M.A., Bradbury J.S., A review of serious games for programming, Joint International Conference on Serious Games, pp. 204-216, (2018); Vahldick A., Mendes A.J., Marcelino M.J., A review of games designed to improve introductory computer programming competencies, 2014 Ieee Frontiers in Education Conference (FIE) Proceedings. Ieee, pp. 1-7, (2014); (2003); (2019); Boyle E.A., Hainey T., Connolly T.M., Gray G., Earp J., Ott M., Lim T., Ninaus M., Ribeiro C., Pereira J., An update to the systematic literature review of empirical evidence of the impacts and outcomes of computer games and serious games, Computers &amp; Education, 94, pp. 178-192, (2016); Anikina O.V., Yakimenko E.V., Edutainment as a modern technology of education, Procedia-Social and Behavioral Sciences, 166, pp. 475-479, (2015); Trilling B., Fadel C., 21st Century Skills: Learning for Life in Our Times, (2009); (2012); Becker B.A., Fitzpatrick T., What do cs1 syllabi reveal about our expectations of introductory programming students?, Proceedings of the 50th Acm Technical Symposium on Computer Science Education, pp. 1011-1017, (2019); Resnick M., Maloney J., Monroy-Hernandez A., Rusk N., Eastmond E., Brennan K., Millner A., Rosenbaum E., Silver J., Silverman B., Et al., Scratch: Programming for all, Communications of the Acm, 52, 11, pp. 60-67, (2009); Whitton N., Moseley A., Playful Learning Events and Activities to Engage Adults, (2019)</t>
  </si>
  <si>
    <t>Papers Please, (2013); Bartle R., Beyond game design: Nine steps towards creating better videogames, (2009); Bartle R.A., Designing virtual worlds, (2004); Bartsch A., Emotional gratification in entertainment experience. Why viewers of movies and television series find it rewarding to experience emotions, Media Psychology, 15, pp. 267-302, (2012); Bartsch A., Hartmann T., The role of cognitive and affective challenge in entertainment experience, Communication Research, 44, pp. 29-53, (2017); Benford S., Greenhalgh C., Giannachi G., Walker B., Marshall J., Rodden T., Uncomfortable Interactions, (2012); The Elder Scrolls series, (1994); The Mass Effect series, (2007); Bogost I., Persuasive games: The expressive power of videogames, (2007); DayZ, (2013); Bopp J.A., Mekler E.D., Opwis K., It Was Sad but Still Good: Gratifications of Emotionally Moving Game Experiences, pp. 1193-1198, (2015); Bopp J.A., Mekler E.D., Opwis K., Negative emotion, positive experience? Emotionally moving moments in digital games, pp. 2996-3006, (2016); Bopp J.A., Opwis K., Mekler E.D., An odd kind of pleasure: Differentiating emotional challenge in digital games, (2018); Brown E., Cairns P., A grounded investigation of game immersion, Chi’04 Extended Abstracts on Human Factors in Computing Systems, pp. 1297-1300, (2004); Cage D., The BAFTA annual games lecture, (2013); Calleja G., Experiential narrative in game environments, (2009); Calleja G., In-game: From immersion to incorporation, (2011); Firewatch, (2016); Eve online, (2003); The Witcher series, (2007); Charmaz K., Constructing grounded theory, (2014); Dear Esther, (2012); Everybody’s Gone to the Rapture, (2015); Cole T., The tragedy of betrayal: How the design of Ico and shadow of the colossus elicits emotion, (2015); Cole T., Cairns P., Gillies M., Emotional and functional challenge in core and avant-garde games, pp. 121-126, (2015); Dr. Langeskov, The Tiger, and The Terribly Cursed Emerald: A Whirlwind Heist, (2015); Denisova A., Guckelsberger C., Zendle D., Challenge in digital games: Towards developing a measurement tool, pp. 2511-2519, (2017); Eco U., The open work, (1989); The Beginners Guide, (2015); Frome J., Eight ways videogames generate emotion, (2007); Gone Home, (2013); Gaver W.W., Beaver J., Benford S., Ambiguity as a resource for design, pp. 233-240, (2003); Hartmann T., Media entertainment as a result of recreation and psychological growth, The international encyclopedia of media studies, pp. 170-188, (2013); Hook N., Grounded Theory, pp. 309-320, (2015); Iacovides I., Cox A.L., Moving beyond fun: Evaluating serious experience in digital games, pp. 2245-2254, (2015); 80 Days, (2014); Isbister K., How games move us: Emotion by design, (2016); Jenkins H., Game design as narrative architecture, First person: New media as story, performance, game, pp. 118-130, (2004); Jennett C., Cox A.L., Cairns P., Dhoparee S., Epps A., Tijs T., Walton A., Measuring and defining the experience of immersion in games, International Journal of Human-Computer Studies, 66, pp. 641-661, (2008); King G., Krzywinska T., Tomb raiders and space invaders: Videogame forms and contexts, (2006); Lankoski P., Computer games and emotions, The philosophy of computer games, pp. 39-55, (2012); Lazzaro N., Four keys to more emotion without story, (2004); Lazzaro N., Understand emotions, Beyond game design: Nine steps toward creating better videogames, pp. 3-48, (2009); Leino O.T., Emotions in play: On the constitution of emotion in solitary computer game play, (2010); MacCallum-Stewart E., Parsler J., Illusory agency in vampire: The masquerade—bloodlines, Dichtung Digital, 37, (2007); Marsh T., Costello B., Experience in serious games: Between positive and serious experience, International conference on serious games development and applications, pp. 255-267, (2012); Mason S., On games and links: Extending the vocabulary of agency and immersion in interactive narratives, pp. 25-34, (2013); Mateas M., A preliminary poetics for interactive drama and games, Digital Creativity, 12, pp. 140-152, (2001); SimCity series, (1989); The Sims series, (2000); Mekler E.D., Julia A.B., Exploring the false affective dichotomy in games–emotions and meta-emotions, (2015); Mekler E.D., Bopp J.A., Tuch A.N., Opwis K., A systematic review of quantitative studies on the enjoyment of digital entertainment games, pp. 927-936, (2014); Mekler E.D., Hornbaek K., Momentary pleasure or lasting meaning? Distinguishing eudaimonic and hedonic user experiences, pp. 4509-4520, (2016); Mekler E.D., Rank S., Steinemann S.T., Birk M.V., Iacovides I., Designing for emotional complexity in games: The interplay of positive and negative affect, pp. 367-371, (2016); Minecraft, (2011); Murray J.H., Hamlet on the holodeck: The future of narrative in cyberspace, (1997); Nacke L., Affective ludology: Scientific measurement of user experience in interactive entertainment, (2009); Nacke L.E., Stellmach S., Lindley C.A., Electroencephalographic assessment of player experience: A pilot study in affective ludology, Simulation &amp; Gaming, 42, pp. 632-655, (2011); Oliver M.B., Bartsch A., Appreciation as audience response: Exploring entertainment gratifications beyond hedonism, Human Communication Research, 36, pp. 53-81, (2010); Oliver M.B., Bowman N.D., Woolley J.K., Rogers R., Sherrick B.I., Chung M.-Y., Video games as meaningful entertainment experiences, Psychology of Popular Media Culture, 5, (2016); Perron B., Horror video games: Essays on the fusion of fear and play, (2009); Plantinga C.R., Smith G.M., Passionate views: Film, cognition, and emotion, (1999); Fahrenheit, (2005); Heavy Rain, (2010); Beyond: Two Souls, (2013); Salisbury J.H., Cole T., Grounded Theory in Games Research: Making the Case and Exploring the Options, (2016); Shadow of the Colossus, (2005); Schrank B., Bolter J.D., Avant-garde videogames: Playing with technoculture, (2014); Sharp J., Works of game: On the aesthetics of games and art, (2015); Studios I., New adventures in 80 days!, (2015); Until Dawn, (2015); Surman D., Pleasure, spectacle and reward in Capcom’s Street Fighter series, Videogame, player, text, (2007); Sykes J., Brown S., Affective gaming: Measuring emotion through the gamepad, Chi’03 Extended Abstracts on Human Factors in Computing Systems, pp. 732-733, (2003); Tan E.S., Emotion and the structure of narrative film: Film as an emotion machine, (2013); Tanenbaum K., Tanenbaum J., Commitment to meaning: A reframing of agency in games, 2009, (2009); Tanenbaum K., Tanenbaum J., Agency as commitment to meaning: Communicative competence in games, Digital Creativity, 21, pp. 11-17, (2010); The Walking Dead. Game [multiformat], (2012); Journey, (2012); Wardrip-Fruin N., Mateas M., Dow S., Sali S., Agency reconsidered, (2009); Wirth W., Hofer M., Schramm H., Beyond pleasure: Exploring the eudaimonic entertainment experience, Human Communication Research, 38, pp. 406-428, (2012); Wiseman S., Cox A., Gould S., Brumby D., Exploring the effects of non-monetary reimbursement for participants in HCI research, Human Computation, 4, pp. 1-24, (2017)</t>
  </si>
  <si>
    <t>Most popular Apple App Store categories 2021; Number of Apps Available in Leading App Stores 2020; Paschke K., Austermann M.I., Simon-Kutscher K., Thomasius R., Adolescent gaming and social media usage before and during the COVID-19 pandemic: Interim results of a longitudinal study, Sucht, 67, pp. 13-22, (2021); Kochuchakkalackal G.K., Reyes M.E.S., An Emerging Mental Health Concern: Risk Factors, Symptoms, and Impact of Internet Gaming Disorder, J. Technol. Behav. Sci, 5, pp. 70-78, (2020); Paschke K., Holtmann M., Melchers P., Klein M., Schimansky G., Kromer T., Reis O., Wartberg L., Thomasius R., Medienbezogene Störungen im Kindes-und Jugendalter: Evidenzpapier der Gemeinsamen Suchtkommission der kinder-und jugendpsychiatrischen und psychotherapeutischen Fachgesellschaft und Verbände (DGKJP, BAG, BKJPP) [Media-associated disorders in childhood and adolescence: Evidence paper of the joint addiction commision of the German societies and professional associations of child and adolescent psychiatry and psychotherapy], Z. Für Kinder-und Jugendpsychiatrie Psychother, 48, pp. 303-317, (2020); Paulus F.W., Ohmann S., von Gontard A., Popow C., Internet gaming disorder in children and adolescents: A systematic review, Dev. Med. Child Neurol, 60, pp. 645-659, (2018); Sugaya N., Shirasaka T., Takahashi K., Kanda H., Bio-psychosocial factors of children and adolescents with internet gaming disorder: A systematic review, Biopsychosoc. Med, 13, (2019); Diagnostic and Statistical Manual of Mental Disorders: DSM-5, (2013); International Classification of Diseases for Mortality and Morbidity Statistics (11th Revision); Paschke K., Austermann M.I., Thomasius R., Assessing ICD-11 Gaming Disorder in Adolescent Gamers: Development and Validation of the Gaming Disorder Scale for Adolescents (GADIS-A), J. Clin. Med, 9, (2020); Paschke K., Sack P.-M., Thomasius R., Validating the psychometric norms of the Internet Gaming Disorder scale in three large independent samples of children and adolescents, Int. J. Environ. Res. Public Health, 18, (2021); Torres-Rodriguez A., Griffiths M.D., Carbonell X., The Treatment of Internet Gaming Disorder: A Brief Overview of the PIPATIC Program, Int. J. Ment. Health Addict, 16, pp. 1000-1015, (2018); Torres-Rodriguez A., Griffiths M.D., Carbonell X., Oberst U., Treatment efficacy of a specialized psychotherapy program for Internet Gaming Disorder, J. Behav. Addict, 7, pp. 939-952, (2018); Ostinelli E.G., Zanganib C., Giordano B., Maestri D., Gambini O., D'Agostino A., Furukawa T.A., Purgatoe M., Depressive symptoms and depression in individuals with internet gaming disorder: A systematic review and meta-analysis, J. Affect. Disord, 284, pp. 136-142, (2021); Masi L., Abadie P., Herba C., Emond M., Gingras M.-P., Amor L.B., Video Games in ADHD and Non-ADHD Children: Modalities of Use and Association With ADHD Symptoms, Front. Pediatrics, 9, (2021); Coutelle R., Weiner L., Paasche C., Pottelette J., Bertschy G., Schroder C.M., Lalanne L., Autism Spectrum Disorder and Video Games: Restricted Interests or Addiction?, Int. J. Ment. Health Addict, (2021); Sachan P., Arya A., Singh S., Gupta P.K., Agarwal V., A Clinical Study of Internet Gaming Disorder in Adolescents with Psychiatric Disorders, Res. Sq, (2021); Gonzalez-Bueso V., Santamaria J., Fernandez D., Merino L., Montero E., Ribas J., Association between Internet Gaming Disorder or Pathological Video-Game Use and Comorbid Psychopathology: A Comprehensive Review, Int. J. Environ. Res. Public Health, 15, (2018); Gioia F., Boursier V., Treatment of Internet addiction and Internet gaming disorder in adolescence: A systematic review, Advances in Psychology, Mental Health, and Behavioral Studies (APMHBS) Book Series. Multifaceted Approach to Digital Addiction and Its Treatment, pp. 157-176, (2019); Stevens M.W.R., King D.L., Dorstyn D., Delfabbro P.H., Cognitive–Behavioral Therapy for Internet Gaming Disorder: A Systematic Review and Meta-analysis, Clin. Psychol. Psychother, 26, pp. 191-203, (2019); Wolfling K., Muller K.W., Dreier M., Ruckes C., Deuster O., Batra A., Mann K., Musalek M., Schuster A., Lemenager T., Et al., Efficacy of Short-Term Treatment of Internet and Computer Game Addiction: A Randomized Clinical Trial, JAMA Psychiatry, 76, (2019); Pozza A., Dettore D., Drop-out and Efficacy of Group versus Individual Cognitive Behavioural Therapy: What Works Best for Obsessive-Compulsive Disorder? A Systematic Review and Meta-Analysis of Direct Comparisons, Psychiatry Res, 258, pp. 24-36, (2017); Barkowski S., Schwartze D., Strauss B., Burlingame G.M., Rosendahl J., Efficacy of Group Psychotherapy for Anxiety Disorders: A Systematic Review and Meta-Analysis, Psychother Res, 30, pp. 965-982, (2020); Nardi B., Massei M., Arimatea E., Moltedo-Perfetti A., Effectiveness of Group CBT in Treating Adolescents with Depression Symptoms: A Critical Review, Int. J. Adolesc. Med. Health, 29, (2017); Lindenberg K., Halasy K., Schoenmaekers S., A randomized efficacy trial of a cognitive-behavioral group intervention to prevent Internet Use Disorder onset in adolescents: The PROTECT study protocol, Contemp. Clin. Trials Commun, 6, pp. 64-71, (2017); Gonzalez-Bueso V., Santamaria J.J., Fernandez D., Merino L., Montero E., Jimenez-Murcia S., del Pino-Gutierrez A., Ribas J., Internet Gaming Disorder in Adolescents: Personality, Psychopathology and Evaluation of a Psychological Intervention Combined With Parent Psychoeducation, Front. Psychol, 9, (2018); Du Y., Jiang W., Vance A., Longer Term Effect of Randomized, Controlled Group Cognitive Behavioural Therapy for Internet Addiction in Adolescent Students in Shanghai, Aust. N. Z. J. Psychiatry, 44, pp. 129-134, (2010); Liu Q.-X., Fang X.-Y., Yan N., Zhou Z.-K., Yuan X.-J., Lan J., Liu C.-Y., Multi-family group therapy for adolescent Internet addiction: Exploring the underlying mechanisms, Addict. Behav, 42, pp. 1-8, (2015); Park S.Y., Kim S.M., Roh S., Soh M.-A., Lee S.H., Kim H., Lee S.Y., Han D.H., The Effects of a Virtual Reality Treatment Program for Online Gaming Addiction, Comput. Methods Programs Biomed, 129, pp. 99-108, (2016); Li H., Wang S., The role of cognitive distortion in online game addiction among Chinese adolescents, Child. Youth Serv. Rev, 35, pp. 1468-1475, (2013); Nielsen P., Christensen M., Henderson C., Liddle H.A., Croquette-Krokar M., Favez N., Rigter H., Multidimensional family therapy reduces problematic gaming in adolescents: A randomised controlled trial, J. Behav. Addict, (2021); Sim T., Choo H., Low-Lim A., Lau J., Adolescents’ and Parents’ Perspective: A Gaming Disorder Intervention in Singapore, Fam. Relat, 71, pp. 90-103, (2021); Lo C.K.M., Yu L., Cho Y.W., Chan K.L., A Qualitative Study of Practitioners’ Views on Family Involvement in Treatment Process of Adolescent Internet Addiction, Int. J. Environ. Res. Public Health, 18, (2020); Moll B., Thomasius R., Kognitiv-Verhaltenstherapeutisches Gruppenprogramm Für Jugendliche Mit Abhängigem Computer-Oder Internetgebrauch. Das, Lebenslust Statt Onlineflucht“-Programm [Cognitive-Behavioral Therapy Group Program for Adolescents with Dependent Computer or Internet Use. The “Lust for Life Instead of Online Escape” Program], (2019); Wartberg L., Thomsen M., Moll B., Thomasius R., Pilotstudie zur Effektivität eines kognitiv verhaltenstherapeutischen Gruppenprogramms mit psychoedukativen Anteilen für Jugendliche mit pathologischem Internetgebrauch, Prax. der Kinderpsychol. Kinderpsychiatr, 63, pp. 21-35, (2014); Malterud K., Siersma V.D., Guassora A.D., Sample Size in Qualitative Interview Studies: Guided by Information Power, Qual. Health Res, 26, pp. 1753-1760, (2016); Dworkin S.L., Sample Size Policy for Qualitative Studies Using In-Depth Interviews, Arch. Sex. Behav, 41, pp. 1319-1320, (2012); F00-F99 Kapitel V Psychische und Verhaltensstörungen; Kuckartz U., Qualitative Inhaltsanalyse. Methoden, Praxis, Computerunterstützung, (2016); Hoag M.J., Burlingame G.M., Evaluating the Effectiveness of Child and Adolescent Group Treatment: A Meta-Analytic Review, J. Clin. Child Psychol, 26, pp. 234-246, (1997); Dick B., Ferguson B.J., Health for the world’s adolescents: A second chance in the second decade, J. Adolesc. Health, 56, pp. 3-6, (2015); Pinquart M., Pfeiffer J.P., Longitudinal Associations of the Attainment of Developmental Tasks with Psychological Symptoms in Adolescence: A Meta-Analysis, J. Res. Adolesc, 30, pp. 4-14, (2020); Torres-Rodriguez A., Griffiths M.D., Carbonell X., Oberst U., Internet Gaming Disorder in Adolescence: Psychological Characteristics of a Clinical Sample, J. Behav. Addict, 7, pp. 707-718, (2018); Shek D.T.L., Yu L., Prevention of Adolescent Problem Behavior: Longitudinal Impact of the Project P.A.T.H.S. in Hong Kong, Sci. World J, 11, pp. 546-567, (2011); Bonnaire C., Liddle H., Har A., Nielsen P., Phan O., Why and how to include parents in the treatment of adolescents presenting internet gaming disorder?, J. Behav. Addict, 8, pp. 201-212, (2019); Lee P., Zehgeer A., Ginsburg G.S., McCracken J., Keeton C., Kendall P.C., Birmaher B., Sakolsky D., Walkup J., Peris T., Et al., Child and Adolescent Adherence With Cognitive Behavioral Therapy for Anxiety: Predictors and Associations With Outcomes, J. Clin. Child Adolesc. Psychol, 48, pp. 215-226, (2019); King D.L., Delfabbro P.H., Wu A.M.S., Doh Y.Y., Kuss D.J., Pallesen S., Mentzoni R., Carragher N., Sakuma H., Treatment of Internet gaming disorder: An international systematic review and CONSORT evaluation, Clin. Psychol. Rev, 54, pp. 123-133, (2017); Kaminer Y., Challenges and Opportunities of Group Therapy for Adolescent Substance Abuse: A Critical Review, Addict. Behav, 30, pp. 1765-1774, (2005); Petrocelli J.V., Effectiveness of Group Cognitive-Behavioral Therapy for General Symptomatology: A Meta-Analysis, J. Spec. Group Work, 27, pp. 92-115, (2002); Kim J.-U., The Effect of a R/T Group Counseling Program on The Internet Addiction Level and Self-Esteem of Internet Addiction University Students, Int. J. Real. Ther, 27, pp. 4-12, (2008); Kazantzis N., Brownfield N.R., Mosely L., Usatoff A.S., Flighty A.J., Homework in Cognitive Behavioral Therapy, Psychiatr. Clin. North Am, 40, pp. 625-639, (2017); Eccles J.S., Gootman J.A., Community Programs to Promote Youth Development, (2002); Gentile D., Pathological Video-Game Use Among Youth Ages 8 to 18: A National Study, Psychol. Sci, 20, pp. 594-602, (2009); Mayring P., Qualitative Inhaltsanalyse Grundlagen und Techniken, (2015); Shiffman S., Stone A.A., Hufford M.R., Ecological Momentary Assessment, Annu. Rev. Clin. Psychol, 4, pp. 1-32, (2008); Menold N., Bogner K., Gestaltung von Ratingskalen in Fragebögen, Version 1.0, (2015)</t>
  </si>
  <si>
    <t>Viudes-Carbonell S.J.; Gallego-Durán F.J.; Llorens-Largo F.; Molina-Carmona R.</t>
  </si>
  <si>
    <t>Viudes-Carbonell, Sergio J. (57222599140); Gallego-Durán, Francisco J. (57193320353); Llorens-Largo, Faraón (15925566100); Molina-Carmona, Rafael (14054397200)</t>
  </si>
  <si>
    <t>57222599140; 57193320353; 15925566100; 14054397200</t>
  </si>
  <si>
    <t>Towards an iterative design for serious games</t>
  </si>
  <si>
    <t>10.3390/su13063290</t>
  </si>
  <si>
    <t>https://www.scopus.com/inward/record.uri?eid=2-s2.0-85103414513&amp;doi=10.3390%2fsu13063290&amp;partnerID=40&amp;md5=44d6d0f6c48ff7e4c35028cde49980ba</t>
  </si>
  <si>
    <t>The design and development of Serious Games is a complex task, including a considerable risk of failure. Many attempts end up in non-fun, non-engaging games that fail to meet the purpose of improving education. Many different proposals have been published in the form of design frameworks, with the aim of helping practitioners succeed. Although these frameworks define and explain relevant concepts and guidelines, there is lack of focus in iterative methodologies. These methodologies have proven valuable in other areas on engineering and are also used by commercial game designers. This work proposes the introduction of iterative design for Serious Games and presents an early stage methodology, along with an example of the core mechanic of a game and a prototype for learning the concept of slope of a line. © 2021 by the authors. Licensee MDPI, Basel, Switzerland.</t>
  </si>
  <si>
    <t>Education; Game design; Games; Iterative methodologies; Serious games</t>
  </si>
  <si>
    <t>Crawford C., The Art of Computer Game Design, (1984); Koster R., Wright W., A Theory of Fun for Game Design, (2004); Schell J., The Art of Game Design: A Book of Lenses, (2008); Abt C.C., Serious Games, (1970); Gallego-Duran F.J., Villagra-Arnedo C.J., Satorre-Cuerda R., Compan-Rosique P., Molina-Carmona R., Llorens-Largo F., A Guide for Game-Design-Based Gamification, Informatics, 6, (2019); Hunicke R., LeBlanc M., Zubek R., MDA: A formal approach to game design and game research, Proceedings of the AAAI Workshop on Challenges in Game AI, 4, (2004); de Freitas S., Oliver M., A four dimensional framework for the evaluation and assessment of educational games, Proceedings of the Computer Assisted Learning Conference, (2005); Kiili K., Digital game-based learning: Towards an experiential gaming model, Internet High. Educ, 8, pp. 13-24, (2005); de Freitas S., Jarvis S., A framework for developing serious games to meet learner needs, Proceedings of the The Interservice/Industry Training, Simulation &amp; Education Conference (I/ITSEC), (2006); de Freitas S., Oliver M., How can exploratory learning with games and simulations within the curriculum be most effectively evaluated?, Comput. Educ, 46, pp. 249-264, (2006); Amory A., Game object model version II: A theoretical framework for educational game development, Educ. Technol. Res. Dev, 55, pp. 51-77, (2007); Zin N.A.M., Yue W.S., Jaafar A., Digital game-based learning (DGBL) model and development methodology for teaching history, WSEAS Trans. Comput, 8, pp. 322-333, (2009); Ibrahim R., Jaafar A., Educational games (EG) design framework: Combination of game design, pedagogy and content modeling, Proceedings of the 2009 International Conference on Electrical Engineering and Informatics, pp. 293-298; de Freitas S., Rebolledo-Mendez G., Liarokapis F., Magoulas G., Poulovassilis A., Developing an Evaluation Methodology for Immersive Learning Experiences in a Virtual World, Proceedings of the 2009 Conference in Games and Virtual Worlds for Serious Applications, pp. 43-50; Aleven V., Myers E., Easterday M., Ogan A., Toward a Framework for the Analysis and Design of Educational Games, Proceedings of the 2010 Third IEEE International Conference on Digital Game and Intelligent Toy Enhanced Learning, pp. 69-76; van Staalduinen J.P., de Freitas S., A game-based learning framework: Linking game design and learning outcomes, Learning to Play: Exploring the Future of Education with Video Games, pp. 29-54, (2011); Kiili K., Lainema T., de Freitas S., Arnab S., Flow framework for analyzing the quality of educational games, Entertain. Comput, 5, pp. 367-377, (2014); Malliarakis C., Satratzemi M., Xinogalos S., Designing Educational Games for Computer Programming: A Holistic Framework, Electron. J. E-Learn, 12, pp. 281-298, (2014); Lamprinou D., Paraskeva F., Gamification design framework based on SDT for student motivation, Proceedings of the 2015 International Conference on Interactive Mobile Communication Technologies and Learning (IMCL), pp. 406-410; Csikszentmihalyi M., Flow: The Psychology of Optimal Experience, (1990); Miller G.A., The magical number seven plus or minus two: Some limits on our capacity for processing information, Psychol. Rev, 63, pp. 81-97, (1956); Amory A., Naicker K., Vincent J., Adams C., The use of computer games as an educational tool: Identification of appropriate game types and game elements, Br. J. Educ. Technol, 30, pp. 311-321, (1999); Lindley C., Game Taxonomies: A High Level Framework for Game Analysis and Design, (2003); Gee J.P., What Video Games Have to Teach Us About Learning and Literacy, Comput. Entertain, 1, (2003); Gee J.P., Learning by design: Good video games as learning machines, E-Learn. Digit. Media, 2, pp. 5-16, (2005); Hirumi A., Stapleton C., Applying Pedagogy during Game Development to Enhance Game-Based Learning, Games: Purpose and Potential in Education, pp. 127-162, (2009); Ahmad M., Rahim L.A., Arshad N.I., An analysis of educational games design frameworks from software engineering perspective, J. Inf. Commun. Technol, 14, pp. 123-151, (2015); Vansteenkiste M., Sierens E., Soenens B., Luyckx K., Lens W., Motivational profiles from a self-determination perspective: The quality of motivation matters, J. Educ. Psychol, 101, pp. 671-688, (2009); Llorens-Largo F., Gallego-Duran F.J., Villagra-Arnedo C.J., Compan-Rosique P., Satorre-Cuerda R., Molina-Carmona R., Gamification of the Learning Process: Lessons Learned, IEEE Rev. Iberoam. Tecnol. Aprendiz, 11, pp. 227-234, (2016)</t>
  </si>
  <si>
    <t>Economou M., Pujol L., Educational tool or expensive toy? Evaluating VR evaluation and its relevance for virtual heritage, New Media and Cultural Heritage, pp. 242-260, (2008); Papanikolaou I.D., Papanikolaou D.I., Seismic hazard scenarios from the longest geologically constrained active fault of the Aegean, Quatern. Int., 171, pp. 31-44, (2007); Reicherter K., Et al., Holocene tsunamigenic sediments and tsunami modelling in the Ther-maikos Gulf area (Northern Greece), Zeitschrift für Geomorphologie Supplementary Issues, 54, 3, pp. 99-125, (2010); Anastasovitis E., Tsunami in Ancient Potidaea: A 3D Representation, (2014); Pyrseia Informatics: Tsunami in Ancient Potidaea; Seiradakis J.H., Edmunds M.G., Our current knowledge of the Antikythera mechanism, Nat. Astron., 2, 1, pp. 35-42, (2018); Efstathiou K., Basiakoulis A., Efstathiou M., Anastasiou M., Seiradakis J.H., Determination of the gears geometrical parameters necessary for the construction of an operational model of the Antikythera Mechanism, Mech. Mach. Theory, 52, pp. 219-231, (2012); Roumeliotis M., Calculating the torque on the shafts of the Antikythera Mechanism to determine the location of the driving gear, Mech. Mach. Theory, 122, pp. 148-159, (2018); Freeth T., Et al., Decoding the ancient Greek astronomical calculator known as the Antikythera Mechanism, Nature, 444, 7119, pp. 587-591, (2006); Anastasovitis E., Roumeliotis M., Virtual museum for the Antikythera Mechanism: Designing an immersive cultural exhibition, 2018 IEEE International Symposium on Mixed and Augmented Reality Adjunct (Ismar-Adjunct), Munich, Pp. 310–313. IEEE, (2018); Anastasovitis E., Roumeliotis M., Designing an edutainment serious game for the Antikythera Mechanism in virtual reality, Helin, K., Perret, J., Kuts, V. (Eds.) the Application Track, Posters and Demos of Eurovr: Proceedings of the 16Th Annual Eurovr Conference-2019 VTT Technical Research Centre of Finland, VTT Technology, Tallinn, No. 357, Pp. 94–97. IEEE, (2019); Rogers A., Horrocks N., Teaching Adults. Mcgraw-Hill Education, (2010)</t>
  </si>
  <si>
    <t>Chang C.Y., Hwang G.J., Trends in digital game-based learning in the mobile era: A systematic review of journal publications from 2007 to 2016, International Journal of Mobile Learning and Organisation, 13, 1, pp. 68-90, (2019); Dezuanni M., O'Mara J., Beavis C., Redstone is like electricity': Children's performative representations in and around Minecraft, E-learning and Digital Media, 12, 2, pp. 147-163, (2015); Moje E.B., Luke A., Literacy and identity: Examining the metaphors in history and contemporary research, Reading Research Quarterly, 44, 4, pp. 415-437, (2009); Atwood-Blaine D., Huffman D., Mobile gaming and student interactions in a science center: The future of gaming in science education, International Journal of Science and Mathematics Educaton, 15, 1, pp. 45-65, (2017); Subhash S., Cudney E.A., Gamified learning in higher education: A systematic review of the literature, Computers in Human Behavior, 87, pp. 192-206, (2018); Boylan C., Exploring elementary students' understanding of energy and climate change, International Electronic Journal of Elementary Education, 1, 1, pp. 1-15, (2017); Pellas N., Fotaris P., Kazanidis I., Wells D., Augmenting the learning experience in primary and secondary school education: A systematic review of recent trends in augmented reality game-based learning, Virtual Reality, 23, 4, pp. 329-346, (2019); Gamberini L., Corradi N., Zamboni L., Perotti M., Cadenazzi C., Mandressi S., Et al., Saving is fun: Designing a persuasive game for power conservation, 8th International Conference on Advances in Computer Entertainment Technology, pp. 1-7, (2011); Nguyen S.P., Mobile application for household energy consumption feedback using smart meters: Increasing energy awareness, encouraging energy savings and avoiding energy peaks, 2014 International Conference on Collaboration Technologies and Systems (CTS), pp. 291-296, (2014); Toasa R., Silva C., Silva C., Goncalves D., Neves L., Marcelino L., Energy consumption behaviour characterization with mobile gamification, 2th Iberian Conference on Information Systems and Technologies (CISTI), pp. 1-6, (2017); Park H.J., A study on the educational game design for practicing energy saving in elementary school students, Journal of Convergence for Information Technology, 9, 5, pp. 14-20, (2019); Lotfi E.A., Belahbib A., Bouhorma M., Adaptation of rapid prototyping model for serious games development, Journal of Computer Science, 2, 2, pp. 173-183, (2014); Vusic D., Bernik A., Gecek R., Instructional design in game based learning and applications used in educational systems, Technical Journal, 12, 1, pp. 11-17, (2018); So W.W.M., Fok A.W.P., Liu M.W.F., Ching F.N.Y., Examining teachers' TPACK in using e-learning resources in primary science lessons, Development of Science Teachers' Tpack, pp. 105-130, (2015); Al-Marri W., Al-Habaibeh A., Watkins M., An investigation into domestic energy consumption behaviour and public awareness of renewable energy in Qatar, Sustainable Cities and Society, 41, pp. 639-646, (2018); Suraya N., Zakaria Z., Halijjah S., Analysis of Energy Conservation Intention of Residential Consumer in Malaysia, Journal of Physics: Conference Series, 1529, 2, (2020); Akil Y.S., Mangngenre S., Mawar S., Amar K., Preliminary study of perception and consumer behaviour towards energy saving for household appliances: A case of Makassar, Journal of Physics: Conference Series, 979, 1, (2018); Zulkifli N.E.I., Jamaludin A.A., Ilham Z., Jani R., Mokhtar M.I., The Daily Practice of UM Students on Electricity Usage towards Energy Conservation, Climate Change and Campus Sustainability, 2, pp. 133-146, (2018); Abdusselam M.S., The Effect of Serious Games on the Awareness of Energy Sources Consumption, International Technology and Education Journal, 4, 1, pp. 36-42, (2020); Oppong-Tawiah D., Webster J., Staples S., Cameron A.F., De Guinea A.O., Hung T.Y., Developing a gamified mobile application to encourage sustainable energy use in the office, Journal of Business Research, 106, pp. 388-405, (2020)</t>
  </si>
  <si>
    <t>The Black Watchmen. Game [PC]. Alice &amp; Smith, Montreal, Quebec, Canada, 25 June, (2015); Battles J., Battles J., Glenn V., Shedd L., Rethinking the library game: Creating an alternate reality with social media, J. Web Librariansh., 5, 2, pp. 114-131, (2011); Bonsignore E., Hansen D., Kraus K., Visconti A., Fraistat A., Roles people play: Key roles designed to promote participation and learning in alternate reality games, Proceedings of the 2016 Annual Symposium on Computer-Human Interaction in Play, (2016); Evans E., Christopherson L., Strum B., King E., Haefele C., Alternate reality games: A realistic approach to gaming on campus, Proceedings of the 38Th Annual Fall Conference on SIGUCCS-SIGUCCS 2010, (2010); Forever has Fallen. Game [Web]. Mihell &amp; Lycos, Adelaide, Australia, 5 September, (2020); O'Hara K., Grain H., Williams J., Participation, collaboration, and spectatorship in an alternate reality game, Proceedings of the 20Th Australasian Conference on Computer-Human Interaction Designing for Habitus and Habitat-Ozchi 2008, (2008); Piatt K., Using alternate reality games to support first year induction with ELGG, Campus-Wide Inf. Syst., 26, 4, pp. 313-322, (2009); O'Connell W., Subtext. Game [Mobile]. William O’Connell, (2018)</t>
  </si>
  <si>
    <t>Dichev C., Dicheva D., Angelova G., From gamification to gamefiil design and gameful experience in learning, Cybernetics and Information Technologies, 14, 4, pp. 1-18, (2015); Kang C.M., Et al., JOMcai: The contribution of computer-assisted instruction on learning improvement of science student, Terengganu International Business and Economic Conference, pp. 797-802, (2016); Kang C.M., JosephNg P.S., Issa K., A study on integrating penetration testing into the information security framework for Malaysian higher education institutions, International Symposium on Mathematical Science &amp; Computing Research, pp. 156-161, (2015); Joseph Ng P.S., Et al., JOMcai: The contribution of computer-assisted instruction on learning improvement of science student, Terengganu International Business and Economic Conference, 2016, pp. 797-802, (2016); Noraddin E.M., Kian N.T., Academics' attitudes toward using digital games for learning &amp; teaching in Malaysia, Malaysian Online Journal of Educational Technology, 2, 4, pp. 1-21, (2014); Fonseca D., Villagrasa S., Navarro I., Redondo E., Valls F., Sanchez A., Urban gamification in architecture education, Advances in Intelligent Systems Ans Computing , Cham, (2017); AdrianChin Y.K., JosephNg P.S., Shibghatullah A.S., Loh Y.F., JomDataMining: Learning behaviour affecting their academic performance, really?, IEEE 6th International Conference on Engineering Technologies and Applied Science, (2020); AdrianChin Y.K., JosephNg P.S., Eaw H.C., Loh Y.F., Shibghatullah A.S., JomDataMining: Academic performance and learning behavior dubious relationship, InternationalJournal of Business Information Systems, (2020); Dowsett A., Jackson M., The effect of violence and competition within video games on aggression, Computers in Human Behavior, 99, pp. 22-27, (2019); Halbrook Y.J., O'Donnell A.T., Msetfi R.M., When and how video games can be good: A review of the positive effects of video games on well-being, Perspectives on Psychological Science, 14, 6, pp. 1096-1104, (2019); Granic I., Lobel A., Engels R.C.M.E., The benefits of playing video games, American Psychological Association 0, 69, 1, pp. 66-78, (2014); Majuri J., Koivisto J., Hamari J., Gamification of education and learning: A review of empirical literature, 2nd International GamiFIN Conference (GamiFIN 2018), (2018); Gobron S.C., Gamification &amp; Serious Games, (2016); Clarke G., Kehoe J., O'Broin D., Effects of Gamification on the formation of Habit of study in tertiary learning, Journal of Business Research, pp. 871-880, (2018); Deterding S., Dixon D., Khaled R., Nacke L., From game design elements to gamefulness, Conference: Proceedings of the 15th International Academic MindTrek Conference: Envisioning Future Media Environments, (2011); Huotari K., Hamari J., Defining gamification-A service marketing perspective, Proceedings of the 16th International Academic Mindtrek Conference, (2012); Bockle M., Novak J., Bick M., Towards adaptive gamification: A synthesis of current developments, Proceedings of the 25th European Conference on Information Systems (ECIS), (2017); Al-Azawi R., Al-Faliti F., Al-Blushi M., Educational gamification Vs. Game based learning: Comparative study, International Journal of Innovation, Management and Technology, 7, 4, pp. 132-136, (2016); Sakic M., Varga V., Video games as an education tool, Sixth International Conference on E-Learning, Belgrade, (2015); Xu Z., Fan H., The predicament and breakthrough of ideological and political education in colleges and universities, 5th International Conference on Education, Language, Art and Inter-cultural Communication (ICELAIC 2018), (2018); Sharon B., The Knowledge Guru; Actionable Gamification Beyong Points, Badges, and Leaderboards, (2019); Mitchell R., Schuster L., Jin H.S., Gamification and the impact of extrinsic motivation on needs satisfaction: Defining "gamification, Journal of Business Research, 106, 11, pp. 323-330, (2018); Brett J., Simons A., Evaluating the use of the Unity engine for developing 2D mobile games in consideration of start-up/student developers, E-Learning and Games: 11th International Conference, Edutainment 2017, (2017); Poh Soon J., Chon Moy K., Kamil Mahmood A., See Wan W., Koo Yuen P., Seow Hui S., Jit Theam L., EaaS: Available yet hidden infrastructure inside mse, 5th International Conference on Network, Communication and Computing, pp. 17-20, (2016); Joseph NgP.S., Choo P.Y., Wong S.W., Phan K.Y., Lim E.H., Malaysia SME ICT during economic turbulence, International Conference on Information &amp; Computer Network, pp. 67-71, (2012); Ng Poh Soon J., Yin C.P., Wan W.S., Nazmudeen M., Energizing ICT infrastructure for Malaysia SME during economic turbulence, Student Conference on Research and Development, pp. 310-314, (2011); JosephNg P.S., EaaS infrastructure disruptor for MSE, International Journal of Business Information Systems, 30, 3, pp. 373-385, (2019); JosephNg P.S., EaaS Optimization: Available yet hidden information technology infrastructure inside medium size enterprises, Journal of Technological Forecasting and Social Change, 132, pp. 165-173, (2018); JosephNg P.S., Moy K.C., Beyond barebone cloud infrastructure services: Stumbling competitiveness during economic turbulence, Journal of Science &amp; Technology, 24, 1, (2016); Joseph N.P.S., Mahmood A.K., Choo P.Y., Wong S.W., Phan K.Y., Lim E.H., Barebone cloud IaaS: Revitalization disruptive technology, International Journal of Business Information System, 18, 1, pp. 107-126, (2015); Joseph N.P.S., Mahmood A.K., Choo P.Y., Wong S.W., Phan K.Y., Lim E.H., IaaS cloud optimization during economic turbulence for Malaysia small and medium enterprise, International Journal of Business Information System, 16, 2, pp. 196-208, (2014); Joseph N.P.S., Mahmood A.K., Choo P.Y., Wong S.W., Phan K.Y., Lim E.H., Battles in volatile information and communication technology landscape: The Malaysia small and medium enterprise case, International Journal of Business Information System, 13, 2, pp. 217-234, (2013); Kang C.M., Mahmood A.K., Choo P.Y., Wong S.W., Phan K.Y., Lim E.H., Exostructure services for infrastructure resources optimization, Journal of Telecommunication, Electronic &amp; Computer Engineering, 8, 4, pp. 65-69, (2016); Karlan D., McConnell M., Mullainathan S., Zinman J., Getting to the top of mind: How reminders increase saving, NBER Working Paper, 62, 3, pp. 3393-3411, (2016); Doherty S., Keebler J., Davidson S., Palmer E., Frederick C., Recategorization of video game genres, Human Factors and Ergonomics Society Annual Meeting, 62, 3, pp. 2099-2103, (2018)</t>
  </si>
  <si>
    <t>Aleman-Soler N.M., Travieso C.M., Guerra-Segura E., Alonso J.B., Kishore Dutta M., Singh A., Biometric approach based on physiological human signals, in 2016 3rd international conference on signal processing and integrated networks (spin), 3rd International Conference on Signal Processing and Integrated Networks, SPIN, 2016, pp. 681-686, (2016); Boucsein W., Electrodermal Activity, (2012); Clerico A., Chamberland C., Parent M., Emmanuel Michon P., Tremblay S., Falk T.H., Christophe Gagnon J., Jackson P., Biometrics and classifier fusion to predict the fun-factor in video gaming, IEEE Conference on Computatonal Intelligence and Games, CIG, (2017); Edholm H., Lidstrom M., Steghofer J., Burden H., Crunch time: The reasons and effects of unpaid overtime in the games industry, 2017 IEEE/ACM 39th International Conference on Software Engineering: Software Engineering in Practice Track (ICSE-SEIP). IEEE, (2017); ESA's Essential Facts about the Computer and Video Game Industry Report, (2019); Fowler A., Measuring learning and fun in video games for young children: A proposed method, ACM International Conference Proceeding Series, pp. 639-642, (2013); Greco A., Lanata A., Citi L., Vanello N., Valenza G., Scilingo E., Skin admittance measurement for emotion recognition: A study over frequency sweep, Electronics, 5, 4, (2016); Johnson D., Klarkowski M., Vella K., Phillips C., McEwan M., Watling C.N., Greater rewards in videogames lead to more presence, enjoyment and effort, Computers in Human Behavior, 87, pp. 66-74, (2018); Mikeal Martey R., Kenski K., Folkestad J., Feldman L., Gordis E., Shaw A., Stromer-Galley J., Clegg B., Zhang H., Kaufman N., Rabkin A.N., Shaikh S., Strzalkowski T., Measuring game engagement: Multiple methods and construct complexity, Simulation and Gaming, 45, pp. 528-547, (2014); Moura D., Seif El Nasr M., Shaw C.D., Visualizing and understanding players' behavior in video games, Proceedings of the 2011 ACM SIGGRAPH Symposium on Video Games-Sandbox '11, pp. 11-16, (2011); 2018 Global Games Market Report, (2019); Pascarella L., Palomba F., Di Penta M., Bacchelli A., How Is Video Game Development Different from Software Development in Open Source?, (2018); Petrillo F., Pimenta M., Trindade F., Dietrich C., What went wrong? A survey of problems in game development, Computers in Entertainment, 7, 1, (2009); Ravaja N., Salminen M., Holopainen J., Saari T., Laarni J., Jrvinen A., Emotional response patterns and sense of presence during video games, in proceedings of the third nordic conference on human-computer interaction-nordichi '04, Proceedings of the Third Nordic Conference on Humancomputer Interaction-NordiCHI '04, pp. 339-347, (2004); Robertson G., Caldwell G., Hamill J., Kamen G., Whittlesey S., Research methods in biomechanics, 2e, Human Kinetics, (2013); Roose K., The Tracer Method : TheDynamic Duo Combining Cognitive Task Analysis and Eye Tracking, pp. 585-593, (2018); Schreier J., Blood, sweat, and pixels: The triumphant, turbulent stories behind how video games are made, HarperCollins, (2017); Setz C., Arnrich B., Schumm J., La Marca R., Troster G., Ehlert U., Discriminating stress from cognitive load using a wearable eda device, IEEE Transactions on Information Technology in Biomedicine, 14, 2, pp. 410-417, (2010)</t>
  </si>
  <si>
    <t>Arehiteeting the future of software engineering. A national agenda for software engineering research and development, Software Engineering Institute, (2021); Goel A.K., Rugaber S., Vattom S., Structure, behavior and function of complex systems: The SBF Modeling Language, Artificial Intelligence for Engineering Design, Analysis and Manufacturing, 23, 1, pp. 23-35, (2009); Lee C.S., Hughes J.H., Refocusing on cognitive load design through a meta-analysis on leamability, goal-based intentions and extensibility towards personalized cognitive-social-affective engagement among senior, Frontier, in Artificial Intelligence and Applications, pp. 456-469; Lee C.S., M search of an optimizer matrix for affordance design, International Conference on Industrial Engineering and Engineering Management, Macau, pp. 669-673, (2019); Lee C.S., Wong K.D., Developing a disposition for social innovations: an affective-socio-cognitive co-designmodel, International Conference on Cognition and Exploratory Learnmg in Digital Age, pp. 180-186, (2015); Lee C.S., Wong K.D., Developing community-based engagement in Smart Cities: A design-computational thinking approach|, EEE International Conference on Industrial Engineering and Engineering Management, pp. 832-836, (2017); Lee C.S., Wong K.D., Design thinking and semiotics to increase socio-cognitive-affective engagement: An inclusive design human factors case study, IEEE International Conference on Industrial Engineering and Engineering Management, Singapore, pp. 264-268, (2017); SangLetti J.L., Allen J.J.B., Peterson M.A., The ground side of an object: Perceived as shapeless yet processed for semantics, Psychological Science, 25, 1, pp. 256-264, (2014); Cognitive Health and Older Adults; Murman D.L., The Impact of Age on Cognition, Seminar, in Hearing, August, 36, 3, pp. 111-121, (2015); Rui N., Yasukuyi T., Hikaru T., Hiroshi H., Yuko A., Yayoi S., Atsushi S., Yuka K., Takashi T., Yukihito Y., Ryuta K., Brain training game improves executive functions and processing speed in the elderly: A randomized controlled trial, PloS One., 7, 1, (2012); Dementia Cases Setto Triple by 2050 But Still Largely Ignored, (2012); Dementia; Butcher J., Mind games: do they work?, British Medical Journal, 336, pp. 246-248, (2008); Owen A.M., Hampshire A., Grahn J.A., Stenton R., Dajani S., Bums A.S., Howard R.J., Ballard C.G., Putting brain training to the test, Nature, 465, pp. 775-778, (2010); Zelinski E.M., Reyes R., Cognitive benefits of computer games for older adults, Gerontechnology, 8, 4, pp. 220-235, (2009); Qiu C., Kivipelto M., Von Strauss E., Epidemiology of Alzheimer's disease: occurrence, determinants, and strategies toward intervention, Dialogues Clinical Neuroscience, 11, 2, pp. 111-128, (2009); Chin Y.J., Lim W.N., Lee C.S., Mobile game for the elderly: bundled bingo game, IEEE TENCON, (2017); Lee C.S., Chan S.W.L., Guy S.Y., Socially-enhanced variants of mobile bingo game: Towards personalized cognitive and social engagement among seniors, IEEE International Conference on Soft Computing, Intelligent System and Information Technology, (2017); Kuo C.Y., Huang Y.M., Yeh Y.Y., Let's play cards: Multi-component cognitive training with social engagement enhances executive control in older adults, Frontiers in Psychology, 9, (2018); Klimova B., The impact of physical activities on cognitive performance among healthy older individuals, Brain Sciences, 10, 6, (2020); Mandolesi L., Polverino A., Montuori S., Foti F., Ferraioli G., Sorrentino P., Sorrentino G., Effects of physical exercise on cognitive functioning and wellbeing: biological and psychological benefits, Frontier, in Pscyhology, 9, (2018); Lee C.S., Kaur R.K., Singh C.J., Factor, facilitating socio-cognitive-affective engagements and playfulness among Malaysian senior,: A case study towards link recommender design, International Symposium on Tools and Techniques on Software Development, Workshop of the International Conference on Computational Science and Applications, (2021); Mini Mental State Examination; Lee C.S., Jiang B., Assessment of Computational Thinking (CT) in Scratch fractal projects: Towards CT-HC][scaffolds for analogical-fractal thinking, International Conference on Computer-Supported Education, pp. 192-199, (2019); Keller J.M., Development and use of the ARCS model of instructional design, Journal of Instructional Development, 10, 3, pp. 2-10, (1987); Lee C.S., Ling Y.L., Comparing effects of brain-training and role-playing games on problem-solving speed workshop on Curating examples of the use of analogies in STEAM, International Conference on Computer, in Education, Vietnam, November 23-27, 2020, 2, pp. 607-616; Davis F.D., Perceived usefulness, perceived ease of use and user acceptance of information technology, Management Information Systems Quarterly, 13, 3, pp. 319-340, (1989); Venkatesh V., Davis F.D., A theoretical extension of the technology acceptance model: Four longitudinal field studies, Management Science, 46, 2, pp. 186-204, (2000); Vekkesh V., Bala H., Technology Acceptance Model 3 and a research agenda on interventions, Decision Sciences, 39, 2, pp. 273-315, (2008); Yates L., Ziser S., Spector A., Orrell M., Cognitive leisure activities and future risk of cognitive impairment and dementia: Systematic review and meta-analysis, International Psychogeriatrics, 28, 11, pp. 1791-1806, (2016); Lee C.S., Yri W., Lean rehabilitative-predictive recommender games for senior, with mild cognitive impairment: A case study, International Conference on Computational Science and Applications, 3, pp. 411-428, (2021); Grabbe J.W., Sudoku and working memory performance for older adults, Activities, Adaptation &amp; Aging, 35, pp. 241-254, (2011); Ashlesh P., Deepak K.K., Preet K.K.A., Role of prefrontal cortex during Sudoku task: fNIRS study, Translational Neuroscience, 11, 1, pp. 419-427, (2020); Schrepp M., Hinderks A., Thomaschewski J., Design and evaluation of a short version of the user experience questionnaire," (UEQ-S), International Journal of Interactive Multimedia and Artificial Intelligence, 4, 6, pp. 103-108, (2017)</t>
  </si>
  <si>
    <t>Learning about serious game design and development at the K-12 level</t>
  </si>
  <si>
    <t>10.1108/IJILT-01-2021-0003</t>
  </si>
  <si>
    <t>https://www.scopus.com/inward/record.uri?eid=2-s2.0-85106054574&amp;doi=10.1108%2fIJILT-01-2021-0003&amp;partnerID=40&amp;md5=f79d2d14136ce34618a90ae0845696de</t>
  </si>
  <si>
    <t>Purpose: Very little effort has been dedicated to the teaching of serious game design and development. At the post-secondary level, very few courses dedicated to serious game design and development exist. At the K-12 level, although (entertainment) game design and programming instruction are becoming more widespread, serious game design and development is ignored. This study aims to present a series of lesson plans that allow K-12 teachers to introduce students to serious game design and development. Design/methodology/approach: The lesson plans include both a didactic and applied component and are intended to provide students with an introduction to serious games and their design and development while making students aware of the many career paths within this exciting growing domain. They can also be completed entirely remotely lending themselves nicely to online instruction to facilitate the COVID-19 shutdowns and the resulting move to e-learning. Findings: Although several high-school teachers and several elementary school children were consulted during the development of the lesson plans, the lesson plans have only recently been made available, and therefore, there is a lack of any teacher or student feedback available regarding their use. Informally, several elementary school children found the lessons to be fun, interesting and informative. Originality/value: There are currently no existing courses or lesson plans focusing on serious game design and development at the K-12 level, thus making this set of lesson plan novel and unique. © 2021, Emerald Publishing Limited.</t>
  </si>
  <si>
    <t>K-12 education; Serious game design; Serious game development; Serious games</t>
  </si>
  <si>
    <t>Annetta L.A., Murray M.R., Laird S.G., Bohr S.C., Park J.C., Serious games: incorporating video games in the classroom, Education Quarterly, 29, 3, pp. 16-22, (2006); Bergeron B., Developing Serious Games, (2006); Brown J.M., Savaglio R., Watson G., Kaplansky A., LeSage A., HughesKapralos J.B., Arcand J., Optimizing child nutrition education with the Foodbot Factory mobile health app: formative evaluation and analysis, JMIR Formative Research, 4, 4, (2020); Brown Q., Lee F., Alejandre S., Emphasizing soft skills and team development in an educational digital game design course, Fourth International Conference on Foundations of Digital Games, pp. 240-247, (2009); Chaffin A., Barnes T., Lessons from a course on serious games research and prototyping, ACM Fifth International Conference on the Foundations of Digital Games, pp. 32-39, (2010); Correa D., Global serious games market expected to exhibit a 19.2% CAGR by 2025, Allied Market Research, (2019); Corti K., Game-Based Learning; a Serious Business Application, (2006); Fisch S.M., Characteristics of effective materials for informal education: a crossmedia comparison of television, magazines, and interactive media, The Design of Instruction and Evaluation: Affordances of Using Media and Technology, pp. 3-18, (2004); Hall S., Takabashi R., Augmented and virtual reality: the promise and peril of immersive technologies, World Economic Forum, (2017); Haynes J., 14 tools to turn game-obsessed kids into genuine game designers, Common Sense Media, (2018); Kapralos B., Haji F., Dubrowski A., A crash course on serious games design and assessment: a case study, IEEE 2013 Games Innovation Conference, pp. 105-109, (2013); Kapralos B., Fisher S., Clarkson J., van Oostveen R., A course on serious game design and development using an online problem-based learning approach, Interactive Technology and Smart Education, 12, 2, pp. 116-136, (2015); Kato P.M., Cole S.W., Bradlyn A.S., Pollock B.H., Video game improves behavioral outcomes in adolescents and young adults with cancer: a randomized trial, Pediatrics, 122, 2, pp. 305-317, (2008); Virtual Reality Market by Component (Hardware and Software), Technology (Non-Immersive, Semi- and Fully Immersive), Device Type (Head-Mounted Display, Gesture Control Device), Application and Geography – Global Forecast to 2022, (2016); Maya I., Pearson J.N., Tapia T., Wherfel Q.M., Reese G., Supporting all learners in school-wide computational thinking: a cross-case qualitative analysis, Computers and Education, 82, pp. 263-279, (2015); Saez-Lopez J.M., Roman-Gonzalez M., Vazquez-Cano E., Visual programming languages integrated across the curriculum in elementary school: a two year case study using ‘scratch’ in five schools, Computers and Education, 97, pp. 129-141, (2016); Schwartz D.L., Lin X., Brophy S., Bransford J.D., Toward the development of flexibly adaptive instructional designs, Instructional Design Theories and Models: A New Paradigm of Instruction Theory, 3, pp. 183-213, (1999); Shute V.J., Ventura M., Bauer M., Zapata-Rivera D., Melding the power of serious games and embedded assessment to monitor and foster learning: flow and grow, Serious Games: Mechanisms and Effects, pp. 295-321, (2009)</t>
  </si>
  <si>
    <t>Andreas K., Tsiatsos T., Terzidou T., Pomportsis A., Fostering collaborative learning in second life: Metaphors and affordances, Computers &amp; Education, 55, 2, pp. 603-615, (2010); Baddeley A.D., Hitch G., Working memory, Psychology of Learning and Motivation., 8, pp. 47-89, (1974); Games B., Beat saber, Game [Steam Early Access and Oculus Store]. Beat Games, (2018); Brooke J., Et al., Sus-a quick and dirty usability scale, Usability Evaluation in Industry, 189, 194, pp. 4-7, (1996); Bruckman A., Can educational be fun, Game Developers Conference, 99, pp. 75-79, (1999); Bustamante E.A., Spain R.D., Measurement invariance of the nasa tlx, Proceedings of the Human Factors and Ergonomics Society Annual Meeting, 52, pp. 1522-1526, (2008); Cheng A., Yang L., Andersen E., Teaching language and culture with a virtual reality game, Proceedings of the 2017 CHI Conference on Human Factors in Computing Systems, pp. 541-549, (2017); Cooke-Plagwitz J., New directions in call: An objective introduction to second life, CALICo Journal, 25, 3, (2008); Ebbinghaus H., Memory: A contribution to experimental psychology, Annals of Neurosciences, 20, 4, (2013); Edge D., Cheng K., Whitney M., Spatialease: Learning language through body motion, Proceedings of the SIGCHI Conference on Human Factors in Computing Systems-CHI, 13, (2013); Elgort I., Deliberate learning and vocabulary acquisition in a second language, Language Learning, 61, 2, pp. 367-413, (2011); Garcia S., Laesker D., Caprio D., Kauer R., Nguyen J., Andujar M., An immersive virtual reality experience for learning Spanish, Learning and Collaboration Technologies. Ubiquitous and Virtual Environments for Learning and Collaboration (Lecture Notes in Computer Science), pp. 151-161, (2019); Griva E., Semoglou K., Geladari A., Early foreign language learning: Implementation of a project in a game-based context, Procedia-Social and Behavioral Sciences, 2, 2, pp. 3700-3705, (2010); Harrell F.E., Regression Modeling Strategies: With Applications to Linear Models, Logistic and Ordinal Regression, and Survival Analysis, (2015); Hart S.G., Staveland L.E., Development of nasa-tlx (task load index): Results of empirical and theoretical research, Advances in Psychology., 52, pp. 139-183, (1988); Kennedy R.S., Lane N.E., Berbaum K.S., Lilienthal M.G., Simulator sickness questionnaire: An enhanced method for quantifying simulator sickness, The International Journal of Aviation Psychology, 3, 3, pp. 203-220, (1993); Labonte-Le Moyne E., Santhanam R., Leger P., Courtemanche F., Fredette M., Senecal S., The delayed effect of treadmill desk usage on recall and attention, Computers in Human Behavior, 46, pp. 1-5, (2015); Rowland Lee W., Language-Teaching Games and Contests, (1965); Legault J., Zhao J., Chi Y., Chen W., Klippel A., Li P., Immersive virtual reality as an effective tool for second language vocabulary learning, Languages, 4, 1, (2019); Mehregan M., Game-based tasks for foreign language instruction: Perspectives on young learners' vocabulary acquisition, IAFOR Journal of Language Learning, 1, 1, (2014); Miller G.A., The magical number seven, plus or minus two: Some limits on our capacity for processing information, Psychological Review, 63, 2, (1956); Moreno R., Mayer R.E., A coherence effect in multimedia learning: The case for minimizing irrelevant sounds in the design of multimedia instructional messages, Journal of Educational Psychology, 92, 1, (2000); Palomo-Duarte M., Berns A., Cejas A., Manuel Dodero J., Antonio Caballero J., Ruiz-Rube I., Assessing foreign language learning through mobile game-based learning environments, International Journal of Human Capital and Information Technology Professionals, 7, 2, pp. 53-67, (2016); Sanchez-Vives M.V., Slater M., From presence to consciousness through virtual reality, Nature Reviews Neuroscience, 6, 4, pp. 332-339, (2005); Sankhoff D., Kruskal J., Time warps, string edits, and macro-molecules: The theory and practice of sequence comparison, Addison-Wesley Publication, (1983); De Souza Silva T., Carlo Ribeiro Marinho E., Ribeiro Eulalio Cabral G., Santos Da Gama K., Motivational impact of virtual reality on game-based learning: Comparative study of immersive and non-immersive approaches, 2017 19th Symposium on Virtual and Augmented Reality (SVR), pp. 155-158, (2017); Slater M., Place illusion and plausibility can lead to realistic behaviour in immersive virtual environments, Philosophical Transactions of the Royal Society B: Biological Sciences, 364, 1535, pp. 3549-3557, (2009); Solak E., Erdem G., A content analysis of virtual reality studies in foreign language education, Participatory Educational Research, 2, 2, pp. 21-26, (2015); Sweetser P., Wyeth P., Gameflow: A model for evaluating player enjoyment in games, Computers in Entertainment, 3, 3, (2005); Sweller J., Cognitive load during problem solving: Effects on learning, Cognitive Science, 12, 2, pp. 257-285, (1988); Van Der Ploeg H.P., Chey T., Korda R.J., Banks E., Bauman A., Sitting time and all-cause mortality risk in 222 497 australian adults, Archives of Internal Medicine, 172, 6, pp. 494-500, (2012); Xie Y., Ryder L., Chen Y., Using interactive virtual reality tools in an advanced Chinese language class: A case study, TechTrends, 63, 3, pp. 251-259, (2019); Zhu Y., Wang Y., Yu C., Shi S., Zhang Y., He S., Zhao P., Ma X., Shi Y., Vivo: Video-augmented dictionary for vocabulary learning, Proceedings of the 2017 CHI Conference on Human Factors in Computing Systems-CHI 17, pp. 5568-5579, (2017)</t>
  </si>
  <si>
    <t>Moll L.C., Ls Vygotsky and Education, (2013); Papert S., Mindstorms: Children, Computers, and Powerful Ideas, (1980); Ploetzner R., Dillenbourg P., Preier M., Traum D., Learning by explaining to oneself and to others, Collaborative Learning: Cognitive and Computational Approaches, 1, pp. 103-121, (1999); Webb N.M., Peer interaction and learning in small groups, Int. J. Educ. Res., 13, 1, pp. 21-39, (1989); Walker D.F., Fundamentals of Curriculum: Passion and Professionalism, (2003); Meiers D., The Power of Their Ideas, (1995); Fees R.E., Da Rosa J.A., Durkin S.S., Murray M.M., Moran A.L., Unplugged cybersecurity: An approach for bringing computer science into the classroom, Int. J. Comput. Sci. Educ. Schools, 2, 1, pp. 1-11, (2018); Voogt J., Knezek G., Christensen R., Lai K.-W., Second Handbook of Information Technology in Primary and Secondary Education, (2018); Guzdial M., Learner-centered design of computing education: Research on computing for everyone, Synth. Lectures Human Centered Informat., 8, 6, pp. 1-165, (2015); Pozdniakov S.N., Dagiene V., Informatics in Schools Fundamentals of Computer Science and Software Engineering, (2018); Olson P., Why Estonia Has Started Teaching Its First-Graders to Code, (2012); Toikkanen T., Coding in School: Finland Takes Lead in Europe, (2015); Seehorn D., Et al., Csta K-12 Computer Science Standards: Revised 2011, (2011); Balanskat A., Engelhardt K., Computing Our Future: Computer Programming and Coding-Priorities, School Curricula and Initiatives across Europe, (2014); Meseguer P., Et al., Computing Education on Primary, Secondary and High School Levels: Spain, (2015); Wing J.M., Computational thinking, Commun. Acm, 49, 3, pp. 33-35, (2006); Arbelaitz O., Informatika Eta Informatikariak: Haurren Begirada, (2016); Fernandez V., Larraza-Mendiluze E., Ruiz-Vazquez T., Anglada M.M., Una aproximación a la situación de la mujer en los estudios universitarios de informática, Arbor, 84, 733, pp. 877-887, (2008); O'Dea R.M., Lagisz M., Jennions M.D., Nakagawa S., Gender differences in individual variation in academic grades fail to fit expected patterns for stem, Nature Commun., 9, 1, (2018); Grzega J., Learning by Teaching: The Didactic Model Ldl in University Classes (2005), (2015); Carberry A.R., Ohland M.W., A review of learning-by-teaching for engineering educators, Adv. Eng. Educ., 3, 2, pp. 1-17, (2012); Koh A.W.L., Lee S.C., Lim S.W.H., The learning benefits of teaching: A retrieval practice hypothesis, Appl. Cogn. Psychol., 32, 3, pp. 401-410, (2018); Altrichter H., Kemmis S., McTaggart R., Zuber-Skerritt O., The concept of action research, Learn. Org., 9, 3, pp. 125-131, (2002); Bargh J.A., Schul Y., On the cognitive benefits of teaching, J. Educ. Psychol., 72, 5, pp. 593-604, (1980); (2019); Taub R., Armoni M., Ben-Ari M., Cs unplugged and middle-school students' views, attitudes, and intentions regarding CS, Acm Trans. Comput. Educ. (TOCE), 12, 2, (2012); Lukas J., Análisis de Items y Tests Con Iteman, (1998); Nunnally J.-C., Psychometric Theory, (1978); Cohen J., Statistical Power Analysis for the Behavioral Sciences, 2nd Ed, (1988)</t>
  </si>
  <si>
    <t>Smith G., Cha M., Whitehead J., A Framework for Analysis of 2D Platformer Levels, (2014); Taylor D., Ten Principles of Good Level Design, GDC Talk, (2013); Feil J., Scattergood M., Beginning Game Level Design, (2005); Watkins C.J., Learning from Delayed Rewards, (1989); Aponte M., Levieux G., Natkin S., Measuring the Level of Difficulty in Single Player Video Games, (2011); Kreimeier B., The Case for Game Design Patterns, (2002); Khalifa A., De Mesentier F.S., Togelius J., Level Design Patterns in 2D Games, (2019); Csikszentmihalyi M., Flow: The Psychology of Optimal Experience, HarperPerennial, (1991); Baron S., Cognitive Flow: The Psychology of Great Game Design, (2012); Baddeley A., Working Memory, 1992 (Published in Science); Sweester P., Wyeth P., GameFlow: A Model for Evaluating Player Enjoyment in Games, (2005); Csikszentmihalyi M., Finding Flow: The Psychology of Engagement with Everyday Life, (1997); Berube D., The Flow Applied to Game Design (Gamasutra Article), (2019); Thorson M., Level Design Workshop: Designing Celeste, (2018); Michailidis L., Balaguer-Ballester E., He X., Flow and Immersion in Video Games: The Aftermath of A Conceptual Challenge, (2018); Adams E., Dormans J., Game mechanics: Advanced game design, New Riders, (2012); Sweetser P., Johnson D., Wyeth P.A., Anwar A., Meng Y., Ozdowska A., GameFlow in Different Game Genres and Platforms, (2017); Byrne E., Game Level Design, (2005); Koncewicz R., What Made Those Old, 2d Platformers so Great, (2009); Crawford C., Chris Crawford on Game Design, (2003); Thorson M., Level Design Workshop: Designing Celeste, GDC Talk, (2017); Adams E., Dormans J., Game Mechanics: Advanced Game Design, (2012); David E.F., Creating Emotion in Games: The Craft and Art of Emotioneering, (2003); Salen K., Zimmerman E., Rules of Play, (1999); Koster R., Theory of Fun for Game Design, (2004); Denisova A., Guckelsberger C., Zendle D., Challenge in Digital Games: Towards Developing A Measurement Tool, (2017); Jeffrey C.F.H., Relevance and Immersion in Digital Games: Content and Personal Factors, (2017)</t>
  </si>
  <si>
    <t>Pedersen B.K., (2018); Anderson E., Durstine J.L., Physical activity, exercise, and chronic diseases: a brief review, Sports Med Health Sci, 1, pp. 3-10, (2019); Nacinovich M., Defining mHealth, J Commun Healthc, 4, pp. 1-3, (2011); Wu R., Liaqat D., de Lara E., Et al., Feasibility of using a smartwatch to intensively monitor patients with chronic obstructive pulmonary disease: prospective cohort study, JMIR Mhealth Uhealth, 6, (2018); Demeyer H., Louvaris Z., Frei A., Et al., Physical activity is increased by a 12-week semiautomated telecoaching programme in patients with COPD: a multicentre randomised controlled trial, Thorax, 72, pp. 415-423, (2017); Gal R., May A.M., van Overmeeren E.J., Et al., The effect of physical activity interventions comprising wearables and smartphone applications on physical activity: a systematic review and meta-analysis, Sports Med Open, 4, (2018); Kirk M.A., Amiri M., Pirbaglou M., Et al., Wearable technology and physical activity behavior change in adults with chronic cardiometabolic disease: a systematic review and meta-analysis, Am J Health Promot, 33, pp. 778-791, (2019); Chiarini G., Ray P., Akter S., Et al., mHealth technologies for chronic diseases and elders: a systematic review, IEEE J Sel Areas Commun, 31, pp. 6-18, (2013); Bandura A., Health promotion by social cognitive means, Health Educ Behav, 31, pp. 143-164, (2004); Painter J.E., Borba C.P.C., Hynes M., Et al., The use of theory in health behavior research from 2000 to 2005: a systematic review, Ann Behav Med, 35, pp. 358-362, (2008); Bandura A., Social foundations of thought and action: a social cognitive theory, (1986); Fallon M., Spohrer K., Heinzl A., (2019); Geraedts H., Zijlstra A., Bulstra S.K., Et al., Effects of remote feedback in home-based physical activity interventions for older adults: a systematic review, Patient Educ Couns, 91, pp. 14-24, (2013); Mercer K., Giangregorio L., Schneider E., Et al., Acceptance of commercially available wearable activity trackers among adults aged over 50 and with chronic illness: a mixed-methods evaluation, JMIR Mhealth Uhealth, 4, (2016); Ehn M., Eriksson L.C., Akerberg N., Et al., Activity monitors as support for older persons’ physical activity in daily life: qualitative study of the users’ experiences, JMIR Mhealth Uhealth, 6, (2018); Puri A., Kim B., Nguyen O., Et al., User acceptance of wrist-worn activity trackers among community-dwelling older adults: mixed method study, JMIR Mhealth Uhealth, 5, (2017); Ummels D., Beekman E., Moser A., Et al., Patients’ experiences with commercially available activity trackers embedded in physiotherapy treatment: a qualitative study, Disabil Rehabil, 42, pp. 3284-3292, (2020); Cosco T.D., Firth J., Vahia I., Et al., Mobilizing mHealth data collection in older adults: challenges and opportunities, JMIR Aging, 21, (2019); Matthew-Maich N., Harris L., Ploeg J., Et al., Designing, implementing, and evaluating mobile health technologies for managing chronic conditions in older adults: a scoping review, JMIR Mhealth Uhealth, 4, (2016); Deterding S., Dixon D., Khaled R., Et al., (2011); Lohse K.R., Hilderman C.G.E., Cheung K.L., Et al., Virtual reality therapy for adults post-stroke: a systematic review and meta-analysis exploring virtual environments and commercial games in therapy, Plos One, 9, (2014); Ruivo J.A., Exergames and cardiac rehabilitation: a review, J Cardiopulm Rehabil Prev, 34, pp. 2-20, (2014); Ruivo J.A., Karim K., O'shea R., Et al., In-class active videogame supplementation and adherence to cardiac rehabilitation, J Cardiopulm Rehabil Prev, 37, pp. 274-278, (2017); Pope Z., Zeng N., Gao Z., The effects of active video games on patients’ rehabilitative outcomes: a meta-analysis, Prev Med, 95, pp. 38-46, (2017); de Boissieu P., Denormandie P., Armaingaud D., Et al., Exergames and elderly: a non-systematic review of the literature, Eur Geriatr Med, 8, pp. 111-116, (2017); Hassett L., van den Berg M., Lindley R.I., Et al., Digitally enabled aged care and neurological rehabilitation to enhance outcomes with activity and MObility UsiNg technology (AMOUNT) in Australia: a randomised controlled trial, PLoS Med, 17, (2020); Simmich J., Deacon A.J., Russell T.G., Active video games for rehabilitation in respiratory conditions: systematic review and meta-analysis, JMIR Serious Games, 21, (2019); Zeng N., Pope Z., Lee J.E., Et al., A systematic review of active video games on rehabilitative outcomes among older patients, J Sport Health Sci, 6, pp. 33-43, (2017); Bleakley C.M., Charles D., Porter-Armstrong A., Et al., Gaming for health: a systematic review of the physical and cognitive effects of interactive computer games in older adults, J Appl Gerontol, 34, pp. NP166-NP189, (2015); Barry G., Galna B., Rochester L., The role of exergaming in Parkinson’s disease rehabilitation: a systematic review of the evidence, J Neuroeng Rehabil, 11, (2014); Lewis G.N., Rosie J.A., Virtual reality games for movement rehabilitation in neurological conditions: how do we meet the needs and expectations of the users, Disabil Rehabil, 34, pp. 1880-1886, (2012); Torres Sanchez I., Salmeron Y.M., Lopez L.L., Et al., Videogames in the treatment of obstructive respiratory diseases: a systematic review, Games Health J, 8, pp. 237-249, (2019); Vogelmeier C.F., Criner G.J., Martinez F.J., Et al., Global strategy for the diagnosis, management and prevention of chronic obstructive lung disease 2017 report: GOLD executive summary, Respirology, 22, pp. 575-601, (2017); Toelle B.G., Xuan W., Bird T.E., Et al., Respiratory symptoms and illness in older australians: the burden of obstructive lung disease (BOLD) study, Med J Aust, 198, pp. 144-148, (2013); Alison J.A., McKeough Z.J., Johnston K., Et al., Australian and New Zealand pulmonary rehabilitation guidelines, Respirology, 22, pp. 800-819, (2017); Qaseem A., Wilt T.J., Weinberger S.E., Et al., Diagnosis and management of stable chronic obstructive pulmonary disease: a clinical practice guideline update from the American college of physicians, American college of chest physicians, American thoracic society, and European respiratory society, Ann Intern Med, 155, pp. 179-191, (2011); McCarthy B., Casey D., Devane D., Et al., Pulmonary rehabilitation for chronic obstructive pulmonary disease, Cochrane Database Syst Rev, 23, (2015); Hayton C., Clark A., Olive S., Et al., Barriers to pulmonary rehabilitation: characteristics that predict patient attendance and adherence, Respir Med, 107, pp. 401-407, (2013); Hogg L., Garrod R., Thornton H., Et al., Effectiveness, attendance, and completion of an integrated, system-wide pulmonary rehabilitation service for COPD: prospective observational study, COPD, 9, pp. 546-554, (2012); Jones S.E., Green S.A., Clark A.L., Et al., Pulmonary rehabilitation following hospitalisation for acute exacerbation of COPD: referrals, uptake and adherence, Thorax, 69, pp. 181-182, (2014); Keating A., Lee A., Holland A.E., What prevents people with chronic obstructive pulmonary disease from attending pulmonary rehabilitation? A systematic review, Chron Respir Dis, 8, pp. 89-99, (2011); Meis J.J.M., Bosma C.B., Spruit M.A., Et al., A qualitative assessment of COPD patients’ experiences of pulmonary rehabilitation and guidance by healthcare professionals, Respir Med, 108, pp. 500-510, (2014); Mathar H., Fastholm P., Lange P., Et al., Why do patients decline participation in offered pulmonary rehabilitation? A qualitative study, Clin Rehabil, 31, pp. 1674-1683, (2017); Moy M.L., Martinez C.H., Kadri R., Et al., Long-term effects of an internet-mediated pedometer-based walking program for chronic obstructive pulmonary disease: randomized controlled trial, J Med Internet Res, 18, (2016); Voncken-Brewster V., Tange H., de Vries H., Et al., A randomized controlled trial evaluating the effectiveness of a web-based, computer-tailored self-management intervention for people with or at risk for COPD, Int J Chron Obstruct Pulmon Dis, 10, pp. 1061-1073, (2015); Wan E.S., Kantorowski A., Homsy D., Et al., Promoting physical activity in COPD: insights from a randomized trial of a web-based intervention and pedometer use, Respir Med, 130, pp. 102-110, (2017); Armstrong M., Winnard A., Chynkiamis N., Et al., Use of pedometers as a tool to promote daily physical activity levels in patients with COPD: a systematic review and meta-analysis, Eur Respir Rev, 28, (2019); Wu R.C., Ginsburg S., Son T., Et al., Using wearables and self-management apps in patients with COPD: a qualitative study, ERJ Open Res, 5, (2019); Wardini R., Dajczman E., Yang N., Et al., Using a virtual game system to innovate pulmonary rehabilitation: safety, adherence and enjoyment in severe chronic obstructive pulmonary disease, Can Respir J, 20, pp. 357-361, (2013); LeGear T., LeGear M., Preradovic D., Et al., Does a Nintendo Wii exercise program provide similar exercise demands as a traditional pulmonary rehabilitation program in adults with COPD?, Clin Respir J, 10, pp. 303-310, (2016); Mazzoleni S., Montagnani G., Vagheggini G., Et al., Interactive videogame as rehabilitation tool of patients with chronic respiratory diseases: preliminary results of a feasibility study, Respir Med, 108, pp. 1516-1524, (2014); Albores J., Marolda C., Haggerty M., Et al., The use of a home exercise program based on a computer system in patients with chronic obstructive pulmonary disease, J Cardiopulm Rehabil Prev, 33, pp. 47-52, (2013); Graves L.E., Ridgers N.D., Williams K., Et al., The physiological cost and enjoyment of wii fit in adolescents, young adults, and older adults, J Phys Act Health, 7, pp. 393-401, (2010); Fachko M.J., Bowles K.H., Robinson K.M., Et al., Cardiovascular effects and enjoyment of exercise gaming in older adults, J Gerontol Nurs, 39, pp. 43-54, (2013); Bestall J.C., Paul E.A., Garrod R., Et al., Usefulness of the medical research council (MRC) dyspnoea scale as a measure of disability in patients with chronic obstructive pulmonary disease, Thorax, 54, (1999); van der Molen T., Willemse B.W.M., Schokker S., Et al., Development, validity and responsiveness of the clinical COPD questionnaire, Health Qual Life Outcomes, 1, (2003); Crowe M., Inder M., Porter R., Conducting qualitative research in mental health: thematic and content analyses, Aust N Z J Psychiatry, 49, pp. 616-623, (2015); Kosteli M.C., Heneghan N.R., Roskell C., Et al., Barriers and enablers of physical activity engagement for patients with COPD in primary care, Int J Chron Obstruct Pulmon Dis, 12, pp. 1019-1031, (2017); Peacock S.E., Kunemund H., Senior citizens and internet technology: reasons and correlates of access versus non-access in a european comparative perspective, Eur J Ageing, 4, pp. 191-200, (2007); Logue M.D., Effken J.A., An exploratory study of the personal health records adoption model in the older adult with chronic illness, Inform Prim Care, 20, pp. 151-169, (2013); Kruse R.L., Koopman R.J., Wakefield B.J., Et al., Internet use by primary care patients: where is the digital divide?, Fam Med, 44, pp. 342-347, (2012); Morris A., Goodman J., Brading H., Internet use and non-use: views of older users, Univ Access Inf Soc, 6, pp. 43-57, (2007); Lee B., Chen Y., Hewitt L., Age differences in constraints encountered by seniors in their use of computers and the internet, Comput Human Behav, 27, pp. 1231-1237, (2011); Barnard Y., Bradley M.D., Hodgson F., Et al., Learning to use new technologies by older adults: perceived difficulties, experimentation behaviour and usability, Comput Human Behav, 29, pp. 1715-1724, (2013); Schlomann A., A case study on older adults’ long-term use of an activity tracker, Gerontechnology, 16, pp. 115-124, (2017); Li L., Peng W., Kononova A., Et al., Factors associated with older adults’ long-term use of wearable activity trackers, Telemed J E Health, 26, pp. 769-775, (2020); Robertson M.C., Tsai E., Lyons E.J., Et al., Mobile health physical activity intervention preferences in cancer survivors: a qualitative study, JMIR Mhealth Uhealth, 5, (2017); Kononova A., Li L., Kamp K., Et al., The use of wearable activity trackers among older adults: focus group study of tracker perceptions, motivators, and barriers in the maintenance stage of behavior change, JMIR Mhealth Uhealth, 7, (2019); Yingling L., Allen N.A., Litchman M.L., Et al., An evaluation of digital health tools for diabetes self-management in Hispanic adults: exploratory study, J Med Internet Res, 21, (2019); Seifert A., Christen M., Martin M., Willingness of older adults to share mobile health data with researchers, GeroPsych, 31, pp. 41-49, (2018); Lamb K., Huang H.Y., Marturano A., Et al., (2016); Li H., Wu J., Gao Y., Et al., Examining individuals’ adoption of healthcare wearable devices: an empirical study from privacy calculus perspective, Int J Med Inform, 88, pp. 8-17, (2016); Bartlett Y.K., Webb T.L., Hawley M.S., Using persuasive technology to increase physical activity in people with chronic obstructive pulmonary disease by encouraging regular walking: a mixed-methods study exploring opinions and preferences, J Med Internet Res, 19, (2017); Klompstra L., Jaarsma T., Martensson J., Et al., Exergaming through the eyes of patients with heart failure: a qualitative content analysis study, Games Health J, 6, pp. 152-158, (2017); Lee J., Nguyen A., Berg J., Et al., Attitudes and preferences of the use of mobile health technology and health games for self-management in older adults on anticoagulation therapy, JMIR Mhealth Uhealth, 2, (2014); Sayago S., Rosales A., Righi V., Et al., On the conceptualization, design, and evaluation of appealing, meaningful, and playable digital games for older people, Games Cult, 11, pp. 53-80, (2016); The improved clinical effectiveness through behavioural research group (ICEBeRG). Designing theoretically-informed implementation interventions, Implement Sci, 1, (2006); Wagner N., Hassanein K., Head M., Computer use by older adults: a multi-disciplinary review, Comput Human Behav, 26, pp. 870-882, (2010); Lee D., LaRose R., A socio-cognitive model of video game usage, J Broadcast Electron Media, 51, pp. 632-650, (2007); Krause J.M., Benavidez E.A., Potential influences of exergaming on self-efficacy for physical activity and sport, J Phys Educ Recreat Dance, 85, pp. 15-20, (2014); Gowin M., Wilkerson A., Maness S., Et al., Wearable activity tracker use in young adults through the lens of social cognitive theory, Am J Health Educ, 50, pp. 40-51, (2019); Starks K., Cognitive behavioral game design: a unified model for designing serious games, Front Psychol, 5, (2014); Li B.J., Lwin M.O., Player see, player do: testing an exergame motivation model based on the influence of the self avatar, Comput Human Behav, 59, pp. 350-357, (2016); Slevin P., Kessie T., Cullen J., Et al., A qualitative study of chronic obstructive pulmonary disease patient perceptions of the barriers and facilitators to adopting digital health technology, Digital Health, 5, (2019); Slovensky D.J., Malvey D.M., Neigel A.R., A model for mHealth skills training for clinicians: meeting the future now, mHealth, 3, (2017)</t>
  </si>
  <si>
    <t>Kain ZN, Mayes LC, Caldwell-Andrews AA, Karas DE, McClain BC., Preoperative anxiety, postoperative pain, and behavioral recovery in young children undergoing surgery, Pediatrics, 118, 2, pp. 651-658, (2006); Claar RL, Walker LS., Functional assessment of pediatric pain patients: Psychometric properties of the functional disability inventory, Pain, 121, 1-2, pp. 77-84, (2006); Koukourikos K, Tzeha L, Pantelidou P, Tsaloglidou A., The importance of play during hospitalization of children, Mater Sociomed, 27, 6, pp. 438-441, (2015); Rodriguez EM, Dunn MJ, Zuckerman T, Vannatta K, Gerhardt CA, Compas BE., Cancer-related sources of stress for children with cancer and their parents, J Pediatr Psychol, 37, 2, pp. 185-197, (2012); Duff AJ, Gaskell SL, Jacobs K, Houghton JM., Management of distressing procedures in children and young people: Time to adhere to the guidelines, Arch Dis Child, 97, 1, pp. 1-4, (2012); Bray L, Carter B, Snodin J., Holding children for clinical procedures: Perseverance in spite of or persevering to be child-centered, Res Nurs Health, 39, 1, pp. 30-41, (2016); Kahana SY, Feeny NC, Youngstrom EA, Drotar D., Posttraumatic stress in youth experiencing illnesses and injuries: An exploratory meta-analysis, Traumatology, 12, 2, pp. 148-161, (2006); Smith L, Callery P., Children's accounts of their preoperative information needs, J Clin Nurs, 14, 2, pp. 230-238, (2005); Bray L, Appleton V, Sharpe A., The information needs of children having clinical procedures in hospital: Will it hurt Will I feel scared What can I do to stay calm, Child Care Health Dev, 45, 5, pp. 737-743, (2019); Bray L, Appleton V, Sharpe A., If I knew what was going to happen, it wouldn't worry me so much': Children's, parents' and health professionals' perspectives on information for children undergoing a procedure, J Child Health Care, 23, 4, pp. 626-638, (2019); Tsao Y, Kuo H, Lee H, Yiin S., Developing a medical picture book for reducing venipuncture distress in preschool-aged children, Int J Nurs Pract, 23, 5, (2017); Fortier MA, Kain ZN., Treating perioperative anxiety and pain in children: A tailored and innovative approach, Paediatr Anaesth, 25, 1, pp. 27-35, (2015); Eijlers R, Dierckx B, Staals LM, Berghmans JM, van der Schroeff MP, Strabbing EM, Et al., Virtual reality exposure before elective day care surgery to reduce anxiety and pain in children: A randomised controlled trial, Eur J Anaesthesiol, 36, 10, pp. 728-737, (2019); Kim J, Chiesa N, Raazi M, Wright KD., A systematic review of technology-based preoperative preparation interventions for child and parent anxiety, Can J Anaesth, 66, 8, pp. 966-986, (2019); Buffel C, van Aalst J, Bangels A, Toelen J, Allegaert K, Verschueren S, Et al., A web-based serious game for health to reduce perioperative anxiety and pain in children (CliniPup): Pilot randomized controlled trial, JMIR Serious Games, 7, 2, (2019); Ryu J, Park S, Park J, Kim J, Yoo H, Kim T, Et al., Randomized clinical trial of immersive virtual reality tour of the operating theatre in children before anaesthesia, Br J Surg, 104, 12, pp. 1628-1633, (2017); Liszio S, Masuch M., Virtual Reality MRI: Playful Reduction of Children's Anxiety in MRI Exams, Proceedings of the 2017 Conference on Interaction Design and Children, (2017); Nutbeam D., The evolving concept of health literacy, Soc Sci Med, 67, 12, pp. 2072-2078, (2008); Peerson A, Saunders M., Health literacy revisited: What do we mean and why does it matter, Health Promot Int, 24, 3, pp. 285-296, (2009); Craig P, Dieppe P, Macintyre S, Michie S, Nazareth I, Petticrew M, Medical Research Council Guidance. Developing and evaluating complex interventions: The new medical research council guidance, Br Med J, 337, (2008); Noonan RJ, Boddy LM, Fairclough SJ, Knowles ZR., Write, draw, show, and tell: A child-centred dual methodology to explore perceptions of out-of-school physical activity, BMC Public Health, 16, (2016); Mannell J, Davis K., Evaluating complex health interventions with randomized controlled trials: How do we improve the use of qualitative methods, Qual Health Res, 29, 5, pp. 623-631, (2019); Yardley L, Morrison L, Bradbury K, Muller I., The person-based approach to intervention development: Application to digital health-related behavior change interventions, J Med Internet Res, 17, 1, (2015); Michie S, Yardley L, West R, Patrick K, Greaves F., Developing and evaluating digital interventions to promote behavior change in health and health care: Recommendations resulting from an international workshop, J Med Internet Res, 19, 6, (2017); Kleiber C, McCarthy AM., Evaluating instruments for a study on children's responses to a painful procedure when parents are distraction coaches, J Pediatr Nurs, 21, 2, pp. 99-107, (2006); Spencer C, Franck LS., Giving parents written information about children's anesthesia: Are setting and timing important, Paediatr Anaesth, 15, 7, pp. 547-553, (2005); Toomey SL, Zaslavsky AM, Elliott MN, Gallagher PM, Fowler FJ, Klein DJ, Et al., The development of a pediatric inpatient experience of care measure: Child HCAHPS, Pediatrics, 136, 2, pp. 360-369, (2015); Elo S, Kyngas H., The qualitative content analysis process, J Adv Nurs, 62, 1, pp. 107-115, (2008); Liguori S, Stacchini M, Ciofi D, Olivini N, Bisogni S, Festini F., Effectiveness of an app for reducing preoperative anxiety in children: A randomized clinical trial, JAMA Pediatr, 170, 8, (2016); United Kingdom National Health Service; Hirsh-Pasek K, Zosh JM, Golinkoff RM, Gray JH, Robb MB, Kaufman J., Putting education in 'educational' apps: Lessons from the science of learning, Psychol Sci Public Interest, 16, 1, pp. 3-34, (2015); Jaaniste T, Hayes B, von Baeyer CL., Providing children with information about forthcoming medical procedures: A review and synthesis, Clin Psychol Sci Pract, 14, 2, pp. 124-143, (2007); Ahmadpour N, Keep M, Janssen A, Rouf AS, Marthick M., Design strategies for virtual reality interventions for managing pain and anxiety in children and adolescents: Scoping review, JMIR Serious Games, 8, 1, (2020); A Digital NHS An Introduction to the Digital Agenda and Plans for Implementation, (2016)</t>
  </si>
  <si>
    <t>McQuail D., McQuail’s Mass Communication Theory, (2010); Tarafdar M., Tu Q., Ragu-Nathan B.S., Ragu-Nathan T.S., The impact of technostress on role stress and productivity, J. Manag. Inf. Syst., 24, pp. 301-328, (2007); Fuglseth A.M., Sorebo O., The effects of technostress within the context of employee use of ICT, Comput. Hum. Behav., 40, pp. 161-170, (2014); Kordyaka B., Klesel M., Jahn K., Perpetrators in league of legends: Scale development and validation of toxic behavior, Proceedings of the 52Nd Hawaii International Conference on System Sciences, pp. 1-10, (2019); Blackburn J., Kwak H., STFU NOOB!: Predicting Crowdsourced Decisions on Toxic Behavior in Online Games, pp. 877-888, (2014); Neto J.A.M., Yokoyama K.M., Becker K., Studying toxic behavior influence and player chat in an online video game, Proceedings of the International Conference on Web Intelligence, pp. 26-33, (2017); Kordyaka B., Jahn K., Niehaves B., Towards a unified theory of toxic behavior, Internet Res, 30, pp. 1081-1102, (2020); Suler J., The online disinhibition effect, Cyberpsychol. Behav., 7, pp. 321-326, (2004); League of Legends Generated $1.5 Billion Revenue in 2019; Kordyaka B., Hribersek S., Crafting identity in league of legends – purchases as a tool to achieve desired impressions, Proceedings of the 52Nd Hawaii International Conference on System Sciences (HICSS-52), pp. 1506-1515, (2019); Wohn D.Y., Freeman G., McLaughlin C., Explaining viewers’ emotional, instrumental, and financial support provision for live streamers, Proceedings of the 2018 CHI Conference on Human Factors in Computing Systems, pp. 1-13, (2018); Cai J., Wohn D.Y., Mittal A., Sureshbabu D., Utilitarian and hedonic motivations for live streaming shopping, Proceedings of the 2018 ACM International Conference on Interactive Experiences for TV and Online Video, pp. 81-88, (2018); Tassi P., Riot Games Reveals “League of Legends” has 100 Million Monthly Players, (2017); Adinolf S., Turkay S., Toxic behaviors in Esports games: Player perceptions and coping strategies, Proceedings of the 2018 Annual Symposium on Computer-Human Interaction in Play Companion Extended Abstracts –CHI PLAY 2018, Extended Abstracts, pp. 365-372, (2018); Shores K.B., He Y., Swanenburg K.L., Kraut R., Riedl J., The Identification of Deviance and Its Impact on Retention in a Multiplayer Game, pp. 1356-1365, (2014); Kwak H., Blackburn J., Han S., Exploring Cyberbullying and Other Toxic Behavior in Team Competition Online Games, pp. 3739-3748, (2015); Barlett C.P., Gentile D.A., Chew C., Predicting cyberbullying from anonymity, Psychol. Popular Media Cult., 5, (2016); Udris R., Cyberbullying among high school students in Japan: Development and validation of the online disinhibition scale, Comput. Hum. Behav., 41, pp. 253-261, (2014); Lowry P.B., Moody G.D., Chatterjee S., Using IT design to prevent cyberbullying, J. Manag. Inf. Syst., 34, pp. 863-901, (2017); Runions K.C., Bak M., Online moral disengagement, cyberbullying, and cyber-aggression, Cyberpsychol. Behav. Soc. Netw., 18, pp. 400-405, (2015); Mueller M., Heger O., Kordyaka B., Kampling H., Niehaves B., Beyond intuition: Towards a framework for empirical-based design theory building in design science research, Proceedings of the 52Nd Hawaii International Conference on System Sciences, pp. 5715-5724, (2019); Stahl B.C., Tremblay M.C., Lerouge C.M., Focus groups and critical social IS research: How the choice of method can promote emancipation of respondents and researchers, Eur. J. Inf. Syst., 20, pp. 378-394, (2011); Cheung C.M.K., Wong R.Y.M., Chan T.K.H., Online disinhibition: Conceptualization, measurement, and relation to aggressive behaviors, Proceedings of International Conference on Information Systems, pp. 1-10, (2016)</t>
  </si>
  <si>
    <t>Kodalle T.; Schmidt M.; Thomas W.; Metz M.</t>
  </si>
  <si>
    <t>Kodalle, Thorsten (57210236252); Schmidt, Mark (57310677700); Thomas, Will (55698481500); Metz, Maren (57220053877)</t>
  </si>
  <si>
    <t>57210236252; 57310677700; 55698481500; 57220053877</t>
  </si>
  <si>
    <t>Gamification of strategic thinking: A COTS boardgame for learning scrum, strategy development and strategy implementation</t>
  </si>
  <si>
    <t>10.34190/GBL.21.127</t>
  </si>
  <si>
    <t>https://www.scopus.com/inward/record.uri?eid=2-s2.0-85120714880&amp;doi=10.34190%2fGBL.21.127&amp;partnerID=40&amp;md5=66a93ec692ae4e5a9a8be94e12c4727a</t>
  </si>
  <si>
    <t>The Bundeswehr Command and Staff College (BCSC) facilitated the Gamification of Strategic Thinking seminar from 11. Nov 2020 - 24. March 2021 with students from the Hamburg University of Technology (TUHH) and Staff Officers from the Bundeswehr Office for Defence Planning. This paper describes the seminar from construction to end, the sophisticated online facilitation, and the results and evaluation. Thereby, it contributes to discussing how to implement commercial of the shelf (COTS) conflict simulations (wargames) to education, particularly for political science and management. The seminar used the COTS board game 'Scythe' as the strategy development and strategy implementation environment. Seminar goals were applying management tools like SWOT-Analysis, Kanban Board, and the OODA-Loop (Observe, Orient, Decide, Act) to strategy development and strategy implementation in a competitive environment characterised by volatility, uncertainty, complexity, and ambiguity (VUCA). Six Teams consisting of five players each competed at the end of the seminar for three days, had to use the decision-making process several times, and faced the consequences of past decisions. Furthermore, four team members had to Red-Team other competitors and learned how to implement this (business) Wargaming technique into the decision-making cycle. Finally, all participants had to develop a strategy, either their own or their adversary's strategy. The seminar was conducted in eight sprints, following the Scrum framework for agile project management in an agile education approach. Students had to practice an agile mindset, followed the scrum events Sprint Planning, Daily Scrums, Sprint Review and Sprint Retrospective, taking care of the Project Backlog, honouring the Scrum Values courage, focus, commitment, respect, and openness. The lead author planned the seminar as a distributed learning experience with an on-premises final. However, due to COVID-19, the TUHH and the BCSC cancelled the on-premises final. As a result, the lead author had to facilitate the complete seminar entirely distributed using various web 2.0 collaboration tools like Slack, Trello, Zoom and, of course, WhatsApp. The seminar was evaluated regarding the Learning Objective-Game Design framework and the Agile Education approach. This paper provides a new perspective on combining agile education, using a Scrum framework as the organisational overlay over the curriculum, and explicit gamification, using a COTS wargame. It is an update to the ECGBL 2020's paper. In comparison to serious games, explicit gamification is supposed to provide the element of fun by design. © The Authors, 2021. All Rights Reserved.</t>
  </si>
  <si>
    <t>Agile education; Game-based learning; Gamification; Scrum; Strategy; Wargaming</t>
  </si>
  <si>
    <t>Alexander Moira, Scrum vs. Lean vs. Kanban: Comparing agile project management frameworks, (2017); Austin Robert, Strategic Management and Innovation. Coursera, (2015); Bishop Donald M., DIME, not DiME: Time to Align the Instruments of U.S. Informational Power. The Strategy Bridge, (2018); Hartley III, Dean S., Unconventional Conflict. A Modeling Perspective, (2017); Khomko Konstantin, A nation needs more than a DIME. The Sir Richards Williams Foundation, (2019); Kodalle Thorsten, Metz Maren, Harten Clemens, Gamification of Strategic Thinking: A COTS Boardgame for Learning Strategy Development and Strategy Implementation. (COVID-19 Improvised Online Facilitation), ECGBL 2020 14th European Conference on Game-Based Learning, pp. 314-322, (2020); Kolb David A., Experiential learning. Experience as the source of learning and development, (2015); Moran Patrick Edwin, File:OODA.Boyd.svg - Wikimedia Commons, (2008); Richards Chet, On OODA Loops, Adaptability &amp; John Boyd. YouTube, (2012); Schwaber Ken, Sutherland Jeff, The Scrum Guide. The Definitive Guide to Scrum: The Rules of the Game, (2020); Stegmaier Jamey, Scythe, (2016); The DIME/PMESII Model Suite Requirements Project, (2009); Thomas Will, A Framework for the Selection and Design of Serious Games, ECGBL 2020 14th European Conference on Game-Based Learning, pp. 314-322, (2020); van Rosmalen Peter, Boyle Elizabeth A., Nadolski Rob, van der Baaren John, Fernandez-Manjon Baltasar, MacArthur Ewan, Et al., Acquiring 21st Century Skills: Gaining Insight into the Design and Applicability of a Serious Game with 4C-ID, Games and Learning Alliance, 8605, pp. 327-334, (2014); Zimmerman Aaron, Scythe review: The most-hyped board game of 2016 delivers. Burn your brain with dieselpunk mech-fueled strategy, (2017)</t>
  </si>
  <si>
    <t>Aarseth E., Computer game studies, year one, Game Studies, 1, 1, pp. 1-15, (2001); Antle A. N., Exploring how children use their hands to think: An embodied interaction analysis, Behavior &amp; Information Technology, 32, 9, pp. 938-954, (2013); Caillois R., Man, play and games, (2001); Carvalho M. B., Bellotti F., Berta R., De Gloria A., Sedano C. I., Hauge J. B., Rauterberg M., An activity theory-based model for serious games analysis and conceptual design, Computers &amp; Education, 87, pp. 166-181, (2015); Dow S., MacIntyre B., Lee J., Oezbek C., Bolter J. D., Gandy M., Wizard of Oz support throughout an iterative design process, IEEE Pervasive Computing, 4, 4, pp. 18-26, (2005); Engestrom Y., Learning by expanding: An activity theoretical approach to developmental research, (1987); Goffman E., Frame analysis: An essay on the organization of experience, (1986); Hassenzahl M., Tractinsky N., User experience: A research agenda, Behaviour &amp; Information Technology, 25, 2, pp. 91-97, (2006); Hoysniemi J., Hamalainen P., Turkki L., Wizard of Oz prototyping of computer vision based action games for children, Proceedings of the 2004 Conference on Interaction Design and Children: Building a Community, pp. 27-34, (2004); Huizinga J., Homo ludens: A study of the playelement in culture, (1955); Kankainen V., Arjoranta J., Nummenmaa T., Games as blends: Understanding hybrid games, Journal of Virtual Reality and Broadcasting, 14, 4, (2017); Kozulin A., The concept of activity in Soviet psychology: Vygotsky, his disciples and critics, An introduction to Vygotsky, pp. 99-122, (1996); Salen K., Zimmerman E., Rules of play: Game design fundamentals, (2003); Susi T., The puzzle of social activity: The significance of tools in cognition and cooperation, (2006); Susi T., Johannesson M., Backlund P., Serious games: An overview, (2007); Susi T., Torstensson N., Who’s texting?” Playful game experiences for learning to cope with online risks, Proceedings of the Internation al Conference on Human–Computer Interaction, pp. 427-441, (2019); Susi T., Torstensson N., Wilhelmsson U., Can you send me a photo?”: A game-based approach for increasing young children’s risk awareness to prevent online sexual grooming, DiGRA 19: Proceedings of the DiGRA 2019 International Conference: Game, Play and the Emerging Ludo-Mix, pp. 1-16, (2019); Hidden in the Park [Video Game], (2019); Småungar &amp; medier [Small kids &amp; media], (2017); Ungar &amp; medier [Kids &amp; media], (2017); Torner E., Trammel A., Leigh Waldron E., Reinventing analog game studies, Analog Game Studies, 1, 1, (2014); Torstensson N., Susi T., Wilhelmsson U., Lebram M., Wizard of Oz and the design of a multi-player mixed reality game, Proceedings of the International Conference on Human–Computer Interaction 2020, (2020); Transforming our world: The 2030 agenda for sustainable development, (2015); Vygotsky L. S., Mind in society: The development of higher psychological processes, (1978); Wertsch J. V., The concept of activity in Soviet psychology, (1981)</t>
  </si>
  <si>
    <t>Chunlin S., Application of traditional Chinese elements in the design of anime characters [J], Art Review, pp. 177-180, (2018); Liying Z., Research on Taijiquan Aided Training System Based on Kinect Motion Capture [D], (2016); Yaqi L., Research on Digital Protection of Xiongmenquan from the Perspective of the Protection of Intangible Cultural Heritage [D], (2018); Ya Z., Xin X., A Review of Research on Digitalization of Intangible Cultural Heritage [J], Library and Information Service, pp. 5-15, (2017); Jiang Y., Introduction to Lu-style Xinyi Quan [M], (2018); Yan W., Research on the Design of Martial Arts Characters in Cartoon Works [D], (2017)</t>
  </si>
  <si>
    <t>Ahmad M., Categorizing Game Design Elements into Educational game design fundamentals. Game design and Intelligent Interaction, (2019); Alase A., The interpretative Phenomenological Analysis: A guide to a good Qualitative Research Approach, International Journal of Education and Literacy Studies, 5, 2, pp. 9-19, (2017); Amory A., Learning to play games or playing games to learn? A health education case study with Soweto Teenagers, Australasian Journal of Educational Technology, 26, 6, pp. 810-829, (2010); Berger M., The role of the educational psychologist in supporting inclusion at school level, (2013); Braun V., Clarke V., Using thematic analysis in psychology, Qualitative Research in Psychology, 3, 2, pp. 77-101, (2006); Breuer J., Bente G., Why so serious? On the relation of serious games and learning, Journal for Computer Game Culture, 4, 1, pp. 7-24, (2010); Creswell J.W., Research Design: Qualitative, quantitative and mixed methods approaches, (2013); Creswell J.W., Poth C.N., Qualitative inquiry and research design, fourth edition, (2018); Csikszentmihalyi M., Flow and the foundations of Positive Psychology: The collected works of Mihaly Csikszentmihalyi, (2014); Denzin N.K., Lincoln Y.S., The Sage handbook of qualitative research, fifth edition, (2018); Education White Paper Six: Special needs education. Building an Inclusive Education and Training system, (2001); Policy on Screening, Identification, Assessment and Support, (2014); Fourie J., Teacher Collaboration and working with school-based support teams, Understanding Educational Psychology, (2018); Fourie J., Van der Merwe M., Educational Psychological specialist Areas: Learning Guide, (2019); Research and Publication, Chapter 10, Professional Board of Psychology: Scope of Practice guidelines for Educational Psychologists, (2017); Holmes R.M., Romeo L., Ciraola S., Grushko M., The relationship between creativity, social play, and children’s language abilities, Early Child Development and Care, 85, 7, pp. 1180-1197, (2015); Hromeck R., Roffey S., Promoting Social and Emotional Learning with games: “It’s fun and we learn things, Simulation and Gaming, 40, 5, pp. 624-644, (2009); Haman J., Shernoff D.J., Rowe E., Coller B., Asbell-Clarke J., Edwards T., Challenging games help students learn: An empirical study on engagement, flow, and immersion in game-based learning, Computers in Human Behaviour, 54, pp. 170-179, (2016); Hamari J., Koivisto J., Sarsa H., Does Gamification work? A Literature Review of Empirical Studies on Gamification, proceedings of the 47th Hawaii International Conference on System Sciences, (2014); Iten N., Petko D., Learning with serious games: Is fun playing the game a predictor of learning success?, British Journal of Educational Technology, 47, 1, pp. 151-163, (2016); Kahlke R.M., Generic Qualitative Approaches: Pitfalls and benefits of Methodological Mixology, International Journal of Qualitative Methods, 13, pp. 37-52, (2014); Ke F., Xie K., Xie Y., Game based learning engagement: A theory and data driven exploration, British Journal of Educational Technology, 47, 6, pp. 1183-1201, (2015); Kennedy D., Is it any clearer? Generic Qualitative Inquiry and the VSAIEEDC model of data analysis, The Qualitative Report, 21, 8, pp. 1369-1379, (2016); Koster R., A theory of fun for game design, (2013); Korstjens I., Moser A., Practical guidance to qualitative research. Part 4: Trustworthiness and publishing, European Journal of General Practice, 24, 1, pp. 120-124, (2018); Kriel C., Livingston C., Foundation Phase learners’ view of learning support and self-esteem, South African Journal of Childhood Education, 9, 1, pp. 1-8, (2019); Kuusisaari H., Teachers at the zone of proximal development: Collaboration, promoting or hindering the development process, Teaching and Teacher Education, 43, pp. 46-57, (2014); Landsberg E., Kruger D., Swart E., Addressing barriers to learning: A South African perspective, fourth edition, (2019); Lincoln Y.S., Guba E. G., Naturalistic inquiry, (1985); Mason J., Qualitative researching, (2017); Mayor R., Computer games for learning: An evidence-based approach, (2014); Marjanen P., Monkkonen L., Vanhala M., Peer group learning during the board game sessions, Proceedings of the European Conference on Game based Learning, pp. 388-394, (2011); Marklund B.B., Taylor A.S., Educational games in Practice: The challenges involved in conducting a game-based curriculum, The Electronic Journal of e-learning, 14, 2, pp. 112-121, (2016); Michailidis L., Balaguer-Ballester E., He X., Flow and Immersion in Video Games, Frontiers in Psychology, 9, (2018); Miller G., The Gamification of Education, Developments in Business Simulation and experiential Learning, 40, pp. 196-200, (2013); Nowell L.S., Norris J.M., White D.E., Thematic analysis: Striving to meet the trustworthiness criteria, International Journal of Qualitative Methods, 16, 1, pp. 1-13, (2017); Pho A., Dinscore A., Game based Learning. Association of college and research, (2015); Piaget J., The moral development of the child, (1965); Plass J.H., Homer B.D., Popular game mechanics. Inspirations for learning mechanics and assessment mechanics, Paper presented at the game developers conference, (2012); Plass J.L., Homer B.D., Kinzer C.K., Foundations of Game Based Learning, Educational Psychologist, 50, 4, pp. 258-283, (2015); Pretorius G., Reflections on the scope of practice in the South African Profession of Psychology: A moral plea for relevance and a future vision, South African Journal of Psychology, 42, 4, pp. 509-521, (2012); Roberts K., Dowell A., Nie J.B., Attempting rigour and replicability in thematic analysis of qualitative research data: A case study of codebook development, BMC Medical Research Methodology, 19, 1, pp. 1-8, (2019); Rule A., The components of authentic learning, Journal of Authentic Learning, 3, 1, pp. 1-10, (2006); Sattler J., Foundations of behavioural, social and clinical assessment of children, sixth edition, (2014); Sarker A., Dowker A., Looi C., Mathematics anxiety: What have we learnt in 60 years?, Frontiers in Psychology, 7, 508, pp. 1-16, (2016); Shabalina O., Tomos F., Malliarakis C., Mozelius P., Game based learning as a catalyst for creative learning, Conference paper presented in Scotland, (2016); Smeureanu I., Isaila N., Innovative Educational Scenarios in game-based teaching and learning, Journal Amfiteatru Economic, 19, 46, pp. 890-899, (2017); Takatalo J., Ihanus J., Kaistinen J., Nyman G., Experiencing Digital Games, Video Game Play and Consciousness, (2012); Terreblanche M., Durrheim K., Painter D., Research in practice: Applied methods for the social sciences, (2004); Wilkinson P., Affective educational games: Utilizing emotions in game-based learning, 5th International Conference on games and virtual worlds. For serious Applications, VS-GAMES 2013, (2013); Zosh J. M., Hopkins E. J., Jensen H., Liu C., Neale D., Hirsh-Pasek K., Solis S. L., Whitebread D., Learning through play: A review of the evidence (white paper), (2017)</t>
  </si>
  <si>
    <t>Diagnostic D., Statistical Manual of Mental Health Disorders: DSM-5, (2013); Wingate M., Kirby R.S., Pettygrove S., Et al., Prevalence of autism spectrum disorder among children aged 8 yearsautism and developmental disabilities monitoring network, 11 sites, United States, 2010, MMWR Surveill Summ, 63, pp. 1-21, (2014); Tanner K., Hand B.N., O'Toole G., Et al., Effectiveness of interventions to improve social participation, play, leisure, and restricted and repetitive behaviors in people with autism spectrum disorder: A systematic review, Am J Occup Ther, 69, (2015); Eikeseth S., Outcome of comprehensive psycho-educational interventions for young children with autism, Res Dev Disabil, 30, pp. 158-178, (2009); Matson J.L., Smith K.R., Current status of intensive behavioral interventions for young children with autism and PDD-NOS, Res Autism Spectr Disord, 2, pp. 60-74, (2008); Motiwala S.S., Gupta S., Lilly M.B., Et al., The costeffectiveness of expanding intensive behavioural intervention to all autistic children in Ontario, Healthc Policy, 1, pp. 135-151, (2006); Amendah D., Grosse S., Peacock G., Et al., The economic costs of autism: A review, Autism Spectr Disord, pp. 1347-1360, (2011); Kandalaft M.R., Didehbani N., Krawczyk D.C., Et al., Virtual reality social cognition training for young adults with high-functioning autism, J Autism Dev Disord, 43, pp. 34-44, (2013); Aresti-Bartolome N., Garcia-Zapirain B., Technologies as support tools for persons with autistic spectrum disorder: A systematic review, Int J Environ Res Public Health, 11, pp. 7767-7802, (2014); Bartoli L., Corradi C., Garzotto F., Et al., Exploring motionbased touchless games for autistic children's learning, Proceedings of the 12th International Conference on Interaction Design and Children, pp. 102-111, (2013); Didehbani N., Allen T., Kandalaft M., Et al., Virtual Reality Social Cognition Training for children with high functioning autism, Comput Hum Behav, 62, pp. 703-711, (2016); Foran A., Cermak S., Active and traditional videogame ownership and play patterns among youths with autism spectrum disorders and relationships to physical activity, Palaestra, 27, pp. 42-48, (2013); Ramdoss S., MacHalicek W., Rispoli M., Et al., Computerbased interventions to improve social and emotional skills in individuals with autism spectrum disorders: A systematic review, Dev Neurorehabil, 15, pp. 119-135, (2012); Tang T.Y., Xu J., Winoto P., Automatic object recognition in a light-weight augmented reality-based vocabulary learning application for children with autism, Proceedings of the 2019 3rd International Conference on Innovation in Artificial Intelligence, pp. 65-68, (2019); Fletcher-Watson S., McConnell F., Manola E., McConachie H., Interventions based on the theory of mind cognitive model for Autism Spectrum Disorder (ASD), Cochrane Database Syst Rev, 2014, (2014); Ferguson B.R., Gillis J.M., Sevlever M., A brief group intervention using video games to teach sportsmanship skills to children with autism spectrum disorders, Child Fam Behav Ther, 35, pp. 293-306, (2013); Moore D., Cheng Y., McGrath P., Et al., Collaborative virtual environment technology for people with autism, Focus Autism Other Dev Disabil, 20, pp. 231-243, (2005); Cheng Y., Ye J., Exploring the social competence of students with autism spectrum conditions in a collaborative virtual learning environment-The pilot study, Compute Educ, 54, pp. 1068-1077, (2010); Grynszpan O., Weiss P.L., Perez-Diaz F., Et al., Innovative technology-based interventions for autism spectrum disorders: A meta-analysis, Autism, 18, pp. 346-361, (2014); Ke F., Im T., Virtual-reality-based social interaction training for children with high-functioning autism, J Educ Res, 106, pp. 441-461, (2013); Wainer A.L., Ingersoll B.R., The use of innovative computer technology for teaching social communication to individuals with autism spectrum disorders, Res Autism Spectr Disord, 5, pp. 96-107, (2011); Herrera G., Alcantud F., Jordan R., Et al., Development of symbolic play through the use of virtual reality tools in children with autistic spectrum disorders: Two case studies, Autism, 12, pp. 143-157, (2008); Parsons S., Cobb S., State-of-the-art of virtual reality technologies for children on the autism spectrum, Eur J Spec Needs Educ, 26, pp. 355-366, (2011); Bellani M., Fornasari L., Chittaro L., Et al., Virtual reality in autism: State of the art, Epidemiol Psychiatr Sci, 20, pp. 235-238, (2011); Bolte S., Golan O., Goodwin M.S., Et al., What can innovative technologies do for autism spectrum disorders, Autism, 14, pp. 155-159, (2010); Sanders M.R., Kirby J.N., Consumer engagement and the development, evaluation, and dissemination of evidencebased parenting programs, Behav Ther, 43, pp. 236-250, (2012); Parsons S., Beardon L., Neale H., Et al., Development of social skills amongst adults with Asperger's Syndrome using virtual environments: The 'AS Interactive' project, Proceedings of the 3rd International Conference on Disability, Virtual Reality and Associated Technologies, ICDVRAT, Italy, pp. 23-25, (2000); Benton L., Johnson H., Ashwin E., Et al., Developing IDEAS: Supporting children with autism within a participatory design team, CHI'12: The 2012 ACM Annual Conference on Human Factors in Computing Systems, pp. 2599-2608, (2012); Porayska-Pomsta K., Frauenberger C., Pain H., Et al., Developing technology for autism: An interdisciplinary approach, Pers Ubiquit Comput, 16, pp. 117-127, (2012); Brosnan M., Parsons S., Good J., Yuill N., How can participatory design inform the design and development of innovative technologies for autistic communities, J Assist Technol, 10, pp. 115-120, (2016); Grawemeyer B., Johnson H., Brosnan M., Et al., Developing an embodied pedagogical agent with and for young people with autism spectrum disorder, Intelligent Tutoring Systems: 11th International Conference, ITS 2012, Chania, Crete, Greece, June 14-18, 2012. Proceedings of the Lecture Notes in Computer Science, 7315, pp. 262-267, (2012); Boeije H., A purposeful approach to the constant comparative method in the analysis of qualitative interviews, Qual Quant, 36, pp. 391-409, (2002); Hammell K.W., Carpenter C., Dyck I., Using Qualitative Research: A Practical Introduction for Occupational and Physical Therapists, (2000); Hammell K.W., Informing client-centred practice through qualitative inquiry: Evaluating the quality of qualitative research, Br J Occup Ther, 65, pp. 175-184, (2002); Wilczynski S.M., Menousek K., Hunter M., Et al., Individualized education programs for youth with autism spectrum disorders, Psychol Sch, 44, pp. 653-666, (2007); Talay-Ongan A., Wood K., Unusual sensory sensitivities in autism: A possible crossroads, Int J Disabil Dev Educ, 47, pp. 201-212, (2000); Schreibman L., Intensive behavioral/psychoeducational treatments for autism: Research needs and future directions, J Autism Dev Disord, 30, pp. 373-378, (2000); Coyne P., Pisha B., Dalton B., Et al., Literacy by design: A universal design for learning approach for students with significant intellectual disabilities, Remed Special Educ, 33, pp. 162-172, (2012); Boutsika E., Kinect in education: A proposal for children with autism, Procedia Comput Sci, 27, pp. 123-129, (2014); Parsons S., Mitchell P., The potential of virtual reality in social skills training for people with autistic spectrum disorders, J Intell Disabil Res, 46, (2002); Strickland D.C., McAllister D., Coles C.D., Et al., An evolution of virtual reality training designs for children with autism and fetal alcohol spectrum disorders, Topics Lang Disord, 27, (2007); Wages R., Grunvogel S., Grutzmacher B., How realistic is realism Considerations on the aesthetics of computer games, Entertainment Computing-ICEC 2004, Eindhoven, the Netherlands, pp. 83-92, (2004); Pierce K., Haist F., Sedaghat F., Et al., The brain response to personally familiar faces in autism: Findings of fusiform activity and beyond, Brain, 127, pp. 2703-2716, (2004); Baron-Cohen S., Autism: The empathizing-systemizing (E-S) theory, Ann N y Acad Sci, 1156, pp. 68-80, (2009); Plaisted K.C., Reduced generalization in autism: An alternative to Weak Central Coherence, The Development of Autism: Perspectives from Theory and Research, pp. 149-169, (2001); Bellini S., Akullian J., A meta-analysis of video modeling and video self-modeling interventions for children and adolescents with autism spectrum disorders, Except Child, 73, pp. 264-287, (2007); Charlop M.H., Schreibman L., Tryon A.S., Learning through observation: The effects of peer modeling on acquisition and generalization in autistic children, J Abn Child Psychol, 11, pp. 355-366, (1983); Crowder S., Merritte K., The possible therapeutic benefits of utilizing motion gaming systems on pediatric patients presenting autism, Tennessee Med, 106, pp. 41-43, (2013); Tse J., Strulovitch J., Tagalakis V., Et al., Social skills training for adolescents with Asperger syndrome and highfunctioning autism, J Autism Dev Disord, 37, pp. 1960-1968, (2007); Keenan M., Applied Behaviour Analysis and Autism: Building a Future Together, (2006); Hopkins I.M., Gower M.W., Perez T.A., Et al., Avatar assistant: Improving social skills in students with an ASD through a computer-based intervention, J Autism Dev Disord, 41, pp. 1543-1555, (2011); Tartaro A., Cassell J., Using Virtual Peer Technology as an Intervention for Children with Autism, Towards Universal Usability: Designing Computer Interfaces for Diverse User Populations, 231, (2007); Schopler E., Mesibov G.B., High-Functioning Individuals with Autism, (2013); Tang J., Falkmer S., Chen Y., Et al., Designing a serious game for youth with ASD: Perspectives from end-users and professionals, J Autism Dev Disord, 49, pp. 978-995, (2019); Whyte E., Smyth M., Scherf J., Designing serious game interventions for individuals with autism, J Autism Dev Disord, 45, pp. 3820-3831, (2015)</t>
  </si>
  <si>
    <t>Galgouranas S.; Xinogalos S.</t>
  </si>
  <si>
    <t>Galgouranas, Stefanos (57203115835); Xinogalos, Stelios (13006140900)</t>
  </si>
  <si>
    <t>57203115835; 13006140900</t>
  </si>
  <si>
    <t>jAVANT-GARDE: A Cross-Platform Serious Game for an Introduction to Programming With Java</t>
  </si>
  <si>
    <t>10.1177/1046878118789976</t>
  </si>
  <si>
    <t>https://www.scopus.com/inward/record.uri?eid=2-s2.0-85050536483&amp;doi=10.1177%2f1046878118789976&amp;partnerID=40&amp;md5=f0e28bce5d1b8a2b15ca9ea7d3575c51</t>
  </si>
  <si>
    <t>Background. Programming is widely known to be a cognitively demanding field. Learning programming can be a strenuous task without the proper guidance and methodology. Students often face difficulties in understanding even the most basic and fundamental concepts of programming, leading to their confusion and disappointment. Serious games for programming have the potential to alleviate students’ difficulties with programming. Aim. This article introduces a new serious game named jAVANT-GARDE which aims to educate the player on the basic concepts of programming and object-oriented programming through Java. By design, the game is suitable for everyone, even for players with no previous knowledge of programming. This article aims to present important information regarding the design, implementation and pilot evaluation of jAVANT-GARDE. Method. The game was evaluated by 42 high school students (age 16-17) in terms of perceived player experience and short-term learning. The participants played the game for one hour in the school lab and then answered a questionnaire based on the MEEGA+ framework. Results. Students evaluated positively the game in terms of its usability, confidence in playing the game, challenge, satisfaction, fun, focused attention and relevance. Moreover, the majority of students stated that would prefer learning programming with this game to learning through other teaching methods. Conclusions. The results of the pilot study and students’ replies in the questionnaire are rather positive. This gives us the initiative to proceed with studying the effect of the game in long-term learning of programming concepts. © The Author(s) 2018.</t>
  </si>
  <si>
    <t>educational games; evaluation; learning programming; serious games</t>
  </si>
  <si>
    <t>Clapper T., Capitalizing on the most important part of a learning session: The experience, Simulation &amp; Gaming, 49, 1, pp. 3-7, (2018); Crookall D., Engaging (in) gameplay and (in) debriefing, Simulation &amp; Gaming, 45, 4-5, pp. 416-427, (2014); de Freitas S., Learning in immersive worlds: A review of game-based learning, (2006); de Freitas S., Jarvis S., A framework for developing serious games to meet learner needs, (2006); Ibrahim R., Jaafar A., Educational games (EG) design framework: Combination of game design, pedagogy and content modeling, pp. 293-298, (2009); Malliarakis C., Satratzemi M., Xinogalos S., Designing educational games for computer programming: A holistic framework, Electronic Journal of e-Learning, 12, pp. 281-298, (2014); Petri G., von Wangenheim C.G., Borgatto A.F., MEEGA+: An evolution of a model for the evaluation of educational games, (2016); Salen K., Zimmerman E., Rules of play: Game design fundamentals, (2004); Xinogalos S., Object oriented design and programming: An investigation of novices’ conceptions on objects and classes, ACM Transactions on Computing Education, 15, 3, (2015); Yusoff A., Crowder R., Gilbert L., Wills G., A conceptual framework for serious games, pp. 21-23, (2009)</t>
  </si>
  <si>
    <t>Squire K.R., Video Games in Education, Int. J. Intell. Simul. Gaming, 2, pp. 49-62, (2003); Abt C.C., Serious Games, (1987); Gee J.P., What Video Games have to Teach US about Learning and Literacy, (2008); Mayer R.E., What Should Be the Role of Computer Games in Education? Policy Insights Behav, Brain Sci, 3, pp. 20-26, (2006); Brunken R., Plass J.L., Moreno R., Current Issues and Open Questions in Cognitive Load Research, Cognitive Load Theory, pp. 253-272, (2010); Dorner D., Über die Schwierigkeiten menschlichen Umgangs mit Komplexität, Psychol. Rundsch., 7, pp. 163-179, (1981); Foster A.N., The process of learning in a simulation strategy game: Disciplinary knowledge construction, J. Educ. Comput. Res., 45, pp. 1-27, (2011); Rehm M., Do gamers change attitudes towards economics through playing manager games?, Zeitschrift für Ökonomische Bild, 1, pp. 162-176, (2013); Pasin F., Giroux H., The Impact of a Simulation Game on Operations Management Education, Comput. Educ., 57, pp. 1240-1254, (2011); Moreno-Ger P., Burgos D., Ortiz I.M., Sierra J.L., Manjon B.F., Educational game design for online education, Comput. Hum. Behav., 24, pp. 2530-2540, (2008); Sobke H., Broker T., Kornadt O., Using the Master Copy—Adding Educational Content to Commercial Video Games, Proceedings of the 7Th European Conference on Games-Based Learning, 2, pp. 521-530, (2013); D'Artista B.R., Hellweger F.L., Urban hydrology in a computer game?, Environ. Model. Softw., 22, pp. 1679-1684, (2007); Charsky D., Mims C., Integrating Commercial Off-the-Shelf Video Games into School Curriculums, Techtrends, 52, pp. 38-44, (2008); Bereitschaft B., Gods of the City? Reflecting on City Building Games as an Early Introduction to Urban Systems, J. Geogr., 115, pp. 51-60, (2016); Devisch O., Should Planners Start Playing Computer Games? Arguments from SimCity and Second Life, Plan. Theory Pract., 9, pp. 209-226, (2008); Rufat S., Ter Minassian H., Video games and urban simulation: New tools or new tricks?, Cybergeo Eur. J. Geogr., (2012); Boyle E.A., Hainey T., Connolly T.M., Gray G., Earp J., Ott M., Lim T., Ninaus M., Ribeiro C., Pereira J., An update to the systematic literature review of empirical evidence of the impacts and outcomes of computer games and serious games, Comput. Educ., 94, pp. 178-192, (2016); Harteveld C., Guimaraes R., Mayer I., Bidarra R., Balancing pedagogy, game and reality components within a unique serious game for training levee inspection, Technol. E-Learn. Digit. Entertain., pp. 128-139, (2007); Wright W., Simcity, (2017); Juraschek M., Herrmann C., Thiede S., Utilizing Gaming Technology for Simulation of Urban Production, Procedia CIRP, 61, pp. 469-474, (2017); Gaberdan E., Maier K., Sobke H., Londong J., Illustrating decisions to end-users: The case of agent-based simulation for stormwater management, Proceedings of the Computational Methods in Water Resources 2014 International Conference, (2014); Gee J.P., Deep learning properties of good digital games: How far can they go, Serious Games: Mechanisms and Effects; Ritterfeld, U, pp. 89-104, (2009); Poplin A., Digital serious game for urban planning: “B3-Design your Marketplace!”, Environ. Plan. B, 41, pp. 493-511, (2014); Lobo D., A city is not a toy: How SimCity plays with urbanism, Cities Programme: Architecture and Engineering, (2005); Arnold U., Datta B., Haenscheid P., Intelligent geographic information systems (IGIS) and surface water modeling, Proceedings of the Baltimore Symp.: New Directions for Surface Water Modeling, pp. 407-416, (1989); Hanzl M., Information technology as a tool for public participation in urban planning: A review of experiments and potentials, Des. Stud., 28, pp. 289-307, (2007); Klopfer E., Osterweil S., Salen K., Groff J., Roy D., Moving Learning Games Forward, (2009); Kafai Y.B., Burke Q., Constructionist Gaming: Understanding the Benefits of Making Games for Learning, Educ. Psychol., 50, pp. 313-334, (2015); Friedman T., The semiotics of SimCity, First Monday, 4, 4, (1999); Koster R., Theory of Fun for Game Design, (2004); Becker K., Gopin E., Selection criteria for using commercial off the shelf games (COTS) for learning, In Learning, Education and Games., pp. 43-60, (2016); van Eck R., A Guide to Integrating COTS Games into Your Classroom, Handbook of Research on Effective Electronic Gaming in Education, pp. 179-199, (2009); Gaber J., Simulating Planning: SimCity as a Pedagogical Tool, J. Plan. Educ. Res., 27, pp. 113-121, (2007); Woessner M., Teaching with SimCity: Using Sophisticated Gaming Simulations to Teach Concepts in Introductory American Government, PS Political Sci. Politics, 48, pp. 358-363, (2015); Squire K.R., Video Games and Learning: Teaching and Participatory Culture in the Digital Age, (2011); Javier R.T., Modeling and Simulating the City: Deciphering the Code of a Game of Strategy, Int. J. Archit. Comput., 5, pp. 571-586, (2007); Tanes Z., Cemalcilar Z., Learning from SimCity: An empirical study of Turkish adolescents, J. Adolesc., 33, pp. 731-739, (2010); Minnery J., Searle G., Toying with the City? Using the Computer Game SimCity 4 in Planning Education, Plan. Pract. Res., 29, pp. 41-55, (2013); Terzano K., Morckel V., SimCity in the Community Planning Classroom: Effects on Student Knowledge, Interests, and Perceptions of the Discipline of Planning, J. Plan. Educ. Res., 37, pp. 95-105, (2016); Adams P.C., Teaching and Learning with SimCity 2000, J. Geogr, 97, pp. 47-55, (1998); Kim M., Shin J., The Pedagogical Benefits of SimCity in Urban Geography Education, J. Geogr., 115, pp. 39-50, (2015); Betz J.A., Computer games: Increase learning in an interactive multidisciplinary environment, J. Educ. Technol. Syst., 24, pp. 195-205, (1995); McCue C., James D., Future Cities Engineering: Early Engineering Interventions in the Middle Grades, Adv. Eng. Educ., 1, (2008); Nilsson E.M., Jakobsson A., Simulated Sustainable Societies: Students’ Reflections on Creating Future Cities in Computer Games, J. Sci. Educ. Technol., 20, pp. 33-50, (2011); Yang Y.-T.C., Building virtual cities, inspiring intelligent citizens: Digital games for developing students’ problem solving and learning motivation, Comput. Educ., 59, pp. 365-377, (2012); Monjelat N., Mendez Zaballos L., Lacasa P., Problem solving processes and video games: The Sim City Creator case, Electron. J. Res. Educ. Psychol., 3, pp. 1493-1522, (2012); Resick C.J., Murase T., Randall K.R., Dechurch L.A., Information elaboration and team performance: Examining the psychological origins and environmental contingencies, Organ. Behav. Hum. Decis. Process., 124, pp. 165-176, (2014); Lacasa P., Martinez R., Mendez L., Developing new literacies using commercial videogames as educational tools, Linguist. Educ., 19, pp. 85-106, (2008); Glamus Gmbh Mobility—A City in Motion!; Brannolte U., Harder R.J., Kraus T.J., Virtual City and Traffic Simulation Game Based on Scientific Models, Proceedings of the 6Th EUROSIM Congress on Modelling and Simulation, 1, (2007); Harder R., Simulation of a Mobility-Related Network of Interactions, (1999); Sobke H., Harder R., Plank-Wiedenbeck U., Two Decades of Traffic System Education Using the Simulation Game MOBILITY, Proceedings of the Serious Games 4Th Joint International Conference, JCSG, 2018, (2018); Haupt T., Arnold U., Bidlingmaier W., Studien-und hochschulübergreifender Einsatz einer engl.-spr. multimedialen Urban Infrastructure Development Simulation in der akademischen Aus-und Weiterbildung—MUrIDS (Cross-study and cross-university use of an English multimedia Urban Infrastructure Development Simulation in academic education—MUrIDS), Workshop: Multimedia in Bildung Und Wirtschaft—Einsatz Und Nachhaltigkeit Von Elearning, pp. 22-23, (2005); Wigfield A., Eccles J.S., Expectancy—Value theory of achievement motivation, Contemp. Educ. Psychol., 25, pp. 68-81, (2000); Eccles J.S., Adler T.F., Futterman R., Goff S.B., Kaczala C.M., Meece J.L., Midgley C., Expectancies, values, and academic behaviors, Achievement and Achievement Motives, pp. 75-146, (1983); Sobke H., A Case Study of Deep Gamification in Higher Engineering Education, Proceedings of the 7Th International Conference on Games and Learning Alliance, GALA 2018, pp. 375-386, (2019); Seifried E., Kriegbaum K., Spinath B., Veränderung der veranstaltungsbezogenen Motivation über ein Semester und die Rolle von veranstaltungsbezogenen Erwartungen, Proceedings of the Paepsy 2017-Gemeinsame Tagung Der Fachgruppen Entwicklungspsychologie Und Pädagogische Psychologie, 11, (2017); Ijsselsteijn W.A., de Kort Y.A.W., Poels K., The Game Experience Questionnaire: Development of a Self-Report Measure to Assess the Psychological Impact of Digital Games, (2013); Weitze L., Sobke H., Quizzing to Become an Engineer—A Commercial Quiz App in Higher Education, Conference Proceeding. New Perspectives in Scienze Education, 5Th Ed.; Pixel, pp. 225-230, (2016); Rheinberg F., Vollmeyer R., Burns B.D., QCM: A questionnaire to assess current motivation in learning situations, Diagnostica, 47, pp. 57-66, (2001); Sobke H., Reichelt M., Sewer Rats in Teaching Action: An explorative field study on students’, Perception of a Game-Based Learning App in Graduate Engineering Education, (2018); Oracle: Virtualbox, (2017)</t>
  </si>
  <si>
    <t>Bourque P., Fairley R.E., Guide to the Software Engineering Body of Knowledge, Version 3.0, (2014); Software Engineering Curriculum Guidelines;, (2014); Calderon A., Ruiz M., A systematic literature review on serious games evaluation: An application to software project management, Computers &amp; Education, 87, pp. 396-422, (2015); Souza M.R.A., Veado L., Moreira R.T., Figueiredo E., Costa H., A systematic mapping study on game-related methods for software engineering education, Information and Software Technology, 95, pp. 201-218, (2017); Choi J.-I., Hannafin M., Situated cognition and learning environments: Roles, structures, and implications for design, Educational Technology Research and Development, 43, 2, pp. 53-69, (1995); Von Wangenheim C.G., Savi R., Borgatto A.F., DELIVER!-An educational game for teaching Earned Value Management in computing courses, Information and Software Technology, 54, 3, pp. 286-298, (2012); Alonso-Fernandez C., Calvo A., Freire M., Martinez-Ortiz I., Fernandez-Manjon B., Systematizing game learning analytics for serious games, Proc. of the IEEE Global Engineering Education Conference, pp. 1111-1118, (2017); Taran G., Using games in software engineering education to teach risk management, Proc. of the 20th IEEE Conference on Software Engineering Education &amp; Training, pp. 211-220, (2007); Teed R., Game-Based Learning, (2018); Arnab S.L., Clarke S., Towards a trans-disciplinary methodology for a game-based intervention development process, British Journal of Educational Technology, 48, 2, pp. 279-312, (2017); Retalis S., Creating adaptive e-learning board games for school settings using the ELG environment, J. UCS, 14, 17, pp. 2897-2908, (2008); Kosa M., Yilmaz M., The design process of a board game for exploring the territories of the United States, Press Start, 4, 1, pp. 36-52, (2017); Chiarello F., Castellano M.G., Board games and board game design as learning tools for complex scientific concepts: Some experiences, International Journal of Game-Based Learning, 6, 2, pp. 1-14, (2016); Aydan U., Yilmaz M., Clarke P.M., O'Connor R.V., Teaching ISO/IEC 12207 software lifecycle processes: A serious game approach, Computer Standards &amp; Interfaces, 54, pp. 129-138, (2017); Telukunta S., Kota M.S.K., Potti M.S., Shashank M.H., Triloknath M., StrateJect: An interactive game for project management experiential learning, PMP Conference, (2014); Yilmaz M., Virtual reality-based daily scrum meetings, Encyclopedia of Computer Graphics and Games, pp. 1-6, (2017); Kirkpatrick D.L., Kirkpatrick J.D., Evaluating Training Programs: The Four Levels, (2006); Duarte L.C.S., Battaiola A.L., Distinctive features and game design, Entertainment Computing., 21, 2017, pp. 83-93; Arnab S., Lim T., Carvalho M.B., Bellotti F., De Freitas S., Louchart S., De Gloria A., Mapping learning and game mechanics for serious games analysis, British Journal of Educational Technology, 46, 2, pp. 391-411, (2015); Hunicke R., LeBlanc M., Zubek R., MDA: A formal approach to game design and game research, Proc. of the AAAI Workshop on Challenges in Game AI, 4, 1, (2004); Przybylek A., Olszewski M.K., Adopting collaborative games into Open Kanban, Proc. of the Federated Conference on Computer Science and Information Systems, pp. 1539-1543, (2016); Heikkila V.T., Paasivaara M., Lassenius C., Teaching university students Kanban with a collaborative board game, Proc. of the 38th International Conference on Software Engineering Companion, pp. 471-480, (2016); Przybylek A., Kotecka D., Making agile retrospectives more awesome, Proc. of the Federated Conference on Computer Science and Information Systems, (2017); Przybylek A., Zakrzewski M., Adopting collaborative games into agile requirements engineering, 13th International Conference on Evaluation of Novel Approaches to Software Engineering (ENASE'18), (2018); De Souza A.D., Seabra R.D., Ribeiro J.M., Rodrigues D.S., SCRUMI: A board serious virtual game for teaching the SCRUM framework, Proc. of the 39th International Conference on Software Engineering Companion, pp. 319-321, (2017); Von Wangenheim C.G., Savi R., Borgatto A.F., SCRUMIA-An educational game for teaching SCRUM in computing courses, Journal of Systems and Software, 86, 10, pp. 2675-2687, (2013); Mahnic V., Scrum in software engineering courses: An outline of the literature, Global Journal of Engineering Education, 17, 2, pp. 77-83, (2015); Runeson P., Host M., Rainer A., Regnell B., Case Study Research in Software Engineering: Guidelines and Examples, (2012)</t>
  </si>
  <si>
    <t>Boyland E.J., Whalen R., Food advertising to children and its effects on diet: A review of recent prevalence and impact data, Pediatr Diabetes, 16, 5, pp. 331-337, (2015); Harris J.L., Brownell K.D., Bargh J.A., The food marketing defense model: integrating psychological research to protect youth and inform public policy, Soc Issues Policy Rev, 3, 1, pp. 211-271, (2009); Roberts M., Pettigrew S., Psychosocial influences on children's food consumption, Psychol Mark, 30, 2, pp. 103-120, (2013); Valkenburg P.M., Cantor J., The development of a child into a consumer, J Appl Dev Psychol, 22, 1, pp. 61-72, (2001); Connor S.M., Food-related advertising on preschool television: building brand recognition in young viewers, Pediatrics, 118, 4, pp. 1478-1485, (2006); Kelly B., King L., Chapman K., Boyland E., Bauman A.E., Baur L.A., A hierarchy of unhealthy food promotion effects: Identifying methodological approaches and knowledge gaps, Am J Public Health, 105, 4, pp. E86-E95, (2015); Keller K.L., Strategic Brand Management: Global Edition. Vol 4e, Global edition, (2013); Schwartz M.B., Kunkel D., DeLucia S., Food marketing to youth: Pervasive, powerful, and pernicious, Commun Res Trends, 32, 2, pp. 4-13, (2013); Connell P.M., Brucks M., Nielsen J.H., How childhood advertising exposure can create biased product evaluations that persist into adulthood, J Consum Res, 41, 1, pp. 119-134, (2014); Ellis A.W., Holmes S.J., Wright R.L., Age of acquisition and the recognition of brand names: On the importance of being early, J Consum Psychol, 20, 1, pp. 43-52, (2010); Goode A., The implicit and explicit role of ad memory in ad persuasion: Rethinking the hidden persuaders, Int J Market Res, 49, 1, pp. 95-116, (2007); Harris J.L., Graff S.K., Protecting young people from junk food advertising: Implications of psychological research for First Amendment law, Am J Public Health, 102, 2, pp. 214-222, (2012); Jenkin G., Madhvani N., Signal L., Bowers S., A systematic review of persuasive marketing techniques to promote food to children on television, Obes Rev, 15, 4, pp. 281-293, (2014); Hebden L., King L., Kelly B., Art of persuasion: An analysis of techniques used to market foods to children, J Paediatr Child Health, 47, 11, pp. 776-782, (2011); Heath R., Brandt D., Nairn A., Brand relationships: Strengthened by emotion, weakened by attention, J Advert Res, 46, 4, pp. 410-419, (2006); Nairn A., Hang H., Advergames: “It's not an advert—it says play!” A review of research; World Health Organization, Report of the Commission on Ending Childhood Obesity. Geneva, Switzerland: WHO; World Health Organization, A Framework for Implementing the Set of Recommendations on the Marketing of Foods and Non-Alcoholic Beverages to Children. Geneva, Switzerland: WHO; World Cancer Research Fund International, Nourishing Framework: Restrict Food Advertising and Other Forms of Commercial Promotion; Boyland E.J., Harrold J.A., Kirkham T.C., Halford J.C.G., Persuasive techniques used in television advertisements to market foods to UK children, Appetite, 58, 2, pp. 658-664, (2012); Responsible Children's Marketing Initiative; Australian Quick Service Restaurant Industry Initiative (QSRI) for Responsible Advertising and Marketing to Children; Children's Food and Beverage Advertising Initiative Program and Core Principles Statement 4th Edition; Hickey K., Mandelbaum J., Bloom K., Martin J., How Industry Self-Regulation Is Failing Children from Unhealthy Food Marketing. Melbourne: Obesity Policy Coalition; Committee of Advertising Practice, The CAP Code: The UK Code of Non-Broadcast Advertising and Direct &amp; Promotional Marketing; Harris J.L., Frazier W., Romo-Palafox M., Et al., FACTS 2017. Food Industry Self-Regulation after 10 Years: Progress and Opportunities to Improve Food Advertising to Children. UConn Rudd Center for Food Policy &amp; Obesity; How Unhealthy Food Is Marketed to Children through Digital Media. Melbourne, Australia; Smits T., Vandebosch H., Neyens E., Boyland E., The persuasiveness of child-targeted endorsement strategies: A systematic review, Communications Yearbook Vol 39, pp. 311-338, (2015); Kraak V.I., Story M., Influence of food companies’ brand mascots and entertainment companies’ cartoon media characters on children's diet and health: A systematic review and research needs, Obes Rev, 16, 2, pp. 107-126, (2015); De Jans S., Van de Sompel D., Hudders L., Cauberghe V., Advertising targeting young children: An overview of 10 years of research (2006-2016), Int J Advert, 38, 2, pp. 173-206, (2019); Norman J., Kelly B., McMahon A.-T., Et al., Sustained impact of energy-dense TV and online food advertising on children's dietary intake: A within-subject, randomised, crossover, counter-balanced trial, Int J Behav Nutr Phys Act, 15, 1, (2018); Food Standards Australia New Zealand, Food Standard 1.2.7; Nutrient Profiling Scoring Criterion; Children's Television Standards 2009. Canberra, Australia; Australian Association of National Advertisers, Food and Beverages Advertising and Marketing Communications Code; Moore E.S., Lutz R.J., Children, advertising, and product experiences: A multimethod inquiry, J Consum Res, 27, 1, pp. 31-48, (2000); Harris J.L., Haraghey K.S., Lodolce M., Semenza N.L., Teaching children about good health? Halo effects in child-directed advertisements for unhealthy food, Pediatr Obes, 13, 4, pp. 256-264, (2018); Turner L., Kelly B., Boyland E., Bauman A.E., Measuring food brand awareness in Australian children: Development and validation of a new instrument, PLoS One, 10, 7, (2015); Kelly B., Freeman B., King L., Chapman K., Baur L.A., Gill T., The normative power of food promotions: Australian children's attachments to unhealthy food brands, Public Health Nutr, 19, 16, pp. 2940-2948, (2016); Cole T.J., Lobstein T., Extended international (IOTF) body mass index cut-offs for thinness, overweight and obesity, Pediatr Obes, 7, 4, pp. 284-294, (2012); Harpe S.E., How to analyze Likert and other rating scale data, Curr Pharm Teach Learn, 7, pp. 836-850, (2015); IBM Statistical Package for the Social Sciences (for Windows) [computer program]. Version 23.0, (2016); Rozendaal E., Buijzen M., Valkenburg P., Children's understanding of advertisers’ persuasive tactics, Int J Advert, 30, 2, pp. 329-350, (2011); Valkenburg P.M., Buijzen M., Identifying determinants of young children's brand awareness: Television, parents, and peers, J Appl Dev Psychol, 26, 4, pp. 456-468, (2005); Campbell S., James E.L., Stacey F.G., Bowman J., Chapman K., Kelly B., A mixed-method examination of food marketing directed towards children in Australian supermarkets, Health Promot Int, 29, 2, pp. 267-277, (2014); Ajzen I., The theory of planned behavior, Organ Behav Hum Decis Process, 50, 2, pp. 179-211, (1991); Zajonc R.B., Attitudinal effects of mere exposure, J Pers Soc Psychol, 9, 2, Pt.2, pp. 1-27, (1968); Bornstein R.F., Exposure and affect: Overview and meta-analysis of research, 1968-1987, Psychol Bull, 106, 2, (1989); Schmidt S., Eisend M., Advertising repetition: A meta-analysis on effective frequency in advertising, J Advert, 44, 4, pp. 415-428, (2015); Committee of Advertising Practice, The BCAP Code: The UK Code of Broadcast Advertising; Mason P., Marketing to children: Implications for obesity, Nutr Bull, 37, 1, pp. 86-91, (2012); Boyland E.J., Harrold J.A., Dovey T.M., Et al., Food choice and overconsumption: Effect of a premium sports celebrity endorser, J Pediatr, 163, 2, pp. 339-343, (2013); Lumley J., Martin J., Antonopoulos N., Exposing the Charade—The Failure to Protect Children from Unhealthy Food Advertising. Obesity Policy Coalition; Watson W.L., Johnston A., Hughes C., Wellard L., K. C, Children's Health or Corporate Wealth? The Battleground for Kids’ Hearts, Minds and Tummies. Sydney, Australia: Cancer Council NSW; Moore E.S., It's Child Play—Advergaming and the Online Marketing of Food to Children. The Kaiser Family Foundation; Hye-Jin P., Elizabeth Taylor Q., Kim S., Weatherspoon L.J., Rifon N.J., Lee M., Characteristics of food advergames that reach children and the nutrient quality of the foods they advertise, Internet Res, 24, 1, pp. 63-81, (2014); Waiguny M.K.J., Terlutter R., Zaglia M.E., The influence of advergames on consumers’ attitudes and behaviour: An empirical study among young consumers, Int J Entretrep Vent, 3, 3, pp. 231-247, (2011); Neyens E., Smits T., Boyland E., Transferring game attitudes to the brand: Persuasion from age 6 to 14, Int J Advert, 36, 5, pp. 724-742, (2017)</t>
  </si>
  <si>
    <t>Accot J., Zhai S., Beyond fitts' law: Models for trajectory-based hci tasks, Proceedings of the ACM SIGCHI Conference, (1997); Amin R., Jackson F., Gilbert J.E., Martin J., Shaw T., Assessing the impact of latency and jitter on the perceived quality of call of duty modern warfare 2, HCI-Users and Contexts of Use, (2013); Beigbeder T., Coughlan R., Lusher C., Plunkett J., Agu E., Claypool M., The effects of loss and latency on user performance in unreal tournament 2003, Proceedings of ACM NetGames, (2004); Bernier Y.W., Latency compensating methods in client/server in-game protocol design and optimization, Proceedings of the Game Developers Conference, (2001); Buckland M., Programming Game AI by Example, (2010); Chen K., Haung P., Wang G., Huang C., Lee C., On the sensitivity of online game playing time to network qos, Proceedings of IEEE Infocom, (2006); Chen K.-T., Chang Y.C., Hsu H.-J., Chen D.-Y., Huang C.-Y., Hsu C.-H., On the quality of service of cloud gaming systems, IEEE Transactions on Multimedia, 26, 2, (2014); Claypool M., The effect of latency on user performance in real-time strategy games, Elsevier Computer Networks, Special Issue on Networking Issues in Entertainment Computing, 49, 1, pp. 52-70, (2005); Claypool M., Game input with delay-moving target selection with a game controller thumbstick, ACMTransactions OnMultimedia Computing, Communications, and Applications (TOMM)-Special Section on Delay-Sensitive Video Computing in the Cloud 14, 3s (Aug, (2018); Claypool M., Claypool K., Latency and player actions in online games, Communications of the ACM, 49, 11, (2006); Claypool M., Eg R., Raaen K., Modeling user performance for moving target selection with a delayed mouse, Proceedings of the 23rd International Conference on MultiMedia Modeling (MMM), (2017); Fitts P.M., The information capacity of the human motor system in controlling the amplitude of movement, Journal of Experimental Psychology, 47, 6, pp. 381-391, (1954); Fritsch T., Ritter H., Schiller J.H., The effect of latency and network limitations on mmorpgs: A field study of everquest 2, Proceedings of ACM NetGames, (2005); Hajri A.A., Fels S., Miller G., Ilich M., Moving target selection in 2d graphical user interfaces, Proceeding of IFIP TC Human-Computer Interaction (INTERACT), (2011); Hoffmann E., Capture of moving targets: A modification of fitts' law, Ergonomics, 34, 2, pp. 211-220, (1991); Hoffmann E., Fitts' law with transmission delay, Ergonomics, 35, 1, pp. 37-48, (1992); Ivkovic Z., Stavness I., Gutwin C., Sutcliffe S., Quantifying and mitigating the negative effects of local latencies on aiming in 3d shooter games, Proceedings of the ACM SIGCHI Conference, (2015); Jagacinski R., Repperger D., Ward S., Moran M., A test of fitts' law with moving targets, The Journal of Human Factors and Ergonomics Society, 22, 2, pp. 225-233, (1980); Jarschel M., Schlosser D., Scheuring S., Hossfeld T., An evaluation of QoE in cloud gaming based on subjective tests, Proccedings of the Conference on Innovative Mobile and Internet Services in Ubiquitous Computing, pp. 330-335, (2011); Jota R., Ng A., Dietz P., Wigdor D., How fast is fast enough: A study of the effects of latency in direct-touch pointing tasks, Proceedings of the ACM SIGCHI Conference, (2013); Kerr R., Movement Time in an Underwater Environment, Journal of Motor Behavior, 5, 3, pp. 175-178, (1973); Long M., Gutwin C., Characterizing and modeling the effects of local latency on game performance and experience, Proceedings of the ACM CHI Play, (2018); MacKenzie I.S., Buxton W., Extending fitts' law to two-dimensional tasks, Proceedings of ACMSIGCHI Conference, (1992); MacKenzie I.S., Ware C., Lag as a determinant of human performance in interactive systems, Proceedings of the ACM SIGCHI Conference, (1993); Nichols J., Claypool M., The effects of latency on online madden nfl football, Proceedings of the ACM NOSSDAV, (2004); Pantel L., Wolf L.C., On the impact of delay on real-time multiplayer games, Proceedings of the ACM NOSSDAV, (2002); Pavlovych A., Gutwin C., Assessing target acquisition and tracking performance for complex moving targets in the presence of latency and jitter, Proceedings of Graphics Interface, (2012); Pavlovych A., Stuerzlinger W., Target following performance in the presence of latency, jitter, and signal dropouts, Proceedings of Graphics Interface, pp. 33-40, (2011); Ax P., Monsieurs P., Lamotte W., Vleeschauwer D.D., Degrande N., Objective and subjective evaluation of the influence of small amounts of delay and jitter on a recent first person shooter game, Proceedings of ACM NetGames, (2004); Raaen K., Eg R., Instantaneous human-computer interactions: Button causes and screen effects, Proceedings of the 17th HCI International Conference, (2015); Raaen K., Petlund A., How much delay is there really in current games?, Proceedings of ACM Multimedia Systems, (2015); Sackl A., Schatz R., Hossfeld T., Metzger F., Lister D., Irmer R., QoE management made uneasy: The case of cloud gaming, IEEE Conference on Communications Workshops (ICC), (2016); Saeed S.S., Schmidt S., Zadtootaghaj S., Griwodz C., Moller S., Towards applying game adaptation to decrease the impact of delay on quality of experience, Proceedings of IEEE International Symposium on Multimedia (ISM), pp. 114-121, (2018); Soukoreff R.W., MacKenzie I.S., Towards a standard for pointing device evaluation-perspectives on 27 years of fitts' law research in hci, Elsevier International Journal of Human-Computer Studies, 61, 6, pp. 751-789, (2004); Ware C., Mikaelian H., An evaluation of an eye tracker as a device for computer input, Proceedings of ACM Human Factors in Comp. Systems and Graphics Interface, (1987)</t>
  </si>
  <si>
    <t>Abdul Jabbar A.I., Felicia P., Gameplay engagement and learning in game-based learning: A systematic review, Review of Educational Research, 85, 4, pp. 740-779, (2015); Adamo-Villani N., Dib H., Evaluating technology-based educational interventions: A review of two projects, Journal of Educational Technology Systems, 41, 4, pp. 295-317, (2013); Aesaert K., van Nijlen D., Vanderlinde R., Tondeur J., Devlieger I., van Braak J., The contribution of pupil, classroom and school level characteristics to primary school pupils’ ICT competences: A performance-based approach, Computers and Education, 87, pp. 55-69, (2015); Alaswad Z., Nadolny L., Designing for game-based learning: The effective integration of technology to support learning, Journal of Educational Technology Systems, 43, 4, pp. 389-402, (2015); Alessi S., Trollip S., Multimedia for Learning, (2001); Aldrich C., Learning by Doing: A Comprehensive Guide to Simulations, Computer Games, and Pedagogy in E-Learning and Other Educational Experiences, (2005); Baker J.M., Martin T., Aghababyan A., Cortical Activations during A Computer-Based Fraction Learning Game: Preliminary Results from A Pilot Study, (2015); Bano M., Zowghi D., Kearney M., Schuck S., Aubusson P., Mobile learning for science and mathematics school education: A systematic review of empirical evidence, Computers and Education, 121, pp. 30-58, (2018); Chauhan S., A meta-analysis of the impact of technology on learning effectiveness of elementary students, Computers and Education, 105, pp. 14-30, (2017); Coulthard G., A Review of the Educational Use and Learning Impact of Simulations and Games Educational Use of Simulations and Games Running Head: EDUCATIONAL USE of SIMULATIONS and GAMES A Review of the Educational Use and Learning Impact of Simulations and Games Glen, (2017); Dames M., Exploring Changes in Computer Self-Efficacy during Graphics Skills Acquisition, (2016); Fokides E., Digital educational games and mathematics, Results of A Case Study in Primary School Settings, pp. 851-867, (2018); Fredricks, McColskey W., Meli J., Mordica J., Montrosse B., Mooney K., Measuring student engagement in upper elementary through high school: A description of 21 instruments, Issues and Answers Report, 98, pp. 26-27, (2011); Freeman S., Eddy S.L., McDonough M., Smith M.K., Okoroafor N., Jordt H., Wenderoth M.P., Active learning increases student performance in science, engineering, and mathematics, Proceedings of the National Academy of Sciences, 111, 23, pp. 8410-8415, (2014); Furio D., Gonzalez-Gancedo S., Juan M.C., Segui I., Rando N., Evaluation of learning outcomes using an educational iPhone game vs. Traditional game, Computers and Education, 64, pp. 1-23, (2013); Garcia I., A Computer Game for Teaching and Learning Algebra Topics at Undergraduate Level, (2017); Hamari J., Shernoff D.J., Rowe E., Coller B., Asbell-Clarke J., Edwards T., Computers in Human Behavior Challenging games help students learn: An empirical study on engagement, fl ow and immersion in game-based learning, Computers in Human Behavior, 54, pp. 170-179, (2016); Hirata Y., E-learning courseware for language education in Japan: Its application and student perceptions, Open Learning, 33, 2, pp. 83-98, (2018); Holgersson I., Barendregt W., Emanuelsson J., Fingu — A game to support children’ s development of arithmetic competence: Theory, Design and Empirical Research, pp. 123-145, (2016); Hussein A., The Use of Triangulation in Social Sciences Research: Can Qualitative and Quantitative Methods Be Combined ?, pp. 1-12, (2009); Hwang G.J., Wu P.H., Chen C.C., An online game approach for improving students’ learning performance in web-based problem-solving activities, Computers and Education, 59, 4, pp. 1246-1256, (2012); Jagu T., Boti I., So H., Computers &amp; Education Examining Competitive, Collaborative and Adaptive Gami Fi Cation in Young Learners’ Math Learning, 125, pp. 444-457, (2018); Jong T.D., Vandercruysse S., Wouters P., Oostendorp H.V., Elen J., Computers &amp; Education How competition and heterogeneous collaboration interact in prevocational game-based mathematics education, Computers &amp; Education, 89, pp. 42-52, (2015); Jong T.D., Vandercruysse S., Wouters P., Oostendorp H.V., Elen J., Computer game-based mathematics education: Embedded faded worked examples facilitate knowledge acquisition, Learning and Instruction, 50, pp. 44-53, (2017); Karajeh W., Hamtini T., Hamdi M., Designing and implementing an effective Courseware for the Enhancement of e-learning, International Journal of Emerging Technologies in Learning, 11, 4, pp. 70-76, (2016); Karimi A., Lim Y.P., Children, engagement and enjoyment in digital narrative, ASCILITE 2010 - The Australasian Society for Computers in Learning in Tertiary Education, pp. 475-483, (2010); Ke F., Computer-game-based tutoring of mathematics, Computers and Education, 60, 1, pp. 448-457, (2013); Khamparia A., Pandey B., Effects of visual map embedded approach on students learning performance using Briggs–Myers learning style in word puzzle gaming course, Computers and Electrical Engineering, 66, pp. 531-540, (2018); Kiili K., Moeller K., Ninaus M., Computers &amp; Education Evaluating the e ff ectiveness of a game-based rational number training - In-game metrics as learning indicators, Computers &amp; Education, 120, pp. 13-28, (2018); Kose U., Arslan A., Realizing an optimization approach inspired from Piaget’s theory on cognitive development, BRAIN. Broad Research in Artificial Intelligence and Neuroscience, 6, 1-2, pp. 14-21, (2015); Kumar Bhowmik M., Ping Lim C., Smith M., Victoria L.T., 35 Digital Learning for Developing Asian Countries: Achieving Equity, Quality and Efficiency in Education, (2018); Kwon S., Lara M., Enfield J., Frick T., Design and evaluation of a prompting instrument to support learning within the diffusion simulation game, Journal of Educational Technology Systems, 41, 3, pp. 231-253, (2013); Lim K.C., Leong K.E., A Study of gamification on GeoGebra for remedial pupils in primary mathematics, 21’St Asian Conference on Technologyin Mathematic, (2017); Mahmoudi H., Koushafar M., Amani J., Pashavi G., The Effect of Computer Games on Speed, Attention and Consistency of Learning Mathematics among Students, 176, pp. 419-424, (2015); Mantiri F., Multimedia and technology in learning, Universal Journal of Educational Research, 2, 9, pp. 589-592, (2014); Marvel M.D., Player characteristics and games: Findings and implications for distance learning, Journal of Educational Technology Systems, 46, 2, pp. 215-238, (2017); McCarthy E., Tiu M., Li L., Learning math with curious George and the odd squad: Transmedia in the classroom, Technology, Knowledge and Learning, (2018); McLaren B.M., Adams D.M., Mayer R.E., Forlizzi J., A computer-based game that promotes mathematics learning more than a conventional approach, International Journal of Game-Based Learning, 7, 1, pp. 36-56, (2017); Muppudathi G., Role of teachers on helping slow learners to bring out their hidden skills, International Journal of Scientific Research, 3, 3, pp. 98-99, (2014); Murphy C.A., Coover D., Owen S.V., Development and validation of the computer self-efficacy scale, Educational and Psychological Measurement, 49, 4, pp. 893-899, (1989); Novak E., Tassell J., Computers in Human Behavior Using video game play to improve education-majors’ mathematical performance: An experimental study, Computers in Human Behavior, 53, pp. 124-130, (2015); O'Connor E.A., Domingo J., A practical guide, with theoretical underpinnings, for creating effective virtual reality learning environments, Journal of Educational Technology Systems, 45, 3, pp. 343-364, (2017); Ortiz S.A., Bowers C.A., Cannon-Bowers J.A., Video Game Self-efficacy and its Effect on Training Performance, International Journal of Serious Games, 2, 3, pp. 3-20, (2015); Paris E., Learning on Gaming: A New Digital Game Based Learning Approach to Improve Education Outcomes, (2017); Pesare E., Roselli T., Corriero N., Rossano V., Game-based learning and Gamification to promote engagement and motivation in medical learning contexts, Smart Learning Environments, (2016); Prensky M., Digital Game-Based Learning, (2001); Riemer V., Schrader C., Computers &amp; Education Learning with quizzes, simulations, and adventures: Students’ attitudes, perceptions and intentions to learn with different types of serious games, Computers &amp; Education, 88, pp. 160-168, (2015); Rushton S.J., Hadley K.M., Stewart P.W., Mathematics fluency and teaching self-efficacy of teacher candidates, Journal of the International Society for Teacher Education, 20, 2, (2016); Schlesinger Z., Wang W.I., Heights Y., Macdonald A.H., J V, (1987); Teo T., Koh J.H.L., Assessing the dimensionality of computer self-efficacy among pre-service teachers in Singapore: A structural equation modeling approach, International Journal of Education and Development Using Information and Communication Technology, 6, 3, pp. 7-18, (2010); Tham L.T., Is game-based learning an effective instructional strategy to engage students in higher education in Singapore? A pilot study, Journal of the Research Center for Educational Technology, 8, (2012); Theses R., Commons N.M., Commons S., Commons T., Commons D., Citation R., Faculty Computer Self-Efficacy and Integration of Electronic Communication in Teaching College Courses, (1998); Tobias S., Fletcher J.D., Wind A.P., Game-based learning, Handbook of Research on Educational Communications and Technology: Fourth Edition, pp. 485-503, (2014); Tsai F.H., The development and evaluation of a computer-simulated science inquiry environment using gamified elements, Journal of Educational Computing Research, 56, 1, pp. 3-22, (2018); Tsai S.C., Courseware integration into task-based learning: A case study of multimedia courseware-supported oral presentations for non-English major students, ReCALL, 23, 2, pp. 117-134, (2011); Vasudevan A., Slow learners – Causes, problems and educational programmes, International Journal of Applied Research, 3, 12, pp. 308-313, (2017); Venter M., Continuance Use Intention of Primary School Learners towards Mobile Mathematical Applications, (2016); Vogel J.J., Greenwood-Ericksen A., Cannon-Bowers J., Bowers C.A., Using virtual reality with and without gaming attributes for academic achievement, Journal of Research on Technology in Education, 39, 1, pp. 105-118, (2006); Volk M., Coti M., Zajc M., Istenic A., Computers &amp; Education Tablet-Based Cross-Curricular Maths Vs . Traditional Maths Classroom Practice for Higher-Order Learning Outcomes, 114, pp. 1-23, (2017); Wilson K.A., Bedwell W.L., Lazzara E.H., Salas E., Burke C.S., Estock J.L., Orvis K.L., Conkey C., Relationships between game attributes and learning outcomes: Review and research proposals, Simulation &amp; Gaming, 40, 2, pp. 217-266, (2009); Yeh Y.-T., Hung H.-T., Hsu Y.-J., Digital game-based learning for improving students’ academic achievement, learning motivation, and willingness to communicate in an English course, 6th IIAI International Congress on Advanced Applied Informatics, pp. 560-563, (2017); Yusoff S., Hoe T.W., Zaffwan M., Yusoff S., Hoe T.W., Zaffwan M., Digital Game Based Learning: A New Method in Teaching and Learning Mathematics, (2017); Zielezinski M.B., Darling-Hammond L., Advancing equity through educational technology: Promising practices for adoption, integration, and use in K–12, Second Handbook of Information Technology in Primary and Secondary Education, pp. 1-18, (2018)</t>
  </si>
  <si>
    <t>Barr V., Stephenson C., Bringing computational thinking to K-12: What is Involved and what is the role of the computer science education community?, Acm Inroads, 2, pp. 48-54, (2011); Vee A., Understanding computer programming as a literacy, Literacy in Composition Studies, 1, pp. 42-64, (2013); Lye S.Y., Koh J.H.L., Review on teaching and learning of computational thinking through programming: What is next for K-12?, Computers in Human Behavior, 41, pp. 51-61, (2014); Kafai Y.B., Burke Q., Connected Code: Why Children Need to Learn Programming, (2014); Repenning A., Webb D.C., Brand C., Gluck F., Grover R., Miller S., Et al., Beyond minecraft: Facilitating computational thinking through modeling and programming in 3d, IEEE Computer Graphics and Applications, 34, pp. 68-71, (2014); Wang A., Biu W., The Use of Game Development in Computer Science and Software Engineering Education, (2014); Zhang F., Kaufman D., Fraser S., Using video games in computer science education, European Scientific Journal, ESJ, 10, (2014); Comber O., Motschnig R., Challenges and opportunities in employing game development in computer science classes, The EdMedia: World Conference on Educational Media and Technology 2015, (2015); Topalli D., Cagiltay N.E., Improving programming skills in engineering education through problem-based game projects with Scratch, Computers &amp; Education, 120, pp. 64-74, (2018); Resnick M., Et al., Scratch: Programming for all, Commun. ACM, 52, pp. 60-67, (2009); Kolling M., The greenfoot programming environment, ACM Transactions on Computing Education (TOCE), 10, (2010); Repenning A., Ioannidou A., AgentCubes: Raising the ceiling of end-user development in education through incremental 3D, Visual Languages and Human-Centric Computing, 2006. VL/HCC 2006. IEEE Symposium on, pp. 27-34, (2006); Wilensky U., Rand W., An Introduction to Agent-based Modeling: Modeling Natural, Social, and Engineered Complex Systems with NetLogo, (2015); Dickson P.E., Using unity to teach game development: When you've never written a game, The Proceedings of the 2015 ACM Conference on Innovation and Technology in Computer Science Education, (2015); Cakr N.A., Gass A., Foster A., Lee F.J., Development of a game-design workshop to promote young girls' interest towards computing through identity exploration, Computers &amp; Education, 108, pp. 115-130, (2017); Sparkling Science- A Programme of Federal Ministry of Education, Science and Research, (2018); Anderson T., Shattuck J., Design-based research: A decade of progress in education research?, Educational Researcher, 41, pp. 16-25, (2012); GIMP-The GNU Image Manipulation Program, (2018); Comber O., Et al., Bouncy Fant Tutorial, (2018); Comber O., Haselberger D., Horbe M., Mayer H., Motschnig R., Unterweger D., Learn2proGrAME Grundlagentutorial Tutorial-Let's Make A Bouncy Fant Game!, (2019); Barab S., Squire K., Design-based research: Putting a stake in the ground, Journal of the Learning Sciences, 13, pp. 1-14, (2004); Sandoval W.A., Bell P., Design-based research methods for studying learning in context: Introduction, Educational Psychologist, 39, pp. 199-201, (2004); Bannan B., The integrative learning design framework: An illustrated example from the domain of instructional technology, An Introduction to Educational Design Research, pp. 53-73, (2009); Dougiamas M., Moodle-Modular Object-Oriented Dynamic Learning Environment, (2018); Comber O., Developing computer games in secondary schools. The influence of game development on computer science competencies, Wien, (2016); Lave J., Wenger E., Situated Learning Legitimate Peripheral Participation, (2005); Rogers K.B., Lessons learned about educating the gifted and talented: A synthesis of the research on educational practice, Gifted Child Quarterly, 51, pp. 382-396, (2007); Unity-Multiplatform-Publish You Game to over 25 Platforms, (2018); Crews K.D., Copyright Law for Librarians and Educators: Creative Strategies and Practical Solutions: American Library Association, (2012); GNU General Public License, (2007); Teddlie C., Tashakkori A., Mixed methods research, The Sage Handbook of Qualitative Research, pp. 285-300, (2011); Onwuegbuzie A.J., Gerber H.R., Schamroth Abrams S., Mixed methods research, The International Encyclopedia of Communication Research Methods, pp. 1-33, (2017); Deci E.L., Ryan R.M., Motivation, personality, and development within embedded social contexts: An overview of selfdetermination theory, The Oxford Handbook of Human Motivation, pp. 85-107, (2012); Wang A.I., Wu B., Using game development to teach software architecture, International Journal of Computer Games Technology, 2011, (2011); Marina P., Digital game-based learning in high school computer science education: Impact on educational effectiveness and student motivation, Computers &amp; Education, 52, pp. 1-12, (2009); Monig J., Harvey B., Snap! - Build Your Own Blocks, (2018); Kay A., Squeak Etoys, Children &amp; Learning, 2006, (2005); Logo, (2015); Microworlds Available, (2014)</t>
  </si>
  <si>
    <t>Mami S., Arayesh B., Comparative study of educational status and behavioral disorder between slow-learner and normal students of Ilam province, Sci. Direct, 5, 2, pp. 221-225, (2010); Novitasari N., Lukito A., Ekawati R., Slow Learner Errors Analysis in Solving Fractions Problems in Inclusive Junior High School Class Slow Learner Errors Analysis in Solving Fractions Problems in Inclusive Junior High School Class, J. Phys. Conf. Ser. Pap, pp. 1-6, (2018); Abdollah N., Fatimah W., Ahmad W., Akashah E., Akhir P., Multimedia Courseware for Slow Learners: A Preliminary Analysis, IEEE, (2010); Abdollah N., Fatimah W., Ahmad W., Akashah E., Akhir P., Multimedia Design and Development in ‘ Komputer Saya ‘Courseware for Slow Learners, IEEE Soc. J, (2010); Sh S., Felani M., Hashim R., Kariminia S., Conducive Attributes of Physical Learning Environment at Preschool Level for Slow Learners, Procedia-Soc. Behav. Sci, 201, pp. 110-120, (2015); Serdyukov P., Serdyukov P., Innovation in education: What works, what doesn ‘t, and what to do about it?, Emerald Insight, 10, 1, pp. 4-33, (2017); Permatasari I., Pramudya S.T., Garzoglio G., Rethinking construction: Inclusion of slow learners as taker-off in quantity surveying practice Rethinking construction: Inclusion of slow learners as taker-off in quantity surveying practice, IOP Conference Series: Materials Science and Engineering PAPER, pp. 1-6, (2017); Dogan M., Primary trainee teachers’ attitudes to and use of computer and technology in mathematics: The case of Turkey, Educ. Res. Rev, 5, 11, pp. 690-702, (2010); (2000); Stemler L.K., Educational Characteristics of Multimedia: A Literature Review, J. Educ. Multimed. Hypermedia, 6, pp. 1-16, (1997); Koong C., Chen D., The Learning Effectiveness of using Game-based Interaction Multimedia Courseware on Low Visual Capacity student, IEEE Soc. J, pp. 194-198, (2013); Mat Diah N., Mat Zin N.A., Development of a Digital Game for Learning to Write Jawi Characters in Mobile Environment, Int. J. Control Theory Appl, 10, 29, pp. 397-404, (2017); Yohannis A.R., Prabowo Y.D., Waworuntu A., Defining Gamification From lexical meaning and process viewpoint towards a gameful reality, IEEE Soc. J, pp. 24-27, (2014); Fromme J., Computer Games as a Part of children’s Culture, (2003); Muda Z., Basiron I.S., Multimedia Adventure Game As Edutainment Application, IEEE Society Journal, pp. 3-6, (2005); Prensky M., Why Games Engage Us, Digit. Game-Based Learn, (2001); Mat Zin N.A., Jaafar A., Seng Yue W., Digital Game-based learning (DGBL) model and development methodology for teaching history, WSEAS Trans.Comput, 8, 2, pp. 322-333, (2009); Kirriemuir J., McFarlane A., Literature Review in Games and Learning, (2007); Moloney J., Globa A., Wang R., Roetzel A., Serious games for integral sustainable design: Level 1, Procedia Eng, 180, pp. 1744-1753, (2017); Ahmed M.J.D.S., Ahmed A., Sutton M.J.D., Gamification, serious games, simulations, and immersive learning environments in knowledge management initiatives, Emerald Insight, 14, 2-3, pp. 78-83, (2017); Deterding S., Khaled R., Nacke L., Dixon D., Gamification: Toward a definition, Chi 2011, pp. 12-15, (2011); Glover I., Play As You Learn: Gamification as a Technique for Motivating Learners, World Conf. Educ. Multimedia, Hypermedia Telecommun, pp. 1999-2008, (2003); Soledad C., Gonzalez G., Carreno A.M., Methodological proposal for Gamification in the Computer Engineering Teaching, IEEE, pp. 29-34, (2014); Hamari J., Sarsa H., Does Gamification Work? — A Literature Review of Empirical Studies on Gamification, Hawaii International Conference on System Science, pp. 3025-3034, (2014); Kapp K.M., The Gamification of Learning and Instruction-Game-Based Methods and Strategies for Training and Education, (2014); Sanmugam M., Aris B., Mohammed H., Zaid N.M., Abdullah Z., Gamification: Potentials and Challenge in Teaching and Learning in Science, Konvensyen Antarabangsa Jiwa Pendidik, pp. 11-13, (2014); Gooch D., Vasalou A., Benton L., Khaled R., Keynes M., Benton L., Using Gamification to Motivate Students with Dyslexia, ACM J, (2016); Marti-Parreno J., Segui-Mas D., Segui-Mas E., Teachers’ Attitude towards and Actual Use of Gamification, Procedia-Soc. Behav. Sci, 228, pp. 682-688, (2016); Almarshedi A., Towards a Sustainable Gamification Impact, IEEE, pp. 195-200, (2014); Boyadzhieva E., Learner-centered Teaching and Learner Autonomy, Procedia-Soc. Behav. Sci, 232, pp. 35-40, (2016); Bendak L., Effects of Applying Repeated Readings Method on Reading Fluency and Passage Comprehension of Slow Learners, WORLD Fam. Med. EAST J. Fam. Med, 16, 1, pp. 232-237, (2018)</t>
  </si>
  <si>
    <t>Sarinho V.T.</t>
  </si>
  <si>
    <t>Sarinho, Victor T. (6504030916)</t>
  </si>
  <si>
    <t>“BDD Assemble!”: A Paper-Based Game Proposal for Behavior Driven Development Design Learning</t>
  </si>
  <si>
    <t>10.1007/978-3-030-34644-7_41</t>
  </si>
  <si>
    <t>https://www.scopus.com/inward/record.uri?eid=2-s2.0-85076955587&amp;doi=10.1007%2f978-3-030-34644-7_41&amp;partnerID=40&amp;md5=bb3285eb5155fe4140cf6abbc54713c9</t>
  </si>
  <si>
    <t>Game-based learning represents a promising alternative to teach computing in higher education. This paper presents “BDD Assemble!”, a paper-based game proposal for teaching Behavior Driven Development (BDD) competences. For this, the proposed game and the evaluation approach with software engineering students are described. As a result, a simple, interactive and colaborative game was provided, able to teach BDD concepts in a practical, competitive and fun way. © IFIP International Federation for Information Processing, 2019.</t>
  </si>
  <si>
    <t>Behavior Driven Development; Educational game; Paper-based game</t>
  </si>
  <si>
    <t>de Carvalho R.A., Manhaes R.S., Et al., Mapping Business Process Modeling Constructs to Behavior Driven Development Ubiquitous Language, (2010); Dalpiaz F., Cooper K.M., Games for requirements engineers: Analysis and directions, IEEE Software, (2018); Hermann A.C., BDD Warriors &amp; Other Games, (2016); Hindsight: Try Our BDD Game; Kudryashov K., The beginner’s Guide to BDD, (2015); Lombriser P., Dalpiaz F., Lucassen G., Brinkkemper S., Gamified Requirements Engineering: Model and Experimentation, 9619, pp. 171-187, (2016); Lund A.M., Measuring usability with the use questionnaire12, Usability Interface, 8, 2, pp. 3-6, (2001); North D., Introducing, BDD, (2006); Rahman M., Gao J., A reusable automated acceptance testing architecture for microservices in behavior-driven development, 2015 IEEE Symposium on Service-Oriented System Engineering, pp. 321-325, (2015); Solis C., Wang X., A study of the characteristics of behaviour driven development, 2011 37Th EUROMICRO Conference on Software Engineering and Advanced Applications, pp. 383-387, (2011)</t>
  </si>
  <si>
    <t>Diagnostic and Statistical Manual of Mental Disorders (DSM-5®), (2013); Android Studio. [System Software], (2019); Banda D.R., Grimmett E., Hart S.L., Activity schedules: Helping students with autism spectrum disorders in general education classrooms manage transition issues, Teaching Exceptional Children, 41, 4, pp. 16-21, (2009); Bartoli L., Garzotto F., Gelsomini M., Oliveto L., Valoriani M., Designing and evaluating touchless playful interaction for ASD children, Proceedings of the Interaction Design and Children 2014, pp. 17-26, (2014); Braun V., Clarke V., Using thematic analysis in psychology, Qualitative Research in Psychology, 3, 2, pp. 77-101, (2006); Gray C., Social Stories™, 2019 - Last Update, Carol Gray, Social Stories™; Constantin A., Supporting Practitioners in Social Story Interventions: The ISISS Authoring Tool, (2015); Cramer M., Hirano S.H., Tentori M., Yeganyan M.T., Hayes G.R., Classroom-based assistive technology: Collective use of interactive visual schedules by students with autism, CHI, 11, pp. 1-10, (2011); Dettmer S., Simpson R.L., Myles B.S., Ganz J.B., The use of visual supports to facilitate transitions of students with autism, Focus on Autism and Other Developmental Disabilities, 15, 3, pp. 163-169, (2000); Dix A., Finlay J., Abowd G., Beale R., Evaluation techniques, Human-Computer Interaction, (2004); Figma: The Collaborative Interface Design Tool, (2019); Frauenberger C., Good J., Alcorn A., Challenges, opportunities and future perspectives in including children with disabilities in the design of interactive technology, Proceedings of the 11th International Conference on Interaction Design and Children, pp. 367-370, (2012); Grynszpan O., Weiss P.L., Perez-Diaz F., Gal E., Innovative technology-based interventions for autism spectrum disorders: A meta-analysis, Autism, 18, 4, pp. 346-361, (2014); Mesibov G.B., Shea V., Schopler E., The TEACCH Approach to Autism Spectrum Disorders, (2005); Morin K.L., Ganz J.B., Gregori E.V., Foster M.J., Gerow S.L., Genc-Tosun D., Hong E.R., A systematic quality review of high-tech AAC interventions as an evidence-based practice, AAC, 34, 2, pp. 104-117, (2018); Nielsen J., Heuristic evaluation, Usability Inspection Methods, pp. 25-62, (1994); Norman D.A., Draper S.W., User Centered System Design: New Perspectives on HCI, (1986); Pavlov N., User interface for people with ASD, Journal of Software Engineering and Applications, 7, (2014); Weisberg D.S., Ilgaz H., Hirsh-Pasek K., Golinkoff R., Nicolopoulou A., Dickinson D.K., Shovels and swords: How realistic and fantastical themes affect children's word learning, Cognitive Development, 35, pp. 1-14, (2015)</t>
  </si>
  <si>
    <t>Li S.D., Familial religiosity, family processes, and juvenile delinquency in a national sample of early adolescents, The Journal of Early Adolescence, 34, pp. 436-462, (2013); Gockel A., Burton D., Can god help? Religion and spirituality among adolescent male sex offenders, Journal of Child &amp; Adolescent Trauma, 6, pp. 274-286, (2013); Karamouzis P., Keffalas M., The design of educational materials for teaching the most common religions to students in their final year of primary school: A cross-curricular approach of religious studies and music, through the use of augmented reality, Online Heidelberg Journal of Religions on the Internet, 11, pp. 93-115, (2016); Nugrahani R., Wibawanto W., Framing islamic history through interactive game (case study: Ibn Battuta games), The 4th International Conference on Language, Society, and Culture in Asian Contexts, KnE Social Sciences, 2017, pp. 292-302, (2017); Lengkong R., Waluyanto H.D., Zacky A., Perancangan game digital interaktif pembelajaran alkitab, Jurnal Dkv Adiwarna, 1, pp. 13-26, (2014); Sahuburua V.G., Purba K.R., Purbowo A.N., Pembuatan aplikasi media interaktif untuk pengenalan tokoh alkitab berbasis android, Jurnal Infra, 4, pp. 234-239, (2016); Sakti Liliana H., Purba K.R., Game cerita alkitab untuk sekolah minggu, Jurnal Infra, 5, pp. 35-40, (2017); Bosman F.G., The word has become game: Researching religion in digital games, Online Heidelberg Journal of Religions on the Internet, 11, pp. 28-45, (2016); Ferdig R.E., Developing a framework for understanding the relationship between religion and videogames, Online Heidelberg Journal of Religions on the Internet, 5, pp. 68-85, (2014); Conrad B., Media Statistics -Children's Use of TV, Internet, and Video Games., (2018); Suryapranata L.K.P., Gaol F.L., Soewito B., Warnars H.L.H.S., Kusuma G.P., Quality measurement for serious games, Proceedings of International Conference on Applied Computer and Communication Technologies (COMCOM), (2017); Chang Y.C., Peng H.Y., Chao H.C., Examining the effects of learning motivation and course design in an instructional simulation game, Interactive Learning Environments, 18, pp. 319-339, (2010); Heidbrink S., Knoll T., Wysocki J., Theorizing religion in digital games perspectives and approaches, Online Heidelberg Journal of Religions on the Internet, 5, pp. 5-50, (2014); Heidbrink S., Knoll T., Wysocki J., Venturing into the unknown(?) method(olog)ical reflections on religion and digital games, gamers and gaming, Online Heidelberg Journal of Religions on the Internet, 7, pp. 61-84, (2015); Warnars H.L.H.S., Game information system, Proceedings of Cgames 2008-12th International Conference on Computer Games: AI, Animation, Mobile, Educational and Serious Games, (2008); Warnars H.L.H.S., Virtual information system in the working area, Indonesian Students' International Scientific Meeting, pp. 169-181, (2008); Agustin R.D., Purwarianti A., Surendro K., Suwardi I.S., Computing game and learning state in serious game for learning, Telkomnika (Telecommunication Computing Electronics and Control), 13, pp. 1422-1436, (2015); Grieve G.P., Campbell H.A., Studying religion in digital gaming a critical review of an emerging field, Online Heidelberg Journal of Religions on the Internet, 5, pp. 51-67, (2014); Pradono S., Astriani M.S., Moniaga J., A method for interactive learning, International Journal of Communication &amp; Information Technology (CommIT), 7, 2013, pp. 46-48, (2013); Saleh A.A., El-Bakry H.M., A novel adaptive mobile elearning model based on developed learner's styles, Beei (Bulletin of Electrical Engineering and Informatics), 2, pp. 141-157, (2013); El-Bakry H.M., Saleh A.A., Adaptive e-learning based on learner's styles, Beei (Bulletin of Electrical Engineering and Informatics), 2, pp. 240-251, (2013); Shoukry L., Gobel S., Steinmetz R., Learning analytics and serious games: Trends and considerations, Serious Games '14: Proceedings of the 2014 Acm International Workshop on Serious Games, pp. 21-26, (2014); Garneli V., Giannakos M.N., Chorianopoulos K., Jaccheri L., Serious game development as a creative learning experience: Lessons learnt, Gas '15: Proceedings of the Fourth International Workshop on Games and Software Engineering, pp. 36-42, (2015); Fowler A., Measuring learning and fun in video games for young children: A proposed method, Idc '13 Proceedings of the 12th International Conference on Interaction Design and Children, pp. 639-642, (2013); Tillman N., Halleux J.D., Xie T., Gulwani S., Bishop J., Teaching and learning programming and software engineering via interactive gaming, Icse '13 Proceedings of the 2013 International Conference on Software Engineering, pp. 1117-1126, (2013); Superbook Bible, Video &amp; Games, (2018); Bible Crush., (2018); Bible Scramble, (2018); Bible Quiz., (2018); Warnars H.L.H.S., Game information system, Proceedings of Cgames 2008-12th International Conference on Computer Games: AI, Animation, Mobile, Educational and Serious Games, (2008); Warnars H.L.H.S., Game information system, International Journal of Computer Science and Information Technology (IJCSIT), 2, 3, pp. 135-148, (2010); Warnars H.L.H.S., Virtual information system on working area, Indonesian Students' International Scientific Meeting, pp. 169-181, (2008); Suryapranta L.K.P., Gaol F.L., Soewito B., Warnars H.L.H.S., Kusuma G.P., Quality measurement for serious game, Ieee International Conference on Applied Computer and Communication Technologies (IEEE ComCom 2017), (2017); Junaidi J., Julianto A., Anwar N., Safrizal S., Warnars H.L.H.S., Hashimoto K., Perfecting a video game with game metrics, Telkomnika, 16, 3, pp. 1324-1331, (2018); Bahana R., Gaol F.L., Wiguna T., Hendric S.W.H.L., Soewito B., Nugroho E., Dirgantoro B.P., Abdurachman E., Performance test for prototype game for children with adhd, Journal of Physics: Conference Series, 978, 1, (2018); Pranoto H., Genaldi E., Anthony R., Kurnia A., Warnars H.L.H.S., Trisetyarso A., Abbas B.S., Suparta W., Card game element rising academy to improving decision-making ability, Cybernetics and Computational Intelligence (CyberneticsCom), 2017 Ieee International Conference on, (2017); Pramono M.F., Renalda K., Kristiadi D.P., Warnars H.L.H.S., Kusakunniran W., Matchmaking problems in moba games, Int Journal of Electrical Engineering and Computer Science, 11, 3, (2018); Kristiadi D.P., Udjaja Y., Supangat B., Prameswara R.Y., Warnars H.L.H.S., Heryadi Y., Kusakunniran W., The effect of ui, ux and gx on video games, Cybernetics and Computational Intelligence (CyberneticsCom), 2017 Ieee International Conference on, (2017); Warnars H.L.H.S., Object-oriented modeling with unified modeling language 2.0 for simple software application based on agile methodology, Behaviour &amp; Information Technology An International Journal, 30, 3, pp. 293-307, (2011); Warnars H.L.H.S., Lanita Y., Prasetyo A., Randriatoamanana R., Smart integrated payment system for public transportation in Jakarta, Bulletin of Electrical Engineering and Informatics, 6, 3, pp. 241-249, (2017); Pranoto H., Tho C., Warnars H.L.H.S., Abdurachman E., Gaol F.L., Soewito B., Usability testing method in augmented reality application, Information Management and Technology (ICIMTech), 2017 International Conference on, (2017); Arianto R., Gaol F.L., Abdurachman E., Heryadi Y., Warnars H.L.H.S., Soewito B., Sanchez H.E.P., Quality measurement of android messaging application based on user experience in microblog, Ieee International Conference on Applied Computer and Communication Technologies (IEEE ComCom 2017),., (2017); Wahyono T., Warnars H.L.H.S., Wijaya B.S., Sasmoko F.A., Matsuo T., Building a popular mobile application by utilizing user feedback, Innovative and Creative Information Technology (ICITech), 2017 International Conference on, (2017); Sutoyo R., Warnars H.L.H.S., Gaol F.L., Abdurachman E., Soewito B., Measurement of questdone mobile application using 7 steps uses the case points method, Cybernetics and Computational Intelligence (CyberneticsCom), 2017 Ieee International Conference on, (2017)</t>
  </si>
  <si>
    <t>Becker K., Parker J., Serious instructional design: ID for digital simulations and games, Society for Information Technology &amp; Teacher Education International Conference 2012, pp. 2480-2485, (2012); Bellotti F., Kapralos B., Lee K., Moreno-Ger P., Berta R., Assessment in and of serious games: An overview, Advances in Human-Computer Interaction, (2013); Brand J.E., Lorentz P., Mathew T., Digital Australia 2014, Gold Coast, (2014); Brown J.S., Collins A., Duguid P., Situated cognition and the culture of learning, Educational Researcher, 18, 1, pp. 32-42, (1989); Buendia-Garcia F., Garcia-Martinez S., Navarrete-Ibanez E.M., Jesus M., Designing Serious Games for getting transferable skills in training settings, Interaction Design and Architecture(S), 19, pp. 47-62, (2013); Caird J.K., Persistent issues in the application of virtual environment systems to training, Proceedings Third Annual Symposium on Human Interaction with Complex Systems. HICS', 96, pp. 124-132, (1996); Calleja G., In-Game: From Immersion to Incorporation, (2011); Cilesiz S., A phenomenological approach to experiences with technology: Current state, promise, and future directions for research, Educational Technology Research &amp; Development, 59, 4, pp. 487-510, (2011); Csikszentmihalyi M., Flow and the Foundations of Positive Psychology: The Collected Works of Mihaly Csikszentmihalyi, (2014); Deterding S., Dixon D., Khaled R., Nacke L.E., From game design elements to gamefulness: Defining gamification, Proceedings of the 15th International Academic MindTrek Conference: Envisioning Future Media Environments, pp. 9-15, (2011); Dey A.K., Abowd G.D., Salber D., A conceptual framework and a toolkit for supporting the rapid prototyping of context-aware applications, Human-Computer Interaction, 16, 2-4, pp. 97-166, (2001); Dourish P., Where the Action Is: The Foundations of Embodied Interaction, (2001); Dourish P., What we talk about when we talk about context, Personal and Ubiquitous Computing, 8, pp. 19-30, (2004); Essential Facts about the Computer and Video Game Industry: 2015 Sales, Demographic and Usage Data, (2015); De Freitas S., Learning in Immersive Worlds: A Review of Game-Based Learning, (2006); Froding B., Peterson M., Why computer games can be essential for human flourishing, Journal of Information, Communication and Ethics in Society, 11, 2, pp. 81-91, (2013); Garrett J.J., The Elements of User Experience: User-Centered Design for the Web and beyond, (2010); Greenberg S., Context as a dynamic construct, Human-Computer Interaction, 16, 2, pp. 257-268, (2001); Gregory S., Gregory B., Reiners T., Hillier M., Lee M.J.W., Jacka L., Larson I., Virtual worlds in Australian and New Zealand higher education: Remembering the past, understanding the present and imagining the future, Electric Dreams. Proceedings Ascilite 2013 Sydney, pp. 312-324, (2013); Hamari J., Koivisto J., Sarsa H., Does gamification work? - A literature review of empirical studies on Gamification, 2014 47th Hawaii International Conference on System Sciences, pp. 3025-3034, (2014); Herrington J., Reeves T.C., Oliver R., A Guide to Authentic E-Learning, (2010); Johnson L., Becker S., Estrada V., Freeman A., Horizon Report: 2014 Higher Education, (2014); Kapp K.M., The Gamification of Learning and Instruction: Game-Based Methods and Strategies for Training and Education, (2012); Moran T.P., Introduction to This Special issue on Context in Design, Human-Computer Interaction, 9, 1, pp. 1-2, (1994); Moran T.P., Dourish P., Introduction to this special issue on context-aware computing, Human-Computer Interaction, 16, 2-4, pp. 87-95, (2001); Moreno-Ger P., Burgos D., Martinez-Ortiz I., Sierra J.L., Fernandez-Manjon B., Educational game design for online education, Computers in Human Behavior, 24, 6, pp. 2530-2540, (2008); Noussis A., The Mechanics of Gaming &amp; Learning: Intersecting Paradigms through Design, (2012); Ott M., Popescu M.M., Stanescu I.A., De Freitas S., Game-enhanced learning: Preliminary thoughts on curriculum integration, New Pedagogical Approaches in Game Enhanced Learning: Curriculum Integration, pp. 38-59, (2013); Susi T., Johannesson M., Backlund P., Serious Games: An Overview, 73, (2007); Svanaes D., Interaction design for and with the lived body: Some implications of Merleau-ponty's phenomenology, ACM Transactions on Computer-Human Interaction, 20, 1, pp. 1-30, (2013); Takatalo J., Hakkinen J., Nyman G., Understanding presence, involvement, and flow in digital games, Game User Experience Evaluation, (2015); Teras H., Collaborative online professional development for teachers in higher education, Professional Development in Education, pp. 1-18, (2014); Teras, Kartoglu, Authentic Learning with Technology for Professional Development in Vaccine Management, (2015)</t>
  </si>
  <si>
    <t>Costkyan G., I have no words &amp; i must design: Toward a critical vocabulary for games, Proceedings of the Computer Games and Digital Cultures Conference, (2002); Crawford C., The Art of Computer Game Design, (1984); Csikszentmihalyi M., Csikszentmihalyi I., Beyond Boredom and Anxiety, 721, (1975); (2017); Franklin-Wallis O., (2016); Fullerton T., Game Design Workshop: A Playcentric Approach to Creating Innovative Games, (2014); Hendrikx M., Meijer S., van Der Velden J., Iosup A., Procedural content generation for games: A survey, ACM Trans. Multimed. Comput. Commun. Appl. (TOMM), 9, 1, (2013); Hunicke R., Leblanc M., Zubek R., MDA: A formal approach to game design and game research, Proceedings of the AAAI Workshop on Challenges in Game AI, 4, (2004); Ip B., Jacobs G., Quantifying game design, Des. Stud., 25, 6, pp. 607-624, (2004); Johnson D., Gardner J., Personality, motivation and video games, Proceedings of the 22Nd Conference of the Computer-Human Interaction Special Interest Group of Australia on Computer-Human Interaction, pp. 276-279, (2010); King D., Delfabbro P., Griffiths M., Video game structural characteristics: A new psychological taxonomy, Int. J. Ment. Health Addict., 8, 1, pp. 90-106, (2010); Minecraft, (2009); Salen K., Tekinbas K.S., Zimmerman E., Rules of Play: Game Design Fundamentals, (2004); Schell J., The Art of Game Design: A Book of Lenses, (2014); Shaker N., Nicolau M., Yannakakis G.N., Togelius J., O'Neill M., Evolving levels for Super Mario Bros using grammatical evolution, 2012 IEEE Conference on Computational Intelligence and Games (CIG), pp. 304-311, (2012); Shaker N., Togelius J., Nelson M.J., Procedural Content Generation in Games, (2016); Smith A.M., Mateas M., Answer set programming for procedural content generation: A design space approach, IEEE Trans. Comput. Intell. AI Games, 3, 3, pp. 187-200, (2011); Smith G., Understanding procedural content generation: A design-centric analysis of the role of PCG in games, Proceedings of the 32Nd Annual ACM Conference on Human Factors in Computing Systems, pp. 917-926, (2014); Snodgrass S., Ontanon S., Player movement models for video game level generation, Proceedings of the Twenty-Sixth International Joint Conference on Artificial Intelligence, IJCAI, pp. 757-763, (2017); Togelius J., Kastbjerg E., Schedl D., Yannakakis G.N., What is procedural content generation?: Mario on the borderline, Proceedings of the 2Nd International Workshop on Procedural Content Generation in Games, (2011); Togelius J., Yannakakis G.N., Stanley K.O., Browne C., Search-based procedural content generation: A taxonomy and survey, IEEE Trans. Comput. Intell. AI Games, 3, 3, pp. 172-186, (2011)</t>
  </si>
  <si>
    <t>World Population Ageing, (2013); Hummert M.L., Age group identities, stereotypes, and communication, The Dynamics of Intergroup Communication, pp. 42-52, (2010); Giles H., Noels K.A., Williams A., Ota H., Lim T.S., Ng S.H., Somera L., Intergenerational communication across cultures: Young people's perceptions of conversations with family elders, non-family elders and same-age peers, Journal of Cross-Cultural Gerontology, 18, 1, pp. 1-32, (2003); Safire W., Safire's Political Dictionary, (2008); Juul J., A Casual Revolution: Reinventing Video Games and Their Players, (2010); Kaufman D., Sauve L., Renaud L., Sixsmith A., Mortenson B., Older adults' digital gameplay: Patterns, benefits, and challenges, Simulation &amp; Gaming, 47, 4, pp. 465-489, (2016); Ritterfeld U., Cody M., Vorderer P., Serious Games: Mechanisms and Effects, 2009; Chua P.H., Jung Y., Lwin M.O., Theng Y.L., Let's play together: Effects of video-game play on intergenerational perceptions among youth and elderly participants, Computers in Human Behavior, 29, 6, pp. 2303-2311, (2013); Wolfswinkel J., Furtmueller-Ettinger E., Wilderom C.P.M., Using grounded theory as a method for rigorously reviewing literature, European journal of information systems, 22, pp. 45-55, (2013); Zhang F., Kaufman D., A review of intergenerational play for facilitating interactions and learning, Gerontechnology, 14, 3, pp. 127-138, (2016); Chiong C., Can video games promote intergenerational play &amp; literacy learning, Report from a research &amp; Design Workshop, pp. 8-12, (2009); De La Hera T., Loos E., Simons M., Blom J., Benefits and factors influencing the design of intergenerational digital games: A systematic literature review, Societies, 7, 3, (2017); Costa L., Veloso A., Being (grand) players: Review of digital games and their potential to enhance intergenerational interactions, Journal of Intergenerational Relationships, 14, 1, pp. 43-59, (2016); Michel-Verkerke M.B., Spil T.A., The use it-adoption-model to predict and evaluate adoption of information and communication technology in healthcare, Methods of information in medicine, 52, 6, pp. 475-483, (2013); Venkatesh V., Davis F.D., A theoretical extension of the technology acceptance model: Four longitudinal field studies, Management science, 46, 2, pp. 186-204, (2000); DeLone W., The delone and mclean model of information systems success: A ten-year update, Journal of Management Information Systems, 19, pp. 9-30, (2003); Rogers E.M., Diffusion of Innovations, (1983); Kvale S., Methods of analysis, Interviews: An Introduction to Qualitative Research Interviewing, (1996); Miles M.B., Huberman A.M., Saldana J., Qualitative Data Analysis, (2013); Connolly T.M., Boyle E.A., MacArthur E., Hainey T., Boyle J.M., A systematic literature review of empirical evidence on computer games and serious games, Computers &amp; Education, 59, 2, pp. 661-686, (2012); Susi T., Johannesson M., Backlund P., Serious Games: An Overview, (2007); Spil T., Bruinsma G., Katsma C., Implementation and diffusion of a serious game; playing is the proof of the game, European Conference on Games Based Learning, pp. 610-618, (2017); Deterding S., Dixon D., Khaled R., Nacke L., From game design elements to gamefulness: Defining gamification, Proceedings of the 15th international academic MindTrek conference: Envisioning future media environments, pp. 9-15, (2011); Harwood J., Williams A., Intergenerational communication: Intergroup, accommodation, and family perspectives, Handbook of Communication anD Aging Research, pp. 135-158, (2004); Harwood J., Giles H., Ryan E.B., Aging, Communication, and Intergroup Theory: Social Identity And Intergenerational Communication, (1995); Giles H., Gasiorek J., Intergenerational communication practices, Handbook of the Psychology of Aging, (2010); Giles H., McCann R.M., Ota H., Noels K.A., Challenging intergenerational stereotypes: Across eastern and western cultures, Linking lifetimes: A global view of intergenerational exchange, pp. 13-28, (2002); Goldstein J., Cajko L., Oosterbroek M., Michielsen M., Van Houten O., Salverda F., Video games and the elderly, Social Behavior and Personality: An International Journal, 25, 4, pp. 345-352, (1997); Derboven J., Gils M., Grooff D., Designing for Collaboration: A Study in Intergenerational Social Game Design, (2011); Boyle E.A., Hainey T., Connolly T.M., Gray G., Earp J., Ott M., Pereira J., An update to the systematic literature review of empirical evidence of the impacts and outcomes of computer games and serious games, Computers &amp; Education, 94, pp. 178-192, (2016); Nguyen Hai T.T., Tommi T., Theng Yin-Leng, Stefan L., Mika L., Fostering communication between the elderly and the youth with social games, PACIS 2015 Proceedings, 227, (2015); Rice M., Cheong Y.L., Ng J., Chua P.H., Theng Y.L., Co-creating games through intergenerational design workshops, Proceedings of the Designing Interactive Systems Conference, pp. 368-377, (2012); Peng W., Hsieh G., The influence of competition, cooperation, and player relationship in a motor performance centered computer game, Computers in Human Behaviour, 28, 6, pp. 2100-2106, (2012); Dolgov I., Graves W.J., Nearents M.R., Schwark J.D., Volkman C.B., Effects of cooperative gaming and avatar customization on subsequent spontaneous helping behavior, Computers in human behavior, 33, pp. 49-55, (2014); Cohen Elizabeth L., What makes good games go viral? The role of technology use, efficacy, emotion and enjoyment in players' decision to share a prosocial digital game, Computers in Human Behavior, 33, pp. 321-329, (2014); Broady T., Chan A., Caputi P., Comparison of older and younger adults' attitudes towards and abilities with computers: Implications for training and learning, British Journal of Educational Technology, 41, 3, pp. 473-485, (2010); Khoo E.T., Cheok A.D., Nguyen T.H.D., Pan Z., Age invaders: Social and physical inter-generational mixed reality family entertainment, Virtual Reality, 12, 1, pp. 3-16, (2008); Phelps J.E., Lewis R., Mobilio L., Perry D., Raman N., Viral marketing or electronic word-of-mouth advertising: Examining consumer responses and motives to pass along email, Journal of Advertising Research, 45, pp. 333-348, (2004)</t>
  </si>
  <si>
    <t>Lora Ariza D.S., Sanchez-Ruiz A.A., Gonzalez-Calero P.A., Time series and case-based reasoning for an intelligent tetris game, ICCBR 2017. LNCS (LNAI), 10339, pp. 185-199, (2017); Breukelaar R., Demaine E.D., Hohenberger S., Hoogeboom H.J., Kosters W.A., Liben-Nowell D., Tetris is hard, even to approximate, Int. J. Comput. Geom. Appl., 14, 1-2, pp. 41-68, (2004); Buro M., Furtak T., RTS games as test-bed for real-time AI research, Proceedings of the 7Th Joint Conference on Information Science (JCIS 2003), 2003, pp. 481-484, (2003); Charles D., Black M., Dynamic player modelling: A framework for player-centred digital games, Proceedings of 5Th International Conference on Computer Games: Artificial Intelligence, Design and Education (CGAIDE 2004), pp. 29-35, (2004); Charles D., Kerr A., McNeill M., Player-centred game design: Player modelling and adaptive digital games, Proceedings of the Digital Games Research Conference, 285, pp. 285-298, (2005); Charles D., Et al., Player-centred game design: Player modelling and adaptive digital games, Proceedings of the Digital Games Research Conference, 285, (2005); Cruz C.A., Uresti J.A.R., Player-centered game AI from a flow perspective: Towards a better understanding of past trends and future directions, Entertain. Comput., 20, pp. 11-24, (2017); Csikszentmihalyi M., Csikszentmihalyi I.S., Optimal Experience: Psychological Studies of Flow in Consciousness, (1992); Denisova A., Cairns P., Adaptation in digital games: The effect of challenge adjustment on player performance and experience, Proceedings of the 2015 Annual Symposium on Computer-Human Interaction in Play, pp. 97-101, (2015); Drachen A., Thurau C., Sifa R., Bauckhage C., A Comparison of Methods for Player Clustering via Behavioral Telemetry, (2014); Drachen A., Sifa R., Bauckhage C., Thurau C., Guns, swords and data: Clustering of player behavior in computer games in the wild. In: 2012 IEEE Conference on Computational Intelligence and Games, CIG, 2012, pp. 163-170, (2012); Fagan M., Cunningham P., Case-based plan recognition in computer games, ICCBR 2003. LNCS (LNAI), 2689, pp. 161-170, (2003); Hintze A., Olson R.S., Lehman J., Orthogonally evolved AI to improve difficulty adjustment in video games, Evoapplications 2016. LNCS, 9597, pp. 525-540, (2016); Jennings-Teats M., Smith G., Wardrip-Fruin N., Polymorph: Dynamic difficulty adjustment through level generation, Proceedings of the 2010 Workshop on Procedural Content Generation in Games, (2010); Lopes R., Bidarra R., Adaptivity challenges in games and simulations: A survey, IEEE Trans. Comput. Intell. AI Games, 3, 2, pp. 85-99, (2011); Lora D., Sanchez-Ruiz A.A., Gonzalez-Calero P.A., Gomez-Martin M.A., Dynamic difficulty adjustment in tetris, The Twenty-Ninth International Flairs Conference, (2016); Missura O., Gartner T., Player modeling for intelligent difficulty adjustment, DS 2009. LNCS (LNAI), 5808, pp. 197-211, (2009); Nakamura J., Csikszentmihalyi M., The Concept of Flow. Flow and the Foundations of Positive Psychology, pp. 239-263, (2014); Nechvatal J., Immersive Ideals/Critical Distances, (2009); Pagulayan R.J., Keeker K., Wixon D., Romero R.L., Fuller T., User-Centered Design in Games, (2002); Sharma M., Mehta M., Ontanon S., Ram A., Player modeling evaluation for interactive fiction, Proceedings of the AIIDE 2007 Workshop on Optimizing Player Satisfaction, pp. 19-24, (2007); Sutoyo R., Winata D., Oliviani K., Supriyadi D.M., Dynamic difficulty adjustment in tower defence, Procedia Comput. Sci., 59, pp. 435-444, (2015); Sweetser P., Wyeth P., Gameflow: A model for evaluating player enjoyment in games, Comput. Entertain. (CIE), 3, 3, (2005); Taylor L.N., Video Games: Perspective, Point-Of-View, and Immersion, (2002); Yannakakis G.N., Hallam J., Real-time game adaptation for optimizing player satisfaction, IEEE Trans. Comput. Intell. AI Games, 1, 2, pp. 121-133, (2009)</t>
  </si>
  <si>
    <t>Global Strategy on Diet, Physical Activity and Health, world heath organisation ed, (2019); Synthese pour les professionnels des recommandations de l’Anses sur l’activite physique et la sedentarite, (2017); Global recommendations on physical activity for health, world heath organisation ed, (2010); Kappen D. L., Mirza-Babaei P., Nacke L. E., Older Adults’ Physical Activity and Exergames: A Systematic Review, International Journal of Human-Computer Interaction, 35, 2, pp. 140-167, (2019); Zichermann G., Cunningham C., Gamification by design: Implementing game mechanics in web and mobile apps, (2011); Tough D., Robinson J., Gowling S., Raby P., Dixon J., Harrison S. L., The feasibility, acceptability and outcomes of exergaming among individuals with cancer: a systematic review, BMC Cancer, 18, 1, (2018); Malone T. W., Toward a theory of intrinsically motivating instruction, Cognitive science, 5, 4, pp. 333-369, (1981); Malone T. W., Lepper M. R., Making learning fun: A taxonomy of intrinsic motivations for learning, Aptitude, learning, and instruction, 3, 1987, pp. 223-253, (1987); Ketcheson M., Walker L., Graham T. N., Thighrim and Calf-Life: A Study of the Conversion of Off-the-Shelf Video Games into Exergames, Proceedings of the 2016 CHI Conference on Human Factors in Computing Systems, pp. 2681-2692, (2016); Kabir M., Dhruba Q. F. F., Mahmud H., Hasan M. K., Zaman A. R., Gaming Insight: Conversion of Popular Sedentary Games into Motion-Based Form, International Journal of HumanâĂŞComputer Interaction, pp. 1-11, (2020); Stafford M., Lin F., Xu W., Flappy Breath: A Smartphone-Based Breath Exergame, 2016 IEEE First International Conference on Connected Health:Applications, Systems and Engineering Technologies (CHASE), pp. 332-333, (2016); Huh Y., Duarte G., El Zarki M., MineBike: Exergaming with Minecraft, pp. 1-6, (2018); Huh Y., Klaus J., Zarki M. E., iXercise: An immersive platform for exercise intervention for special needs populations, 2016 IEEE/ACS 13th International Conference of Computer Systems and Applications (AICCSA), pp. 1-7, (2016); Bolton J., Lambert M., Lirette D., Unsworth B., PaperDude: A Virtual Reality Cycling Exergame, CHI '14 Extended Abstracts on Human Factors in Computing Systems, ser. CHI EA '14, pp. 475-478, (2014); Bisson E., Contant B., Sveistrup H., Lajoie Y., Functional Balance and Dual-Task Reaction Times in Older Adults Are Improved by Virtual Reality and Biofeedback Training, CyberPsychology &amp; Behavior, 10, 1, pp. 16-23, (2007); Heiden E., Lajoie Y., Games-based biofeedback training and the attentional demands of balance in older adults, Aging Clinical and Experimental Research, 22, 5-6, pp. 367-373, (2010); Di Loreto I., Lange B., Seilles A., Andary S., Dyce W., Game Design for All: The Example of Hammer and Planks, Serious Games Development and Applications, 8101, pp. 70-75, (2013); Colombo V., Mondellini M., Gandolfo A., Fumagalli A., Sacco M., Usability and Acceptability of a Virtual Reality-Based System for Endurance Training in Elderly with Chronic Respiratory Diseases, International Conference on Virtual Reality and Augmented Reality, (2019); Lin J. J., Mamykina L., Lindtner S., Delajoux G., Strub H. B., Fishŉ‘Steps: Encouraging Physical Activity with an Interactive Computer Game, UbiComp 2006:Ubiquitous Computing, (2006); Lindberg R., Seo J., Laine T. H., Enhancing Physical Education with Exergames and Wearable Technology, IEEE Transactions on Learning Technologies, 9, 4, pp. 328-341, (2016); Ranky R., Sivak M., Lewis J., Gade V., Deutsch J., Mavroidis C., VRACK - Virtual Reality Augmented Cycling Kit: Design and validation, pp. 135-138, (2010); Farjadian A., Kong Q., Gade V., Deutsch J., Mavroidis C., VRACK: Measuring pedal kinematics during stationary bike cycling, IEEE International Conference on Rehabilitation Robotics: [proceedings], pp. 1-6, (2013); Charity Miles App | Walk, Run, Bike for a Cause, (2020); Running Heroes, (2018); Zombies, Run!, (2012); Anderson-Hanley C., Snyder A. L., Nimon J. P., Arciero P. J., Social facilitation in virtual reality-enhanced exercise: competitiveness moderates exercise effort of older adults, Clinical Interventions in Aging, 6, pp. 275-280, (2011); Knights S., Graham N., Switzer L., Hernandez H., Ye Z., Findlay B., Xie W. Y., Wright V., Fehlings D., An innovative cycling exergame to promote cardiovascular fitness in youth with cerebral palsy: A brief report, Developmental Neurorehabilitation, pp. 1-6, (2014); Graham C. A., Perron R. M., Feldman J. R., Hall E. E., Does Exergaming Achieve the Same Levels of Fitness Intensity as Unstructured Activity?, Undergraduate Research Journal for the Human Sciences, 10, 1, (2011); Graves L., Stratton G., Ridgers N. D., Cable N. T., Comparison of energy expenditure in adolescents when playing new generation and sedentary computer games: cross sectional study, BMJ, 335, 7633, pp. 1282-1284, (2007); Yao S., Kim G., The Effects of Immersion in a Virtual Reality Game: Presence and Physical Activity, HCI in Games, ser. Lecture Notes in Computer Science, pp. 234-242, (2019); Bailey B. W., McInnis K., Energy Cost of Exergaming: A Comparison of the Energy Cost of 6 Forms of Exergaming, Archives of Pediatrics &amp; Adolescent Medicine, 165, 7, pp. 597-602, (2011); Noah J. A., Spierer D. K., Tachibana A., Vigorous Energy Expenditure with a Dance Exer-game, 14, 4, (2011); Graves L., Stratton G., Ridgers N. D., Cable N. T., Energy expenditure in adolescents playing new generation computer games, BMJ, 336, 7637, (2008); Althoff T., White R. W., Horvitz E., Influence of Pokemon Go on Physical Activity: Study and Implications, Journal of Medical Internet Research, 18, 12, (2016); Colley A., Thebault-Spieker J., Lin A. Y., Degraen D., Fischman B., Hakkila J., Kuehl K., Nisi V., Nunes N. J., Wenig N., The geography of Pokemon GO: beneficial and problematic effects on places and movement, Proceedings of the 2017 CHI Conference on Human Factors in Computing Systems, (2017); Howe K. B., Suharlim C., Ueda P., Howe D., Kawachi I., Rimm E. B., Gotta catch’em all! Pokemon GO and physical activity among young adults: difference in differences study, BMJ (Clinical research ed.), 355, (2016); Laato S., Hyrynsalmi S., Rauti S., Islam A. K. M. N., Laine T. H., Location-based Games as Exergames - From PokÃl’mon To The Wizarding World, International Journal of Serious Games, 7, 1, pp. 79-95, (2020); LeBlanc A. G., Chaput J.-P., Pokemon Go: A game changer for the physical inactivity crisis?, Preventive Medicine, 101, pp. 235-237, (2017); Berry B., PCGamerBike Mini, Gaming Nexus, (2007); Warren J.-D., Adams J., Molle H., Arduino for Robotics, Arduino Robotics, pp. 51-82, (2011); Brooke J., SUS-A quick and dirty usability scale, Usability evaluation in industry, 189, 194, pp. 4-7, (1996); Tour de France, (2019); Canneva H., La pratique des activites physiques et sportives en France, (2003); Felce D., Perry J., Quality of life: Its definition and measurement, Research in Developmental Disabilities, 16, 1, pp. 51-74, (1995)</t>
  </si>
  <si>
    <t>Bailey R.R., Goal setting and Action Planning for Health Behaviour Change, American journal of Lifestyle Medicine, 13, 6, pp. 615-618, (2017); Baranowski T., Buday R., Thompson D., Lyons J.E., Lu S.A., Baranowski J., Developing Games for Health Behaviour Change: Getting Started, Games for Health Journal, 2, 4, pp. 183-190, (2013); Burgers C., Eden A., Van Engelenburg M.D., Buningh S., How feedback boosts motivation and play in a brain-training game, Computers in Human Behaviour, 48, pp. 94-103, (2015); Connell L.E., Carey R.N., de Bruin M., Rothman A. J., Johnston M., Kelly M.P., Michie S., Links Between Behaviour Change Techniques and Mechanisms of Action: An Expert Consensus Study, Annals of Behavioural Medicine, 53, 8, pp. 708-720, (2019); DiClemente C.C., Marinilli A.S., Singh M., Bellino L.E., The role of feedback in the process of health behaviour change, American Journal of Health Behaviour, 25, 3, pp. 217-227, (2001); Fortier M.S., Sweet S.N., O'Sullivan T.L., Williams G.C., A self-determination process model of physical activity adoption in the context of a randomized controlled trial, Psychology of Sport and Exercise, 8, pp. 741-757, (2007); Gillison F., Rouse P., Standage M., Sebire S., Ryan M.R., A meta-analysis of technique to promote motivation for health behaviour change from a self-determination theory perspective, Health Psychology Review, 13, 1, pp. 110-130, (2019); Guardiola E., The Gameplay Loop: A Player Activity Model for Game Design and Analysis, (2016); Haaranen L., Ihantola P., Hakulinen L., Korhonen A., How (not) to introduce badges in online exercises, SIGCSE '14 Proceedings of the 45th ACM technical symposium on Computer science education, (2014); Hardcastle S.J., Hancox H., Hattar A., Maxwell-Smith C., Thogersen-Ntoumani C., Hagger M.S., Motivating the unmotivated: how can health behaviour be changed in those unwilling to change?, Frontiers in psychology, 1, 6, (2015); Johnson J., Time children spent gaming weekly in the United Kingdom (UK) 2013-2018, by age, (2019); Kasser T., Ryan M.R., Further Examining the American Dream: Differential Correlates of Intrinsic and Extrinsic Goals, Personality and Social Psychology Bulletin, 22, pp. 280-287, (1996); Kreuter M.W., Farrell D., Olevitch L., Brennan L., Tailored Health Messages: Customizing Communication with Computer Technology, (1999); Kreuter W.M., Skinner S.C., Tailoring: what's in a name?, Health Education Research, 15, 1, pp. 1-4, (2000); Lunnenburg C.F., Goal-Setting Theory of Motivation, International Journal of Management, Business, and Administration, 15, 1, pp. 1-6, (2011); Lutkenhaus R.O., Jansz J., Bouman M.P., Tailoring in the digital era: Stimulating dialogues on health topics in collaboration with social media influencers, DIGITAL HEALTH, (2019); Mann T., De Ridder D., Fujita K., Self-regulation of health behaviour: social psychological approaches to goal setting and goal striving, Official Journal of the Division of Health Psychology, 32, pp. 487-498, (2013); Michie S., West R., Sheals K., Godinho C.A., Evaluating the effectiveness of behaviour change techniques in health-related behaviour: a scoping review of methods used, Translational Behavioural Medicine, 82, pp. 212-224, (2018); Halvari M.A.E., Halvari H., Motivational predictors of change in oral health: An Experimental test of self-determination theory, Motivation and Emotion, 30, pp. 294-305, (2006); Pulgaron E.R., Childhood obesity: a review of increased risk for physical and psychological co-morbidities, Clinical therapeutics, 31, 1, pp. 18-32, (2013); Rodgers W., Loitz C.C., The role of motivation in behaviour change: How do we encourage our clients to be active?, Health &amp; Fitness Journal, 13, 1, pp. 7-12, (2009); Ryan M.R., Deci L.E., Self-Determination Theory and the Facilitation of Intrinsic Motivation, Social Development, and Well-being, American Psychologist, 55, 1, pp. 68-78, (2000); Ryan M.R., Patrick H., Deci L.E., Williams C.G., Facilitating health behaviour change and its maintenance: Interventions based on Self-Determination Theory, The European Health Psychologist, 10, pp. 2-5, (2008); Salen K., Zimmerman E., Rules of Play: Game Design Fundamentals, (2004); The Art of Game Design: A Book of Lenses, (2019); Thompson D., Baranowski T., Buday R., Baranowski J., Thompson V., Jago R., Griffith M.J., Serious Video Games for Health How Behavioural Science Guided the Development of a Serious Video Game, Simulation &amp; gaming, 414, pp. 587-606, (2010); Thompson D., Designing Serious Video Games for Health Behaviour Change: Current Status and Future Directions, Journal of Diabetes Science and Technology, 6, 4, pp. 807-811, (2012); Trepanier G.S., Fernet C., Austin S., Workplace bullying and psychological health at work: The mediating role of satisfaction of needs for autonomy, competence and relatedness, Journal of Work, Health &amp; Organisations, 27, 2, (2013); Uysal A., Yildrim I.G., Self-determination theory in digital games, International series on computer entertainment and media technology, Gamer psychology and behaviour, (2016); Weinstein N., Przybylski K.A., Ryan M.R., Can nature make us more caring? Effects of immersion in nature on intrinsic aspirations and generosity, Personality and Social Psychology Bulletin, 35, 10, pp. 1315-1329, (2009); White R.W., Motivation reconsidered: The concept of competence, Psychological Review, 66, 5, pp. 297-333, (1959); Williams G.C., Mcgregor H.A., Sharp D., Levesque C., Kouides R.W., Ryan R.M., Deci E.L., Testing a self-determination theory intervention for motivating tobacco cessation: Supporting autonomy and competence in a clinical trial, Health Psychology, 25, 1, pp. 91-101, (2006); Yoon J., Desmet P., Pohlmeyer A., Developing usage guidelines for a card-based design tool: A case of the positive emotional granularity cards, Archives of design research, 29, pp. 5-19, (2016); Yusoff A., Crowder R., Gilbert L., Wills G., A Conceptual Framework for Serious Games, Ninth IEEE International Conference on dvanced Learning Technologies, (2009)</t>
  </si>
  <si>
    <t>Anderson T., Shattuck J., Design-Based Research: A Decade of Progress in Education Research, Educational Researcher, 41, 1, pp. 16-25, (2012); Becker K., Nicholson S., Gamification in the Classroom: Old Wine in New Badges, Learning, Education and Games - Volume Two: Bringing Games into Educational Contexts, pp. 61-86, (2016); Deterding S., Dixon D., Khaled R., Nacke L., From Game Design Elements to Gamefulness: Defining 'Gamification, MindTrek '11: Proceedings of the 15th International Academic MindTrek Conference: Envisioning Future Media Environments, pp. 9-15, (2016); Durski S., Frey L., Schwarzbach M., Ashimi Y., Massler U., Muller W., Leseflüssigkeitstraining mit Amazon Alexa, DELFI 2019, pp. 271-276, (2019); Fraillon J., Ainley J., Schulz W., Friedman T., Gebhardt E., Preparing for Life in a Digital Age, The IEA International Computer and Information Literacy Study International Report, (2014); Fukkink R.G., Hulstijn J., Simis A., Does Training in Second-Language Word Recognition Skills Affect Reading Comprehension? An Experimental Study, Modern Language Journal, 89, 1, pp. 54-75, (2005); Grabe W., Stoller F. L., Teaching and Researching Reading, (2011); Jamshidifarsani H., Garbaya S., Lim T., Blazevic P., Ritchie J. M., Technology-Based Reading Intervention Programs for Elementary Grades: An Analytical Review, Computers &amp; Education, 128, 1, pp. 427-451, (2019); Klebanov B. B., Loukina A., Lockwood J., Liceralde V. R. T., Sabatini J., Madnani N., Gyawali B., Wang Z., Lentini J., Detecting learning in noisy data: The case of oral reading fluency, Proceedings of the 10th International Conference on Learning Analytics and Knowledge (LAK '20), pp. 490-495, (2020); Kutzelmann S., Massler U., Klaus P., Gotz K., Ilg A., Mehrsprachiges Lesetheater. Handbuch zu Theorie und Praxis, (2017); Kutzelmann S., Massler U., Peter K., The Central Teaching and Learning Processes of Multilingual Readers' Theatre: A Guideline for the Classroom, (2016); Martens A., Muller W., Gamification, Handbook of Digital Games and Entertainment Technologies, pp. 1-23, (2016); Massler U., Gantikow A., Haake S., Muller W., Lopes C., Neofytou C., GameLet: Fostering Oral Reading Fluency with a Gamified, Media-Based Approach, European Conference on Games Based Learning, ECGBL 2019, (2019); Mraz M., Nichols W., Caldwell S., Beisley R., Sargent S., Rupley W., Improving Oral Reading Fluency through Readers Theatre, Reading Horizons, 52, 2, pp. 13-180, (2013); Muzammil L., Andy A., Developing EFL Learners' Accuracy, Fluency, and Comprehension Using Repeated Reading, Proceedings of the Annual Conference on Social Sciences and Humanities (ANCOSH 2018), Revitalization of Local Wisdom in Global and Competitive Era, pp. 515-521, (2018); Teaching Children to Read: An Evidence-Based Assessment of the Scientific Research Literature on Reading and its Implications for Reading Instruction, (2000); Norman D.A., Draper S.W., User Centered System Design, New Perspectives on Human-Computer Interaction, (1986); Nuttall C., Teaching Reading Skills in a Foreign Language, (1996); PISA 2018 Results (Volume I): What Students Know and Can Do (Summary), (2019); Prensky M., Digital Game-Based Learning, (2007); Rasinski T., Assessing Reading Fluency, (2004); Resnick M., Edutainment? No thanks. I Prefer Playful Learning, Associazione Civita Report on Edutainment, 14, pp. 1-4, (2004); Ribeiro P. R., Michel A., Iurgel I., Ressel C., Sylla C., Muller W., Empowering Children to Author Digital Media Effects for Reader's Theatre, Proceedings of the 17th ACM Conference on Interaction Design and Children, IDC 2018, pp. 569-574, (2018); Ronimus M., Eklund K., Pesu L., Lyytinen H., Supporting Struggling Readers with Digital Game-Based Learning, Educational Technology Research and Development, 67, pp. 639-663, (2019); Sezen D., Massler U., Ribeiro P., Haake S., Iurgel I., Parente A., Reading to Level Up: Gamifying Reading Fluency, Technology, Innovation, Entrepreneurship and Education. TIE 2019. Lecture Notes of the Institute for Computer Sciences, Social Informatics and Telecommunications Engineering, 307, pp. 3-12, (2020); Taguchi E., Gorsuch G., Takayasu-Maass M., Snipp K., Assisted Repeated Reading With an Advanced-Level Japanese EFL Reader: A longitudinal Diary Study, Reading in a Foreign Language, 24, pp. 30-50, (2012); Trainin G., Hayden E., Wilson K., Erickson J., Examining the Impact of QuickReads Technology and Print Formats on Fluency, Comprehension, and Vocabulary Development for Elementary Students, Journal of Research on Educational Effectiveness, (2016); Vasinda S., McLeod J., Extending Readers Theatre: A Powerful and Purposeful Match with Podcasting, The Reading Teacher, 64, pp. 486-497, (2011); Zhang J., McBride-Chang C., Tong X., Wong A., Shu H., Fong C., Reading with Meaning: The Contributions of Meaning-Related Variables at the Word and Subword Levels to Early Chinese Reading Comprehension, Reading and Writing, 25, pp. 2183-2203, (2012)</t>
  </si>
  <si>
    <t>Bilal E., Erol M., Investigating students’ conceptions of some electricity concepts, Lat. Am. J. Phys. Educ, 3, pp. 193-201, (2009); Boston B., Player motivations: A psychological perspective, Computers in Entertainment, 7, 2, (2009); Brown J., Collins A., Duguid P., Situated cognition and the culture of learning, Educational Researcher, 18, pp. 32-41, (1989); De Castell S., Jenson J., Taylor N., Digital game for education: When meanings play, Intermedialities, 9, pp. 45-54, (2007); Dontrisanor T., Srisawasdi N., Kanjak I., Using Problem-based Gaming Environment supported Conceptual Physics of Electric Current: A Result on Students' Perceptions, Proceedings of The 23rd International Conference on Computers in Education, pp. 550-557, (2015); Freitas S.D., Learning in Immersive Worlds: A Review of Game-Based Learning, (2006); Gee J.P., Why Video Games Are Good for Your Soul: Pleasure and Learning, (2005); Greenfield P.M., Camaioni L.E., Ercolani P., Weiss L., Lauber B.A., Perucchini P., Cognitive socialization by computer games in two cultures: Inductive discovery or mastery of an iconic code?, Journal of Applied Developmental Psychology, 15, 1, pp. 59-85, (1994); Kiili K., On Educational Game Design: Building Blocks of Flow Experience, (2005); Maloney D.P., O'Kuma T.L., Hieggelke C.J., Heuvelen A.V., Surveying students’ conceptual knowledge of electricity and magnetism, Am. J. Phys. Suppl, 3, pp. 69-71, (2001); Meesuk K., Srisawasdi N., Implementation of Student-associated Game-based Open Inquiry in Chemistry Education: Results on Students’ Perception and Motivation, Proceedings of The 22nd International Conference on Computers in Education, pp. 219-226, (2014); Nantakaew N., Srisawasdi N., Investigating Correlation between Attitude toward Chemistry and Motivation within Educational Digital Game-based learning, Proceedings of The 22nd International Conference on Computers in Education, pp. 219-226, (2014); Sorense B., Meyer B., Serious Games in Language Learning and Teaching-A Theoretical Perspective, pp. 559-566, (2007); Stone R., Serious games: Virtual reality’s second coming?, Virtual Reality, 13, 1, pp. 1-2, (2009); Suma K., Sadia I., Pujani N., Investigating 12th-Grade Students’ Prior Knowledge of Static Electricity Concepts, International Journal of Environmental &amp; Science Education, 13, 2, pp. 163-172, (2018); Sung H., Hwang G., A collaborative game-based learning approach to improving students learning performance in science courses, Computers &amp; Education, 63, pp. 43-51, (2012); Tychsen A., Hitchens M., Brolund T., Motivations for Play in Computer Role-Playing Games, The 2008 Conference on Future Play Research Play Share, pp. 57-64, (2008); Watson W.R., Mong C.J., Harris C., A case study of the in-class use of a video game for teaching high school history, Computers &amp; Education, 56, 2, pp. 466-474, (2011); Wu W., Chiou W., Kao H., Hu C.A., Huang S., Re-exploring game-assisted learning research: The perspective of learning theoretical base, Computers &amp; Education, 59, pp. 1153-1161, (2012)</t>
  </si>
  <si>
    <t>Adams V., Burger S., Crawford K., Setter R., Can you escape? Creating an escape room to facilitate active learning, Journal for Nurses in Professional Development, 34, 2, pp. E1-E5, (2018); Angell K., Boss K., Adapting the amazing library race: using problem-based learning in library orientations, College and Undergraduate Libraries, 23, 1, pp. 44-55, (2016); Barton C., Exploring the experience of undergraduate students attending a library induction during welcome week at the university of surrey, Journal of Information Literacy, 11, 2, pp. 105-117, (2017); Bonnet J.L., Herakova L., McAlexander B., Play on? Comparing active learning techniques for information literacy instruction in the public speaking course, The Journal of Academic Librarianship, 44, 4, pp. 500-510, (2018); Boss K., Angell K., Tewell E., The amazing library race: tracking student engagement and learning comprehension in library orientations, Journal of Information Literacy, 9, 1, pp. 4-14, (2015); Brown N., Darby W., Coronel H., An escape room as a simulation teaching strategy, Clinical Simulation in Nursing, 30, pp. 1-6, (2019); Brull S., Finlayson S., Kostelec T., MacDonald R., Krenzischeck D., Using gamification to improve productivity and increase knowledge retention during orientation, Jona: The Journal of Nursing Administration, 47, 9, pp. 448-453, (2017); Camp K.M., Avery S., Lirely R., Cooperative-experiential learning: using student-developed games to increase knowledge retention, Journal of Instructional Pedagogies, 9, pp. 1-10, (2012); Clarke S., Arnab S., Keegan H., Morini L., Wood O., EscapED: adapting live-action, interactive games to support higher education teaching and learning practices, Games and Learning Alliance 5th International Conference, Utrecht, The Netherlands, December 5-7, 2016, pp. 144-153, (2016); Cutumisu M., Patel S.D., Brown M.R.G., Fray C., von Hauff P., Jeffrey T., Schmolzer G.M., RETAIN: a board game that improves neonatal resuscitation knowledge retention, Frontiers in Pediatrics, 7, (2019); Detlor B., Booker L., Serenko A., Julien H., Student perceptions of information literacy instruction: the importance of active learning, Education for Information, 29, 2, pp. 147-161, (2012); Foley M., Bertel K., Hands-on instruction: the iPad self-guided library tour, Reference Services Review, 43, 2, pp. 309-318, (2015); Gale T., Parker S., Navigating change: a typology of student transition in higher education, Studies in Higher Education, 39, 5, pp. 734-753, (2014); Giles K., No budget, no experience, no problem: creating a library orientation game for freshman engineering majors, The Journal of Academic Librarianship, 41, 2, pp. 170-177, (2015); Giles K., Shuyler K., Evans A., Reed J., Creating a library orientation card game to reach new transfer students, Public Services Quarterly, 15, 1, pp. 1-12, (2019); Hottinger P.R., Zagami-Lopez N.M., Bryndzia A.S., FYI for FYE: 20-minute instruction for library orientation, Reference Services Review, 13, 3, pp. 468-479, (2015); Humphrey K., The application of a serious, non-digital escape game learning experience in higher education, Sport and Exercise Psychology Review, 13, 2, pp. 48-54, (2017); Johnson H.A., Barrett L.C., Your teaching strategy matters: how engagement impacts application in health information literacy instruction, Journal of the Medical Library Association, 105, 1, pp. 44-48, (2017); Kearns A., Kirsch B.A., Cononie V., Agoge: an information literacy game for transfer students, Reference Services Review, 45, 2, pp. 314-331, (2017); Leach G.L., Sugarman T.S., Play to win! Using games in library instruction to enhance student learning, Research Strategies, 20, 3, pp. 191-203, (2006); Marcus S., Beck S., A library adventure: comparing a treasure hunt with a traditional freshman orientation tour, College and Research Libraries, 64, 1, pp. 23-44, (2003); Mikkelsen S., Davidson S., Inside the iPod, outside the classroom, Reference Services Review, 39, 1, pp. 66-80, (2010); Nicholson S., Peeking behind the locked door: a survey of escape room facilities, (2015); Pate M., Malone D., Beyond reinventing the library scavenger hunt: teaching library literacy to FYE students using an escape room, LOEX Quarterly, 44, 4, pp. 7-9, (2018); Prensky M., Digital natives, digital immigrants part 1, On the Horizon, 9, 5, pp. 1-6, (2001); Reade T., The clock is ticking: library orientation as puzzle room, Knowledge Quest, 45, 5, pp. 48-53, (2017); Rouse W., Lessons learned while escaping from a zombie: designing a breakout EDU game, The History Teacher, 50, 4, pp. 553-564, (2017); Smale M.A., Learning through quests and contests: games in information literacy instruction, Journal of Library Innovation, 2, 2, pp. 36-55, (2011); Strickland H.P., Kaylor S.K., Bringing your a-game: educational gaming for student success, Nurse Education Today, 40, pp. 101-103, (2016); Ung E., Salisbury F., Can you escape the library escape room?, Incite, 37, 5-6, pp. 24-25, (2016); Vrbancic E.K., Byerley S.L., High-touch, low-tech: investigating the value of an in-person library orientation game, College and Undergraduate Libraries, 25, 1, pp. 39-51, (2018); Wise H., Lowe J., Hill A., Barnett L., Barton C., Escape the welcome cliché: designing educational escape rooms to enhance students’ learning experience, Journal of Information Literacy, 12, 1, pp. 86-96, (2018); Nicholson S., The state of escape: escape room design and facilities, paper presented at Meaningful Play 2016, (2016)</t>
  </si>
  <si>
    <t>Abbeel P., Ng A.Y., Apprenticeship learning via inverse reinforcement learning, Proceedings of the Twenty-First International Conference on Machine Learning, (2004); Dormans J., Adventures in level design: Generating missions and spaces for action adventure games, Proceedings of the 2010 Workshop on Procedural Content Generation in Games, (2010); Hagopian M., The Legend of Zelda Walkthrough, (2018); Hendrikx M., Meijer S., Van Der Velden J., Iosup A., Procedural content generation for games: A survey, ACM Transactions on Multimedia Computing, Communications, and Applications (TOMM), 9, 1, (2013); IJsselsteijn W.A., De Kort Y.A.W., Poels K., The Game Experience Questionnaire, (2013); Lee G., Luo M., Zambetta F., Li X., Learning a super mario controller from examples of human play, Evolutionary Computation (CEC), 2014 IEEE Congress on, pp. 1-8, (2014); Liapis A., Yannakakis G.N., Togelius J., Sentient Sketchbook: Computer-aided game level authoring, FDG, pp. 213-220, (2013); MacGlashan J., Burlap: Brown-UMBC Reinforcement Learning and Planning, (2016); Ng A.Y., Russell S.J., Algorithms for inverse reinforcement learning, Icml, pp. 663-670, (2000); Nintendo R., The Legend of Zelda. Game [NES]., (1986); Shaker N., Liapis A., Togeluis J., Lopes R., Bidarra R., Constructive generation methods for dungeons and levels, Procedural Content Generation in Games: A Textbook and An Overview of Current Research, pp. 31-55, (2016); Summerville A., Snodgrass S., Guzdial M., Holmgard C., Hoover A.K., Isaksen A., Nealen A., Togelius J., Procedural content generation via machine learning (PCGML), IEEE Transactions on Games, (2018); Summerville A.J., Behrooz M., Mateas M., Jhala A., The learning of zelda: Data-driven learning of level topology, Proceedings of the FDG Workshop on Procedural Content Generation in Games, (2015); Sutton R.S., Barto A.G., Reinforcement Learning: An Introduction, (1998); 2D Roguelike, (2018); Togelius J., Shaker N., Nelson M.J., Introduction, Procedural Content Generation in Games: A Textbook and An Overview of Current Research, pp. 1-15, (2016); Van der Linden R., Lopes R., Bidarra R., Designing procedurally generated levels, Proceedings of the The Second Workshop on Artificial Intelligence in The Game Design Process, (2013); van der Linden R., Lopes R., Bidarra R., Procedural generation of dungeons, IEEE Transactions on Computational Intelligence and AI in Games, 6, 1, pp. 78-89, (2014)</t>
  </si>
  <si>
    <t>Carvalho D.B.F.; Domingueti D.B.; De Almeida Santos S.M.; Dias D.R.C.</t>
  </si>
  <si>
    <t>Carvalho, Darlinton Barbosa Feres (55332580900); Domingueti, Daniel Bueno (57221599363); De Almeida Santos, Sandro Martins (57222373671); Dias, Diego Roberto Colombo (36782058600)</t>
  </si>
  <si>
    <t>55332580900; 57221599363; 57222373671; 36782058600</t>
  </si>
  <si>
    <t>A game to deal with alcohol abuse (jib): Development and game experience evaluation</t>
  </si>
  <si>
    <t>e11151</t>
  </si>
  <si>
    <t>10.2196/11151</t>
  </si>
  <si>
    <t>https://www.scopus.com/inward/record.uri?eid=2-s2.0-85102517001&amp;doi=10.2196%2f11151&amp;partnerID=40&amp;md5=d0329aebcda73b91f12b49a9d32b7dc5</t>
  </si>
  <si>
    <t>Background: Alcohol abuse is the primary cause of (public) health problems in most parts of the world. However, it is undeniable that alcohol consumption is a practice that is widely accepted socially in many places, even being protected by law as a cultural and historical heritage. The issue of alcohol abuse is complex and urgent, and consequently, it is necessary to create innovative approaches such as the proposal explored in this study. Objective: This study aimed to explore the development and evaluation of a serious game for smartphones to present a novel approach to address the issue of alcohol abuse. Methods: A serious game was developed to instill the consequences of alcohol abuse into the player through experimentation in the game. In the game, the consequences of alcohol use are demonstrated by increasing the game speed that gives an illusion of fun but also leads to a premature death. The evaluation employed an assessment based on the Alcohol Use Disorders Identification Test (AUDIT) and the Game Experience Questionnaire (GEQ). The participants belonged to the university student's house. Results: The game development process has been presented, including its mechanics and gameplay. The game has the style of action and adventure games in which the player controls an indigenous avatar that can deflect or attack opponents coming his or her way. The game evaluation comprised an assessment based on 23 participants, aged 20 to 29 years. According to the AUDIT assessment, 18 participants reported having a low or nonexistent degree of alcohol dependence and 5 declared average dependence. Regarding their habit of playing games on smartphones, 9 participants declared they have this habit of playing (habitual players), and among the 14 that did not have this habit of playing (nonhabitual players), 3 participants declared not having a smartphone at all. The GEQ core assessment showed a higher positive affect among the participants with a habit of playing games, scoring 2.80 (habitual players) on a scale of 4.0 versus 1.61 (nonhabitual players), and higher tension as an opposite relationship of 0.81 (nonhabitual players) versus 0.37 (habitual players). The overall GEQ evaluation showed that the game presents a more positive than negative affect on all users, besides showing the other desirable characteristics of serious games. Conclusions: We present a new way of dealing with the issue of alcohol abuse through a game designed for smartphones. It promotes an overall positive user experience, having a greater impact on users accustomed to games. The proposed approach has its niche, though it is still a minority in the evaluated population. Further research should explore new game features, such as new styles, to make the game more attractive to a wider audience, in addition to performing an in-depth study on the effects of playing it. © JMIR Serious Games.All right reserved.</t>
  </si>
  <si>
    <t>Alcohol abuse; Proof of concept evaluation; Serious game; Software design</t>
  </si>
  <si>
    <t>Global Status Report on Alcohol and Health, (2014); Braziliense Correio, Brazil Loses 7.3% of PIB With Excessive Alcohol Consumption, (2015); Arnab S., Serious Games For Healthcare: Applications And Implications, (2012); Abt CC., Serious Games, (1987); Langdon EJ., What to Drink, How to Drink, and When to Drink: The Sociocultural Context of Alcoholism Among Indigenous Populations, Proceedings of the Seminar on Alcoholism and STD/AIDS Vulnerability among the Southern, Southeast, and Mato Grosso do Sul People, pp. 83-97, (1997); Viertler RB., Interethnic living and alcoholism among the Bororo: Results of a survey, Rev Tellus, 2, 2, pp. 9-38, (2002); Guimaraes LA, Grubits S., Alcoholism and violence in indigenous ethnic groups: A critical view of the Brazilian situation, Psicol Soc, 19, 1, pp. 45-51, (2007); Ingold T., From the transmission of representations to the education of attention, The Debated Mind: Evolutionary Psychology Versus Ethnography, pp. 113-153, (2001); Cody M, Vorderer P, Ritterfeld U., Serious Games: Mechanisms and Effects, (2009); Gee JP., What Video Games Have to Teach Us About Learning and Literacy, (2003); Michael D, Chen S., Serious Games: Games That Educate, Train, and Inform, (2006); Babor F, Higgins-Biddle JC, Saunders JB, Monteiro MG., The Alcohol Use Disorders Identification Test: Guidelines for Use in Primary Care, (2001); Ijsselsteijn WA, de Kort YA, Poels K., Eindhoven University of Technology, (2013); Johnson D, Wyeth P, Sweetser P, Gardner J., Personality, Genre and Videogame Play Experience, Proceedings of the 4th International Conference on Fun and Games, pp. 117-120, (2012); Gaibler F, Faber S, Edenhofer S, von Mammen S., Drink &amp; Drive: A Serious but Fun Game on Alcohol-Induced Impairments in Road Traffic, 7th International Conference on Games and Virtual Worlds for Serious Applications, pp. 1-5, (2015); Rodriguez DM, Teesson M, Newton NC., A systematic review of computerised serious educational games about alcohol and other drugs for adolescents, Drug Alcohol Rev, 33, 2, pp. 129-135, (2014); Boendermaker WJ, Maceiras SS, Boffo M, Wiers RW., Attentional bias modification with serious game elements: Evaluating the shots game, J Med Internet Res Serious Games, 4, 2, (2016); MacLeod C, Rutherford E, Campbell L, Ebsworthy G, Holker L., Selective attention and emotional vulnerability: Assessing the causal basis of their association through the experimental manipulation of attentional bias, J Abnorm Psychol, 111, 1, pp. 107-123, (2002); Schoenmakers TM, de Bruin M, Lux IF, Goertz AG, van Kerkhof DH, Wiers RW., Clinical effectiveness of attentional bias modification training in abstinent alcoholic patients, Drug Alcohol Depend, 109, 1-3, pp. 30-36, (2010); Boendermaker WJ, Veltkamp RC, Peeters M., Training behavioral control in adolescents using a serious game, Games Health J, 6, 6, pp. 351-357, (2017)</t>
  </si>
  <si>
    <t>Bennis L., Benhlima S., Comparative study of the process model of Serious Game Design through the generic model DICE, In Advances in Intelligent Systems and Computing, pp. 47-52, (2015); Susi T., Johannesson M., Backlund P., Serious Games: An Overview, Sweden: Institutionen För Kommunikation Och Information, (2007); De Gloria A., Bellotti F., Berta R., Elisa L., Serious Games for education and training, International Journal of Serious Games, 1, 1, (2014); Michael D., Chen S., Serious Games-Games that Educate, Train, and Inform, (2005); Laamarti F., Eid M., Saddik A.E., An overview of serious games, International Journal of Computer Games Technology, (2014); Dumas M., La Rosa M., Mendling J., Reijers H.A., Fundamentals of business process management, (2013); Peffers K., Tuunanen T., Rothenberger M. A., Chatterjee S., A design science research methodology for information systems research, In Journal of management information systems, 24, 3, pp. 45-77, (2007); Volk D., How to embed a game engineering course into a computer science curriculum, Proceedings of the 2008 Conference on Future Play: Research, Play, Share, pp. 192-195, (2008); Salen K., Zimmerman E., Rules of play: Game design fundamentals, (2003); Schell J., The Art of Game Design A Book of Lenses, (2009); Santos R.A., Goes V.A., Almeida L.F., Metodologia OriGame: um processo de desenvolvimento de jogos" (English title: OriGame methodology: a game design process), Simpósio Brasileiro de Games e Entretenimento Digital (SBGames), (2012); Paschali M. E., Bafatakis N., Ampatzoglou A., Chatzigeorgiou A., Stamelos L., Tool-assisted Game Scenario Representation Through Flow Charts, ENASE, pp. 223-232, (2018); Keith C., Agile game development with Scrum, (2010); Ng P.H.F., Introducing the practices for adopting the constructivist teaching in game engineering, Global Engineering Education Conference (EDUCON), 2017 IEEE, pp. 1636-1643, (2017); Da Conceicao R., Locke C., Cooper K., Longstreet C.S., Semi-automated serious educational game generation: A component-based game engineering approach, Computer Games: AI, Animation, Mobile, Interactive Multimedia, Educational &amp; Serious Games (CGAMES), 2013 18th International Conference on, pp. 222-227, (2013); Van Der Aalst W.M.P., Ter Hofstede A., Weske M., Business process management: A survey, International conference on business process management, pp. 1-12, (2003); Sharp A., McDermott P., Workflow Modeling: Tools for Process Improvement and Applications Development, (2008); Aguilar-Saven R.S., Business process modelling: Review and framework, In International Journal of production economics, 90, 2, pp. 129-149, (2004); Pflanzl N., Gameful Business Process Modeling, EMISA, (2016); Schonthaler F., Vossen G., Oberweis A., Karle T., Business Processes for Business Communities: modeling languages, methods, tools, (2012); Brambilla M., Fraternali P., Vaca Ruiz C.K., Combining social web and BPM for improving enterprise performances, Proceedings of the 21st international conference companion on World Wide Web-WWW ’12 Companion, (2012); Richardson C., Social BPM: Work, Planning and Collaborations Under the Impact of Social Technology, Future Strategies, (2011); Pflanzl N., Vossen G., Human-Oriented Challenges of Social BPM: An Overview, Proceedings of the 5th International Workshop on Enterprise Modelling and Information Systems Architectures, pp. 163-176, (2013); Erol S.E.A, Combining BPM and Social Software: Contradiction or Chance?, In Journal of Software Maintenance and Evolution: Research and Practice, 22, 6-7, pp. 449-476, (2010); Rangiha Mohammad Ehson, Karakostas Bill, Towards a meta-model for goal-based social BPM, International Conference on Business Process Management, (2013); Swenson K. D., Social BPM: work, planning and collaboration under the impact of social technology, (2011); Afandi W.S., Afandi W.S., Social Business Process Modeling: Opportunities and Challenges, Hawaii University International Conferences, (2016); Classe T., Araujo R.M., Xexeo G.B., Jogos Digitais Baseados em Processos de Prestação de Serviços Públicos: Um Estudo Exploratório” (English title: Digital Games Based on Process of Public Services Delivery), International Journal of Game Studies (Ludica), 2, 2, pp. 26-56, (2018); Siriaraya P., Visch V., Varmeeren A., Bas M., A cookbook method for Persuasive Game Design, In: International Journal of Serious Games (IJSG), 5, 1, pp. 37-71, (2018); Brian W., The design, play, and experience framework, Handbook of research on effective electronic gaming in education, IGI Global, 3, pp. 1010-1024, (2008); Dzgoeva S., Development of a Gamification Design Method for a Business Process Modeling Tool, (2016); Kelly H., Howell K., Glinert E., Holding L., Swain C., Burrowbridge A., Roper M., How to Build Serious Games, In: Communications of the ACM, 50, 7, pp. 45-49, (2007); Classe T. R., Araujo R., Jogos Digitais Para Participação Cidadã em Processos de Prestação de Serviços Públicos” (English title: Digital Games to the Citizen Participation in Processes of Public Services), Workshop de Teses e Dissertações SBSI (WTDSI), (2016); Classe T., Araujo R.M., Xexeo G.B., Process Model Game Design: Uma Ferramenta para Apoio a Sistematização de Design de Jogos Digitais Baseados em Processos de Negócio” (English title: Process Model Game Design: A Tool to Support the Systematization of Digital Games Based on Business Process), XVII Simpósio Brasileiro de Jogos e Entretenimento Digital (SBGames 2018), (2018); Classe T., Araujo R., Gamificação Para Participação Social em Processos de Prestação de Serviços Públicos: Mapeamento Sistemático” (English title: Gamification to Social Participation in Process of Public Services: Systematic Mapping), Simpósio Brasileiro de Sistemas Colaborativos (SBSC), (2015); Solis-Martinez J., Espada J.P., Garcia-Menendez N., G-Bustelo B. C. P., Lovelle J. M. C., VGPM: Using Business Process Modeling For Videogame Modeling And Code Generation In Multiple Platforms, Computer Standards &amp; Interfaces, 42, pp. 42-52, (2015); Pflanzl N., Classe T., Araujo R., Vossen G., Designing Serious Games for Citizen Engagement in Public Service Processes, International Workshop Series on Business Process Management and Social Software, (2016); Classe T.M., Araujo R.M., Xexeo G.B., De Processos de Negócio para Jogos Digitais: Uma Proposta de Mapeamento” (English title: From Business Process to Digital Games: A Mapping Proposal), Simpósio Brasileiro de Sistemas de Informação (SBSI), (2018); Classe T., Araujo R., Xexeo G.B., Combining Business Process Models into Digital Games Design: A Literature Review, RelateDIA-Relatórios Técnicos do Departamento de Informática Aplicada da UNIRIO, (2018); Rodrigues A.O., Kronig R., O Uso do BPM no Desenvolvimento de Jogos” (English title:The use BPM in Game Development), FaSCi-Tech, 1, 3, (2010); Grandin F., Coelho H., Rio tem 33 mil desaparecidos em 15 anos; Zona Oeste e Bonsucesso concentram casos, (2017); Zahari A.S., Rahin L.A., Mehat M., A review of modelling languages for adventure educational games, International Conference on Computer and Information Sciences (ICCOINS), pp. 495-500, (2016); Mitgutsch K., Alvarado N., Purposeful by Design? A Serious Game Design Assessment Framework, Proceedings of the International Conference on the foundations of digital games, pp. 121-128, (2012); Fu F., Su R., Yu S., EGameFlow: A scale to measure learners’ enjoyment of e-learning games, Computer and Education, 52, 1, pp. 101-112, (2009); Petri G., Gresse C., von Wangenheim A.F., Borgatto A.F., MEEGA+, Systematic Model to Evaluate Educational Games, Encyclopedia of Computer Graphics and Games, (2018); Basili V., Software Modeling and Measurement: The Goal/Question/Metric paradigm, (1992)</t>
  </si>
  <si>
    <t>Lee J.</t>
  </si>
  <si>
    <t>Lee, Jeonghoon (57211134679)</t>
  </si>
  <si>
    <t>The effect of mobile MMORPG characteristics on flow experience and performance</t>
  </si>
  <si>
    <t>Journal of Distribution Science</t>
  </si>
  <si>
    <t>10.15722/jds.17.08.201908.35</t>
  </si>
  <si>
    <t>https://www.scopus.com/inward/record.uri?eid=2-s2.0-85072757493&amp;doi=10.15722%2fjds.17.08.201908.35&amp;partnerID=40&amp;md5=777f34268e6b79ca0e0217b1ca81215b</t>
  </si>
  <si>
    <t>Purpose - This study examines the changes in the mobile MMORPG market in recent years and the factors affecting the performance of mobile games through flow experience according to the characteristics of game content. Research design, data, and methodology - This study focuses on the fact that the cause of game use behavior changes is the flow experience which influences the duration of mobile game continuation. The flow experience and the influencing factors are divided into the relationship between first, second-leading factors, and lagged factors. Results - The user`s sense of challenge, skillfulness, concentration, and reality influenced the flow experience as a leading factor influencing the performance of MMORPG games. On the other hand, fun and preference were found to be the outcomes of the flow experience. This is because the game content is experienced not through passive enjoyment but by intentionally enjoying the game content. The flow experience has a positive effect on the intention of continuous use as in the previous study. Conclusions - This study found that the flow experience of game users is necessary for continuous use by organizing relationships of flow experience in mobile MMORPG users' gaming behavior. © Korean Distribution Science Association (KODISA).</t>
  </si>
  <si>
    <t>Challenge; Concentration; Flow experience; Fun; Intent of continuous use; MMORPG; Mobile game; Preference; Reality; Skillfulness</t>
  </si>
  <si>
    <t>Ahn J.K., Jeong S.Y., Lyou C.G., A Study for RPG with Features of the Media, Journal of The Korean Society for Computer Game, 10, pp. 34-42, (2007); Mobile Games-Expanding Roles and Revenue Opportunities, (2002); Bagozzi R.P., Yi Y., On the evaluation of structural equation models, Journal of the academy of marketing science, 16, 1, pp. 74-94, (1988); Bhattacherjee A., Understanding information systems continuance: an expectation-confirmation model, MIS quarterly, 25, 3, pp. 351-370, (2001); Bhattacherjee A., Premkumar G., Understanding changes in belief and attitude toward information technology usage: A theoretical model and longitudinal test, MIS quarterly, 28, 2, pp. 229-254, (2004); Bloemer J.M., Kasper H.D., The complex relationship between consumer satisfaction and brand loyalty, Journal of economic psychology, 16, 2, pp. 311-329, (1995); Clarke S.G., Haworth J.T., Flow'experience in the daily lives of sixth-form college students, British Journal of Psychology, 85, 4, pp. 511-523, (1994); Csikszentmihalyi M., Beyond Boredom and Anxiety, (1977); Csikszentmihalyi M., Csikzentmihalyi M., Flow: The psychology of optimal experience, 41, (1991); Ghani J.A., Supnick R., Rooney P., The Experience of Flow in Computer-mediated and in Face-to-face Groups, ICIS, 91, 6, pp. 229-237, (1991); Heeter C., Being there: The subjective experience of presence, Presence. Teleoperators &amp; Virtual Environments, 1, 2, pp. 262-271, (1992); Hoffman D.L., Novak T.P., Marketing in Hypermedia Computer-Mediated Environments: Conceptual Foundations, Journal of Marketing, 60, 3, pp. 50-68, (1996); Hwang Y.E., Suh H.J., An Empirical Research on Factor Affecting Continuance Intention Using Mobile Internet by View of Individual Perceived and Social Influence, The e-Business Studies, 7, 5, pp. 141-164, (2006); Jones S., Let the games begin: Gaming technology and entertainment among college students, (2003); Kim T., Biocca F., Telepresence via television: Two dimensions of telepresence may have different connections to memory and persuasion, Journal of computer-mediated communication, 3, 2, (1997); Kwon H.I., Kim M.J., A Structured Analysis Model of Flow in Mobile Game, Journal of The Korean Society for Computer Game, 14, pp. 23-35, (2008); Kwon S.M., Positive psychology: Scientific inquiry of happiness, (2008); Lee B.K., Kim B.S., A Study on the Antecedents of Continuance Intention and Recommendation Intention in a Mobile Instant Messenger Environment, The e-Business Studies, 13, 3, pp. 499-523, (2012); Lee S.C., Kim N.H., Seo Y.H., The Effect of Flow and Addiction upon Satisfaction and Customer Loyalty in Online Games, Korean Management Review, 32, 5, pp. 1479-1501, (2003); Lee S.R., Yang S.K., An Integrative Study on Continued Use of Web-Based Information Systems Focusing on Online Shopping Sites, Journal of Information Technology Applications &amp; Management, 16, 1, pp. 51-75, (2009); Lombard M., Ditton T., At the heart of it all: The concept of presence, Journal of Computer-Mediated Communication, 3, 2, (1997); Malone T.W., Toward a theory of intrinsically motivating instruction, Cognitive science, 5, 4, pp. 333-369, (1981); Mannell R.C., Walker G.J., Kleiber D.A., A social psychology of leisure, (1997); Mannell R.C., Zuzanek J., Larson R., Leisure states and "flow" experiences: Testing perceived freedom and intrinsic motivation hypotheses, Journal of Leisure research, 20, 4, pp. 289-304, (1988); Noh M.J., Jang H.Y., An Effect of the Quality of the Mobile Banking and Perceived Trust on the Reuse Intention, Journal of Industrial Economics and Business, 24, 2, pp. 927-952, (2011); Novak T.P., Hoffman D.L., Yung Y.F., Measuring the customer experience in online environments: A structural modeling approach, Marketing science, 19, 1, pp. 22-42, (2000); Oliver R.L., A cognitive model of the antecedents and consequences of satisfaction decisions, Journal of marketing research, 17, 4, pp. 460-469, (1980); Park D.S., Jeon G.R., A Study on the Computer Game Text: Narrativity vs, Interactivity. Korean Journal of Journalism &amp; Communication Studies, 45, 3, pp. 69-106, (2001); Schneider B., Csikszentmihalyi M., Knauth S., Academic Challenge, Motivation, and Self-Esteem (p.175-195), (1995); Suh W.J., Won W.Y., Hong J.W., An Empirical Study on the Effects of SNS Website Quality Factors on the User Satisfaction, Intention of Continuous Use, and Intention of Words-of-Mouth, The Journal of Business and Economics, 26, 1, pp. 99-132, (2010); Trevino L.K., Webster J., Flow in computermediated communication: Electronic mail and voice mail evaluation and impacts, Communication research, 19, 5, pp. 539-573, (1992); Um M.Y., Kim T.U., An Exploratory Study for Investigating Relationship between Players' Intention to Play, Flow and Interactivity in On-line Games, Journal of Technology Innovation, 12, 1, pp. 241-269, (2004); Webster J., Trevino L.K., Ryan L., The dimensionality and correlates of flow in humancomputer interactions, Computers in human behavior, 9, 4, pp. 411-426, (1993)</t>
  </si>
  <si>
    <t>Câmara De Educação Superior, (2001); Lavinas L., Veiga A., Desafios do modelo brasileiro de inclusão digital pela escola, Cadernos De Pesquisa, 43, 149, pp. 542-569, (2013); Cavalcante S.N., Morais H.C.C., Tecnologia Em saúde Sobre O Tratamento De Feridas: estratégia Educativa Na Monitoria De Enfermagem, (2016); Silveira M.S., Cogo A.L.P., Contribuições das tecnologias educacionais digitais no ensino de habilidades de enfermagem: Revisão integrativa, Rev. Gaúcha Enferm., 38, 2, (2016); Lemos W.B., Farias Junior I.H., Campos Filho A.S., Uma Proposta de um Serious Game no Auxílio do Aprendizado da Anatomia Humana, VI Congresso Brasileiro De Informática Na Educação (CBIE 2017), (2017); HCD Methods; Valentim N.M.C., Silva W.A.F., Conte T., Avaliando a Experiência Do Usuário E a Usabilidade De Um Aplicativo Web Móvel: Um Relato De Experiência, 1, (2015)</t>
  </si>
  <si>
    <t>The Annual Report of 2015, (2015); Khouna J., Ajana L., Rhazal A., Hajjami A., Introducing educational games in the teaching of physics in moroccan secondary schools, IOSR Journal of Research &amp; Method in Education (IOSRJRME), 7, pp. 19-28, (2017); Sun H., Design of education application based on shiva 3D platform, International Journal of Emerging Technologies in Learning (IJET), 12, 4, pp. 200-207, (2017); Lothian J., Ryoo J., Critical factors and resources in developing a game-based learning (GBL) environment using free and open source software (FOSS), International Journal of Emerging Technologies in Learning (IJET), 8, 6, pp. 11-20, (2013); Roegiers X., Chapitre 8. Travailler la Pédagogie de l'Intégration Au Quotidien de la Classe, pp. 223-256, (2011); St-Pierre R., Des jeux vidéo pour l'apprentissage, Distances, 12, 1, pp. 4-26, (2010); Jalal K., Lotfi A., Ahmed R., Abdelilah E., Are educational games engaging and motivating moroccan students to learn physics?, Nternational Journal of Emerging Technologies in Learning (IJET), 14, 16, pp. 66-82, (2019); Sanchez E., Ney M., Labat J.-M., Jeux Sérieux et Pédagogie Universitaire: De la Conception À l'Évaluation des Apprentissages, 8, 1-2, pp. 48-57, (2011); Wastiau P., Kearney C., Van Der-Berghe W., Quels usages pour les jeux électroniques en classe?, European Schoolnet, (2009); Wix A., Jouer en Classe, Est-ce Bien Sérieux? Bilan de l'Expérimentation Académique sur les Usages de Jeux Sérieux Au Collège et Au Lycée, (2012); Egenfeldt-Nielsen S., Overview of research on the educational use of video games, Digital Kompetanse, 1, 3, pp. 184-213, (2006); Roegiers X., Des Situations Pour Intégrer les Acquis, (2003); Roegiers X., La Pédagogie de l'Intégration en Bref, (2006); Sanchez E., When Games Meet Learning, pp. 9-13, (2011); Cooper S., Treuille A., Barbero J., Leaver-Fay A., Tuite K., Khatib F., Snyder A.C., Beenen M., Salesin D., Baker D., Popovic Z., The challenge of designing scientific discovery games, Proceedings of the Fifth International Conference on the Foundations of Digital Games, FDG 2010, pp. 40-47, (2010); Good B.M., Su A.I., Games with a scientific purpose, Genome Biology, 12, 135, pp. 1-3, (2011); Sauve L., Kaufman D., Jeux et Simulations Éducatifs: Études de Cas et Leçons Apprises, (2010); Odyssey Game - The Story of Science, (2018); Perron Y., Vocabulaire du Jeu Vidéo Dictionnaire Terminologique de l'Office Québécois de la Langue Française, (2012); Natkin S., Du ludo-éducatif aux jeux vidéo éducatifs, Les Dossiers de l'Ingénierie Éducative, 65, pp. 12-15, (2009); Sauve L., Renaud L., Kaufman D., L'Efficacité des Jeux et des Simulations sur l'Apprentissage, (2010); Loisier J., Étude sur l'Apport des Jeux Sérieux Pour la Formation À Distance Au Canada Francophone, (2015); Typologie des jeux vidéo, La Revue, 62, 1, pp. 15-16, (2012); Adeyemo S.A., Et al., An Investigation into the Influence of Using Puzzles in the Teaching of Physics on Senior Secondary School Students' Achievement in Selected Topics, (2013); Elmawas N., Architecture Pour la Co-conception des Jeux Sérieux Participatifs et Intensifs en Connaissances, (2013); Squire K., Barnett M., Grant J., Higginbotham T., Electromagnetism supercharged! learning physics with digital simulation games, Proceedings of the 6th International Conference on Learning Sciences, (2004); De-Marcos L., Garcia-Lopez E., Et Garcia-Cabot A., On the effectiveness of game-like and social approaches in learning: Comparing educational gaming, gamification &amp; social networking, Computers &amp; Education, pp. 9599-10113, (2016); Zacks J.M., Tversky B., Structuring information interfaces for procedural learning, Journal of Experimental Psychology: Applied, 9, 2, pp. 88-100, (2003); Frete C., Le Potentiel du Jeu Vidéo Pour l'Éducation, (2002); Gerard F.-M., Roegiers X., Des Manuels Scolaires Pour Apprendre À Concevoir, Évaluer, Utiliser, (2003); Erhel S., Jamet E., Comprendre les Effets des Serious Game Éducatifs sur l'Apprentissage et la Motivation. le Numérique en Sociétés: Actes du 9e Séminaire M@rsouin, Tenu À Bénodet, les 26 et 27 Mai 2011 / Sous la Direction de Godefroy Dang Nguyen &amp; Priscillia Créach, l'Harmattan, pp. 177-194, (2012); Sanchez E., Ney M., Labat J.-M., Jeux sérieux et pédagogie universitaire: De la conception à l'évaluation des apprentissages, Revue Internationale des Technologies en Pédagogie Universitaire, Conférence des Recteurs et Principaux des Universités du Québec [CREPUQ], 8, 1-2, pp. 48-57, (2011); Csikszentmihalyi M., Flow: The Psychology of Optimal Experience, (1990); Hull D.C., Williams G.A., Griffiths M.D., Video game characteristics, happiness and flow as predictors of addiction among video game players: A pilot study, Journal of Behavioral Addictions, 2, pp. 145-152, (2013); Csikszentmihalyi M., Beyond Boredom and Anxiety, (2000); Andrade G., Ramalho G., Gomes A.S., Corruble V., Dynamic game balancing: An evaluation of user satisfaction, Aiide, 1, pp. 3-8, (2006); Alexander J.T., Sear J., Oikonomou A., An investigation of the effects of game difficulty on player enjoyment, Entertainment Computing, 4, 1, pp. 53-62, (2013); Bergeron-Boucher J., Identification des Motivations Pour le Jeu Vidéo: Revue des Typologies des Joueurs -published Master's Degree in Psychology, (2016); De Freitas S., Oliver M., How can exploratory learning with games and simulations within the curriculum be most effectively evaluated?, Computers and Education, 46, 3, pp. 249-264, (2006); Kumar J.M., Herger M., Gamification at Work: Designing Engaging Business Software, (2013); Jeux Pédagogiques Collaboratifs Situés: Conception et Mise en Oeuvre Dirigées Par les Modèles, (2013); Qin H., Rau P.L.P., Salvendy G., Effects of different scenarios of game difficulty on player immersion, Interacting with Computers, 22, 3, pp. 230-239, (2010); Bateman C., Lowenhaupt R., Nacke L.E., Player typology in theory and practice, Proceedings of DiGRA, (2011); National Telecommunications Regulatory Agency-ICT Indicators Collection Survey within Households and Individuals at the National Level for 2018, (2018); Entertainment Software Association - U.S. Adults Are Spending Big on Video Games, Playing Mostly on Smartphones, (2018); National Telecommunications Regulatory Agency-ICT Indicators Collection Survey within Households and Individuals at the National Level for 2013, (2013); Collaboration with "3GEM Research &amp; Insights", (2018); Schell J., The Art of Game Design: A Book of Lenses, (2014); Bartle R., Hearts, clubs, diamonds, spades: Players who suit MUDs, Journal of MUD Research, 1, 1, (1996); Rhazal A., Ajana L., Khouna J., Hajjami A.E., Private tutoring and internet use case of moroccan pupils in qualifying secondary education in urban area, IOSR Journal of Research &amp; Method in Education (IOSR-JRME), 8, 2, pp. 34-46, (2018)</t>
  </si>
  <si>
    <t>Berlant L.G., Edelman L., Sex, or the Unbearable, (2014); Bolter J., Grusin R., Remediation: Understanding New Media, (1999); Born G., Devine K., Gender, Creativity and Education in Digital Musics and Sound Art, Contemporary Music Review, 35, 1, pp. 1-20, (2016); Bosma H., Gender and Technological Failures in Glitch Music, Contemporary Music Review, 35, 1, (2016); Chun W., On Software, or the Persistence of Visual Knowledge, Grey Room, 18, pp. 26-51, (2004); Chun W., Programmed Visions Software and Memory, (2011); Coleman G., Coding Freedom: The Ethics and Aesthetics of Hacking, (2012); Consalvo M., Cheating: Gaining Advantage in Videogames, (2007); Csikszentmihalyi M., Finding Flow: The Psychology of Engagement with Everyday Life, (1997); Ellcessor E., Restricted Access: Media, Disability, and the Politics of Participation, (2016); Fincham B., The Sociology of Fun, (2016); Fuller M., Goffey A., Evil Media, (2012); Gillespie T., The Politics of ‘Platforms, New Media &amp; Society, 12, (2010); Halberstam J., The Queer Art of Failure, (2011); Hamraie A., Universal Design and the Problem of ‘Post-Disability’ Ideology, Design and Culture, 8, 3, pp. 285-309, (2016); Juul J., The Art of Failure: An Essay on the Pain of Playing Video Games, (2013); Kafer A., Feminist, Queer, Crip, (2013); Katz M., Groove Music: The Art and Culture of the Hip-Hop DJ, (2012); Langlois G., Participatory Culture and the New Governance of Communication, Television &amp; New Media, 14, 2, pp. 91-105, (2012); Meintjes L., Sound of Africa! Making Music Zulu in a South African Studio, (2003); Miller K., Playing Along: Digital Games, Youtube, and Virtual Performance, (2012); Montfort N., Bogost I., Racing the Beam: The Atari Video Computer System, Platform Studies, (2009); Morris J.W., Elkins E., There’s a History for That: Apps and Mundane Software as Commodity, The Fibreculture Journal, 25, (2015); Morse M., The Poetics of Interactivity, Women, Art, and Technology, pp. 16-33, (2003); Paasonen S., As Networks Fail: Affect, Technology, and the Notion of the User, Television &amp; New Media, 16, 8, (2014); Renshaw D., Listen to Steve Lacy Talk about His Work on Kendrick Lamar’s Damn, Fader, (2017); Rodgers T., Pink Noises: Women on Electronic Music and Sound, (2010); Ruberg B., No Fun: The Queer Potential of Video Games that Annoy, Anger, Disappoint, Sadden, and Hurt, QED: A Journal in GLBTQ Worldmaking, 2, 2, (2015); Ruberg B., Playing to Lose: The Queer Art of Failing at Video Games, Gaming Representation: Race, Gender, and Sexuality in Video Games, pp. 197-211, (2017); Sennett R., The Craftsman, (2008); Siebers T., Disability Aesthetics, (2010); Simon V., iMaschine 2: Music-Making Apps and Interface Aesthetics, Appified: Culture in the Age of Apps, (2018); Small C., Music, Society, Education: A Radical Examination of the Prophetic Function of Music in Western, Eastern and African Cultures with Its Impact on Society and Its Use in Education. Platform Books, (1977); Sterne J., Spectral Objects, Sound Objects, (2019); Theberge P., Any Sound You Can Imagine Making Music/Consuming Technology, (1997); Tresch J., Dolan E., Toward a New Organology: Instruments of Music and Science, Osiris, 28, (2013); van Dijck J., The Culture of Connectivity a Critical History of Social Media, (2013)</t>
  </si>
  <si>
    <t>Wolpaw J., Wolpaw E.W., Brain-computer interfaces: Something new under the sun, Brain-Computer Interfaces: Principles and Practice, pp. 3-12, (2012); The future of brain computer interface technology, Training, (2018); 7 Reasons to play computer games, Psychology Today; Ingham L., Brain-computer interfaces: The video game controllers of the future, Factor; Emmerich K., Bockholt M., Serious games evaluation: Processes, models, and concepts, Entertainment Computing and Serious Games Lecture Notes in Computer Science, pp. 265-283, (2016); User experience, Wikipedia, (2018); Murugappan M., Ramachandran N., Sazali Y., Classification of human emotion from EEG using discrete wavelet transform, Journal of Biomedical Science and Engineering, 3, 4, pp. 390-396, (2010); Bos D.O., EEG-based emotion recognition, The Influence of Visual and Auditory Stimuli, 56, 3, pp. 1-17, (2006); Cernea D., Weber C., Ebert A., Kerren A., Emotion-prints: Interaction-driven emotion visualization on multi-Touch interfaces, Visualization and Data Analysis, (2015); Lin Y.P., Wang C.H., Wu T.L., Jeng S.K., Chen J.H., Support vector machine for EEG signal classification during listening to emotional music, IEEE 10th Workshop on Multimedia Signal Processing, (2008); Koelstra S., Muhl C., Soleymani M., Lee J.S., Yazdani A., Ebrahimi T., Pun T., Nijholt A., Patras I., Deap: A database for emotion analysis using physiological signals, IEEE Transactions on Affective Computing, 3, 1, pp. 18-31, (2012); Liu Y., Sourina O., Nguyen M.K., Real-Time EEG-based human emotion recognition and visualization, International Conference on Cyberworlds, (2010); Atkinson J., Campos D., Improving bci-based emotion recognition by combining EEG feature selection and kernel classifiers, Expert Systems with Applications, 47, pp. 35-41, (2016); Feng H., Golshan H., Mahoor M., A wavelet-based approach to emotion classification using eda signals, Expert Systems with Applications, 112, pp. 77-86, (2018); Nacke L.E., Drachen A., Gbel S., Methods for evaluating gameplay experience in a serious gaming context, International Journal of Computer Science in Sport, 9, 2, pp. 1-12, (2010); Chanel G., Rebetez C., Btrancourt M., Pun T., Boredom, engagement and anxiety as indicators for adaptation to difficulty in games, Proceedings of 12th International Conference on Entertainment and Media in the Ubiquitous Era -MindTrek 08, (2008); Majoor C.G., Exploring the Effects of Game Mechanics in Changing User Behavior; Sweetser P., Wyeth P., Gameflow, Computers in Entertainment, 3, 3, (2005); EEGID; MindWave; Your 5 brainwaves: Delta, theta, alpha, beta and gamma, Smart Pill Resources by Lucid, (2018)</t>
  </si>
  <si>
    <t>Nada N.Q.; Saadah U.K.; Anam A.K.; Widianingrum; Wibowo S.; Novita M.</t>
  </si>
  <si>
    <t>Nada, Noora Qotrun (57210969189); Saadah, Umi Khotimatus (57210969437); Anam, Ahmad Khoirul (57210970257); Widianingrum (57210971396); Wibowo, Setyoningsih (57210971197); Novita, Mega (55014709500)</t>
  </si>
  <si>
    <t>57210969189; 57210969437; 57210970257; 57210971396; 57210971197; 55014709500</t>
  </si>
  <si>
    <t>Design on 'FunPhy: Fun Physics' Educational Game Apps using Agile EXtreme Programming</t>
  </si>
  <si>
    <t>012071</t>
  </si>
  <si>
    <t>10.1088/1742-6596/1179/1/012071</t>
  </si>
  <si>
    <t>https://www.scopus.com/inward/record.uri?eid=2-s2.0-85072086155&amp;doi=10.1088%2f1742-6596%2f1179%2f1%2f012071&amp;partnerID=40&amp;md5=fd96e05e8ccacc008d67dcfddfd578a1</t>
  </si>
  <si>
    <t>Smartphones and Internet have been growing rapidly along with the modernization of technology. It has impacted almost all walk of human life in the prominent areas, such as business, education, health and social life. Despite of the negative impacts, the use of smartphones should emphasis to enhance the positive impacts so that the users can take advantages. Education through a mobile app or a game is a premium project for the education industry. Therefore, here we designed a mobile game application that supports fun learning for children especially for physics subjects. We called our apps as FunPhy which stands for Fun Physics. It was designed by using Agile method in EXtreme Programming. © 2019 IOP Publishing Ltd. All rights reserved.</t>
  </si>
  <si>
    <t>Sarwar M., Soomro T.R., Impact of Smartphone's on Society, European Journal of Scientific Research, 98, pp. 216-226, (2013); Mateos M.J., Munoz-Merino P.J., Kloos C.D., Hernandez-Leo D., Redondo-Martinez D., Design and evaluation of a computer based game for education, IEEE Frontiers in Education Conference (FIE), pp. 1-8, (2016); Gary H., Qasim M., Tom H., Nsikak B., Learning Physics Through Computer Games, The 18th International Conference on Computer Games, (2013); Samiaji S., Metodologi Pengembangan Sistem Informasi, (2017); Avison D.E., Fitzgerald G., Information Systems Development: Methodologies, Tecniques, and Tools, (2006)</t>
  </si>
  <si>
    <t>Araki H., Fukuda H., Motoki T., Takeuchi T., Ohta N., Adachi R., Masuda H., Kado Y., Mita Y., Mizukami D., Kakeya N., Hado as techno sports was born by the fusion of it technology and sports, ReVo 2017: Laval Virtual ReVolution 2017, Transhumanism++, pp. 36-40, (2018); Baudisch P., Pohl H., Reinicke S., Wittmers E., Luhne P., Knaust M., Kohler S., Schmidt P., Holz C., Imaginary reality gaming: Ball games without a ball, Proceedings of the 26th Annual ACM Symposium on User Interface Software and Technology, UIST '13, pp. 405-410, (2013); Csikszentmihalyi M., Flow: The Psychology of Optimal Experience, (1991); Hamalainen P., Ilmonen T., Hoysniemi J., Lindholm M., Nykanen A., Martial arts in artificial reality, Proceedings of the SIGCHI Conference on Human Factors in Computing Systems, CHI '05, pp. 781-790, (2005); Ijsselsteijn W., De Kort Y., Poels K., The Game Experience Questionnaire, (2013); Kegeleers M., Miglani S., Reichert G.M., Salamon N.Z., Balint J.T., Lukosch S.G., Bidarra R., Star: Superhuman training in augmented reality, Proceedings of the First Superhuman Sports Design Challenge: First International Symposium on Amplifying Capabilities and Competing in Mixed Realities. ACM, (2018); Kunze K., Minamizawa K., Lukosch S., Inami M., Rekimoto J., Superhuman sports: Applying human augmentation to physical exercise, IEEE Pervasive Computing, 16, 2, pp. 14-17, (2017); Laugwitz B., Held T., Schrepp M., Construction and evaluation of a user experience questionnaire, HCI and Usability for Education and Work, 4th Symposium of the Workgroup Human-Computer Interaction and Usability Engineering of the Austrian Computer Society, USAB 2008, pp. 63-76, (2008); Lukosch S., Kunze K., Superhuman Sports Design Challenge, (2018); Nitta K., Higuchi K., Rekimoto J., Hoverball: Augmented sports with a flying ball, Proceedings of the 5th Augmented Human International Conference, AH '14, pp. 131-134, (2014); Nojima T., Phuong N., Kai T., Sato T., Koike H., Augmented dodgeball: An approach to designing augmented sports, Proceedings of the 6th Augmented Human International Conference, AH '15, pp. 137-140, (2015); Nojima T., Rebane K., Shijo R., Schewe T., Azuma S., Inoue Y., Kai T., Endo N., Yanase Y., Designing augmented sports: Merging physical sports and virtual world game concept, International Conference on Human Interface and the Management of Information, pp. 403-414, (2018); Sakai S., Yanase Y., Matayoshi Y., Inami M., D-ball: Virtualized sports in diminished reality, Proceedings of the First Superhuman Sports Design Challenge: First International Symposium on Amplifying Capabilities and Competing in Mixed Realities, SHS '18, pp. 61-66, (2018); Schrepp M., Hinderks A., Thomaschewski J., Construction of a benchmark for the user experience questionnaire (ueq), International Journal of Interactive Multimedia and Artificial Intelligence, 4, 4, pp. 40-44, (2017); Schrepp M., Hinderks A., Thomaschewski J., Construction of a benchmark for the user experience questionnaire (ueq), International Journal of Interactive Multimedia and Artificial Intelligence, 4, 4, pp. 40-44, (2017); Slappendel D., Lie F., Vos M D., Kolpa A., Bidarra R., Paintrix: Color up your life!, Proceedings of Advances in Computer Entertainment 2013, LNCS 8253, pp. 576-579, (2013); Tiator M., Geiger C., Dewitz B., Fischer B., Gerhardt L., Nowottnik D., Preu H., Venga!: Climbing in mixed reality, Proceedings of the First Superhuman Sports Design Challenge: First International Symposium on Amplifying Capabilities and Competing in Mixed Realities, SHS '18, pp. 91-98, (2018); Turner A., Zeller M., Cowley E., Bray B., Spatial anchors, Mixed Reality-Microsoft Docs; Vermeer J., Alaka S., De Bruin N., Miedema N.A., Winnubst N., Trap C., Bidarra R., League of lasers: A superhuman sport using motion tracking, Proceedings of the First Superhuman Sports Design Challenge: First International Symposium on Amplifying Capabilities and Competing in Mixed Realities. ACM, (2018)</t>
  </si>
  <si>
    <t>Ade-Ibijola A., A simulated enhancement of Fisher-Yates algorithm for shuffling in virtual card games using domain-specific data structures, Int. J. Comput. Appl., 54, 11, pp. 24-28, (2012); Backurs A., Indyk P., Edit distance cannot be computed in strongly subquadratic time (Unless SETH is false), Proceedings of 47Th Annual ACM Symposium on Theory of Computing, pp. 51-58, (2015); Barab S., Thomas M., Dodge T., Carteaux R., Tuzun H., Making learning fun: Quest Atlantis, a game without guns, Education Tech. Research Dev., 53, 1, pp. 86-107, (2005); Bellotti F., Kapralos B., Lee K., Moreno-Ger P., Berta R., Assessment in and of serious games: An overview, Proceedings of Advances in Human-Computer Interaction, (2013); Bergeron B., Developing Serious Games, (2006); Connolly T.M., Boyle E.A., Macarthur E., Hainey T., Boyle J.M., A systematic literature review of empirical evidence on computer games and serious games, Comput. Educ., 59, 2, pp. 661-686, (2012); Deavor J.P., Who wants to be a (Chemical) millionaire?, J. Chem. Educ., 78, 4, (2001); de Leeuw K.E., Mayer R.E., Cognitive consequences of making computer-based learning activities more game-like, Comput. Hum. Behav., 27, 5, (2011); de Lima R.M., Et al., A 3D serious game for medical students training in clinical cases, Proceedings of IEEE International Conference on Serious Games and Applications for Health, Segah 2016, pp. 1-9, (2016); (2018); Gobet F., Campitelli G., Educational benefits of chess instruction: A critical review, Proceedings of Chess and Education: Selected Essays from the Koltanowski Conference, pp. 124-143, (2006); Guay-Paz J.R., Introducing ASP.NET and Telerik, Pro Telerik ASP.NET and Silverlight Controls, pp. 1-14, (2010); Hazra T.K., Bhattacharyya S., Image encryption by blockwise pixel shuffling using modified Fisher Yates shuffle and pseudorandom permutations, Proceedings of 7Th Annual IEEE Information Technology,Electronics and Mobile Communication Conference, pp. 1-6, (2016); Heeringa W.J., Measuring Dialect Pronunciation Differences Using Levenshtein Distance, (2004); Jarvin L., Edutainment, games, and the future of education in a digital world, New Dir. Child Adolesc. Dev., 147, pp. 33-40, (2015); Johnson C.I., Mayer R.E., Applying the self-explanation principle to multimedia learning in a computer-based game-like environment, Comput. Hum. Behav., 26, 6, pp. 1246-1252, (2010); Johnson W.L., Wu S., Assessing aptitude for learning with a serious game for foreign language and culture, ITS 2008. LNCS, 5091, pp. 520-529, (2008); Ju E., Wagner C., Personal computer adventure games: Their structure, principles, and applicability for training, ACM SIGMIS Database, 28, 2, pp. 78-92, (1997); Kim B., Park H., Baek Y., Not just fun, but serious strategies: Using meta-cognitive strategies in game-based learning, Comput. Educ., 52, 4, pp. 800-810, (2009); Klopfer E., Osterweil S., Salen K., Moving learning games forward, The Education Arcade, (2009); Lightfoot J.M., Integrating emerging technologies into traditional classrooms: A pedagogic approach, Int. J. Instr. Media, 32, 3, (2005); Marsh T., Serious games continuum: Between games for purpose and experiential environments for purpose, Entertain. Comput., 2, 2, pp. 61-68, (2011); Mayer R.E., Johnson C.I., Adding instructional features that promote learning in a game-like environment, J. Educ. Comput. Res., 42, 3, pp. 241-265, (2010); McDaniel M.A., Anderson J.L., Derbish M.H., Morrisette N., Testing the testing effect in the classroom, Eur. J. Cogn. Psychol., 19, 4, pp. 494-513, (2007); Michael D.R., Chen S.L., Serious Games: Games that Educate, Train, and Inform, (2005); Pasin F., Giroux H., The impact of a simulation game on operations management education, Comput. Educ., 57, 1, pp. 1240-1254, (2011); Ratan R., Ritterfeld U., Classifying Serious Games, pp. 10-24, (2009); Ritterfeld U., Cody M., Vorderer P., Serious Games: Mechanisms and Effects, (2009); Rosenfeld A., Ade-Ibijola A., Ewert S., Regex parser II: Teaching regular expression fundamentals via educational gaming, SACLA 2017. CCIS, 730, pp. 99-112, (2017); Rowles C., Strategies to promote critical thinking and active learning, Teaching in Nursing: A Guide for Faculty, (2012); Saga M., Et al., Development of a multiple user quiz system on a shared display, Proceedings of 7Th IEEE International Conference on Creating, Connecting and Collaborating through Computing, C5 2009, pp. 103-110, (2009); Sagae A., Johnson W.L., Row R., Serious game environments for language and culture education, Proceedings of NAACL HLT 2010 Demonstration Session, pp. 29-32, (2010); Tinoco L.C., Fox E., Ehrich R., Fuks H., QUIZIT: An interactive quiz system for www-based instruction, Proceedings of VII Brazilian Symposium of Informatics in Education, pp. 365-378, (1996); van der Loo M.P., The stringdist package for approximate string matching, R J, 6, 1, pp. 111-122, (2014); van Rooij A.J., Schoenmakers T.M., Vermulst A.A., van den Eijnden R.J., van de Mheen D., Online video game addiction: Identification of addicted adolescent gamers, Addiction, 106, 1, pp. 205-212, (2011); Wan C.S., Chiou W.B., Why are adolescents addicted to online gaming? An interview study in Taiwan, Cyberpsychol. Behav., 9, 6, pp. 762-766, (2006); Wang Q., Sourina O., Nguyen M.K., EEG-based ‘serious’ games design for medical applications, Proceedings of IEEE International Conference on Cyberworlds, pp. 270-276, (2010); Westera W., Nadolski R., Hummel H.G., Wopereis I.G., Serious games for higher education: A framework for reducing design complexity, J. Comput. Assist. Learn., 24, 5, pp. 420-432, (2008); Yujian L., Bo L., A normalized Levenshtein distance metric, IEEE Trans. Pattern Anal. Mach. Intell., 29, 6, pp. 1091-1095, (2007); Zyda M., From visual simulation to virtual reality to games, Computer, 38, 9, pp. 25-32, (2005)</t>
  </si>
  <si>
    <t>Anburaj G., Sunitha V., Schema in english classrooms-A review, Int. J. Adv. Sci. Technol., 29, 7, pp. 4894-4907, (2020); Allegra M., Dal Grande M.V., Aserious game to promote and facilitate entrepreneurship education for young students, Proc. Int. Conf. Edu. Educ. Technol., Recent Adv. Edu. Educ. Technol., pp. 256-263, (2013); Arriaga P., Esteves F., Fernandes S., Playing for better or for worse: Health and social outcomes with electronic gaming, Handbook Research ICTs for Human-Centered Healthcare Social Care Services, (2013); Abdul Jabbar A.I., Felicia P., Gameplay engagement and learning in game-based learning: A systematic review, Rev. Educ. Res., 85, 4, pp. 740-779, (2015); Arsenault D., Video game genre, evolution and innovation, Eludamos, J. Comput. Game Culture, 3, 2, pp. 149-176, (2009); Bassilious E., DeChamplain A., McCabe I.M.B., Kapralos S., Mahmud F., Dubrowski A., Power defense: A video game for improving diabetes numeracy, Proc. Ieee Int. Games Innov. Conf. (IGIC), pp. 1-5, (2011); Barbosa A.F.S., Pereira P.N.M., Dias J.A.F.F., Silva F.G.M., A new methodology of design and development of serious games, Int. J. Comput. Games Technol., 2014, pp. 1-8, (2014); Barbosa A.F.S., Silva F.G.M., Serious games: Design and development of OxyBlood, Proc. 8th Int. Conf. Adv. Comput. Entertainment Technol., pp. 1-8, (2011); Brown S.J., Lieberman D.A., Gemeny B.A., Fan Y.C., Wilson D.M., Pasta D.J., Educational video game for juvenile diabetes: Results of a controlled trial, Med. Informat., 22, 1, pp. 77-89, (1997); Cai C.J., Adapting arcade games for learning, Proc. Chi Extended Abstr. Hum. Factors Comput. Syst., pp. 2665-2670, (2013); Cavallari B., Heldberg J., Harper B., Adventure games in education: A review, Australas. J. Educ. Technol., 8, 2, pp. 172-184, (1992); Charlier N., Zupancic N., Fieuws S., Denhaerynck K., Zaman B., Moons P., Serious games for improving knowledge and self-management in young people with chronic conditions: A systematic review and metaanalysis, J. Amer. Med. Inform. Assoc., 23, 1, pp. 230-239, (2016); Ciftci S., A bibliometric analysis, J. Educ. Training Stud., 6, 2, (2018); Colder Carras M., Van Rooij A.J., Spruijt-Metz D., Kvedar J., Griffiths M.D., Carabas Y., Labrique A., Commercial video games as therapy: A new research agenda to unlock the potential of a global pastime, Frontiers Psychiatry, 8, pp. 300-307, (2018); Cook M., Creating code creatively: Automated discovery of game mechanics through code generation, Proc. Video Games Creativity, pp. 225-245, (2015); Connor A., Reinventing the arcade: Computer game mediated play spaces for physical interaction, Eai Endorsed Trans. Creative Technol., 2, 5, (2015); Crockett L., Failure's paradoxical relation to success: What games can teach us that the academy misses, Proc. Eur. Conf. Games Based Learn., pp. 1-9, (2015); De R.S., Kapralos B., Haji F.A., Stroulia E., Dubrowski A., Eagleson R., Healthcare training enhancement through virtual reality and serious games, Proc. Virtual, Augmented Reality Serious Games Healthcare, pp. 9-27, (2014); Dix A., Finlay J., Abowd G.D., Beale R., Human-Computer Interac-tion, (2010); Gelman R., Baillargeon R., Review of some piagetian concepts, Handbook of Child Psychology: Formerly Carmichael's Manual of Child Psychology/Paul, (1983); Petri G., Wangenheim C.G.V., Borgatto A.F., Chapter 214-1 MEEGA+, Systematic Model to Evaluate Educational Games, (2018); Gobel S., Serious games application examples, Serious Games. Cham, (2016); Goddard W., Muscat A., Towards genre as a game design research approach, Proc. DiGRA Int. Conf., Melbourne, Vic, (2017); Hamari J., Shernoff D.J., Rowe E., Coller B., Asbell-Clarke J., Edwards T., Challenging games help students learn: An empirical study on engagement, flow and immersion in game-based learning, Comput. Hum. Behav., 54, pp. 170-179, (2016); Jerrett A., Howell P., Dansey N., Creating meaningful games through values-driven design principles, Proc. DiGRA Int. Conf., Digit. Games Res. Assoc., pp. 2-6, (2020); Mental Health in Games: IThrive Design Kit., (2019); Kalmpourtzis G., Educational Game Design Fundamentals, (2012); Kalmpourtzis G., Connecting game design with problem posing skills in early childhood, Brit. J. Educ. Technol., 50, 2, pp. 846-860, (2019); Kamel Boulos M.N., Gammon S., Dixon M.C., MacRury S.M., Fergusson M.J., Miranda Rodrigues F., Mourinho Baptista T., Yang S.P., Digital games for type 1 and type 2 diabetes: Underpinning theory with three illustrative examples, Jmir Serious Games, 3, 1, (2015); Kyfonidis C., Lennon M., Digital educational game for children with type 1 diabetes, Proc. Inequalities, EHealth Ageing Population, Patient Portals and Personal Health Rec., pp. 1-4, (2015); Kelley C., Wilcox L., Ng W., Schiffer J., Hammer J., Design features in games for health: Disciplinary and interdisciplinary expert perspectives, Proc. Conf. Designing Interact. Syst., pp. 69-81, (2017); Korhonen H., Koivisto E.M.I., Playability heuristics for mobile games, Proc. 8th Conf. Hum.-Comput. Interact. Mobile Devices Ser-vices, pp. 9-16, (2006); Kostkova P., Molnar A., Educational games for creating awareness about health issues: The case of educational content evaluation integrated in the game, Medice, 2, pp. 1-7, (2014); Kuittinen J., Holopainen J., Some notes on the nature of game design, Proc. Int. Conf. Breaking New Ground Innov. Games, Play, Pract. Theory, 5, pp. 1-8, (2009); Kumar V.S., Wentzell K.J., Mikkelsen T., Pentland A., Laffel L.M., The daily (daily automated intensive log for youth) trial: A wireless, portable system to improve adherence and glycemic control in youth with diabetes, Clin. Trial Diabetes Technol Ther., 6, 4, pp. 445-453, (2004); Lawhead N., Sui J., Snow P., Snow K., Hsia J.J., Freeman N., Personal experiences as games, Independ. Games Summit, (2019); Lazem S., Webster M., Holmes W., Wolf M., Games and diabetes: A review investigating theoretical frameworks, evaluation methodologies, and opportunities for design grounded in learning theories, J. Diabetes Sci. Technol., 10, 2, pp. 447-452, (2016); Lessard J., Game genres and high-level design pattern formations, Proc. 9th Int. Conf. Found. Digit. Games, pp. 1-8, (2014); Lewis J.R., Critical review of the usability metric for user experience, ' Interacting Comput., 25, 4, pp. 320-324, (2013); Lieberman D.A., Video games for diabetes self-management: Examples and design strategies, J. Diabetes Sci. Technol., 6, 4, pp. 802-806, (2012); Lyons E.J., Hatkevich C., Prevalence of behavior changing strategies in fitness video games: Theory-based content analysis, J. Med. Internet Res., 15, 5, (2013); Mann H.B., Whitney D.R., On a test of whether one of two random variables is stochastically larger than the other, Ann. Math. Statist., 18, 1, pp. 50-60, (1947); McCurdie T., Taneva S., Casselman M., Yeung M., McDaniel C., Ho W., Cafazzo J., MHealth consumer apps: The case for user-centered design, Biomed. Instrum. Technol., 46, s2, pp. 49-56, (2012); Michael D.R., Chen S.L., Serious games: Games that educate, train, and inform, Muska Lipman/Premier-Trade, Thomson Course Technol., (2005); Moura A., Using arcade games to engage students in the learning of foreign and mother languages, Eai Endorsed Trans. Learn., 2, 5, (2015); Miles M.B., Huberman A.M., Qualitative Data Analysis: An Expanded Sourcebook, (1994); Muratet M., Torguet P., Jessel J.-P., Viallet F., Towards a serious game to help students learn computer programming, Int. J. Comput. Games Technol., 2009, pp. 1-12, (2009); Nagalingam V., Ibrahim R., User experience of educational games: A review of the elements, Procedia Comput. Sci., 72, pp. 423-433, (2015); Pagulayan R.J., Keeker K.W.D., Romero R.L., Fuller T., User-Centered Design in Games, (2001); Pereira L.L., Roque design guidelines for learning games, the living forest game design case, Proc. DiGRA Int. Conf., Play, Practice and Theory, pp. 1-5, (2009); Petri G., Von Wangenheim C.G., Borgatto A.F., MEEGA+: An evolution of a model for the evaluation of educational games, Proc. INCoD/GQS, (2016); Petri G., VonWangenheim C.G., How to evaluate educational games: A systematic literature review, J. Universal Comput. Sci., 22, 7, pp. 992-1021, (2016); Price K.B., Gagnon R.D., McMahon G.T., Orlander J.D., Kurgansky K., Conlin P.R., A team-based online game improves blood glucose control in veterans with type 2 diabetes: A randomized, controlled trial, Diabetes Care, 40, 9, pp. 1218-1225, (2017); Quwaider M., Alabed A., Duwairi R., The impact of video games on the players behaviors: A survey, Procedia Comput. Sci., 151, pp. 575-582, (2019); Rapeepisarn K., Wong K.W., Fung C.C., Khine M.S., The relationship between game genres, learning techniques and learning styles in educational computer games, Proc. Int. Conf. Technol. E-Learn. Digit. Entertainment, pp. 497-508, (2008); Rideout J.V., Foehr G.U., Roberts F.D., Media in the Lives of 8-to 18-Year-Olds, J. Kaiser Family Found., 23, 2, pp. 228-237, (2010); Robinett W., Inventing the Adventure Game: The Design of Adven-ture and Rocky's Boots., (1984); Salen K., Eric Z.E., Rules of Play: Game Design Fundamentals, (2004); Sampat E., Empathy Engines: Design Games That Are Personal, Political, and Profound, (2017); Pankin J., Schema Theory., (2013); Skinner B.F., Cognitive science and behaviourism, Brit. J. Psy-chol., 76, 3, pp. 291-301, (1985); Stake R., The Art of Case Study Research, (1995); Subrahmanyam K., Greenfield P., Kraut R., Gross E., The impact of computer use on children's and adolescents' development, J. Appl. Develop. Psychol., 22, 1, pp. 7-30, (2001); Thompson D., Designing serious video games for health behavior change: Current status and future directions, J. Diabetes Sci. Technol., 6, 4, pp. 807-811, (2012); Thompson D., Baranowski T., Buday R., Baranowski J., Thompson V., Jago R., Griffith M.J., Serious video games for health: How behavioral science guided the development of a serious video game, Simul. Gaming, 41, 4, pp. 587-606, (2010); Wobbrock J.O., Kientz J.A., Research contributions in humancomputer interaction, Interactions, 23, 3, pp. 38-44, (2016); Wright K.D., Asmundson G.J.G., Health anxiety in children: Development and psychometric properties of the childhood illness attitude scales, Cognit. Behaviour Therapy, 32, 4, pp. 194-202, (2003); Yusoff Z., Kamsin A., Shamshirband S., Chronopoulos A.T., A survey of educational games as interaction design tools for affective learning: Thematic analysis taxonomy, Edu. Inf. Technol., 23, 1, pp. 393-418, (2018)</t>
  </si>
  <si>
    <t>Bavelier D., Shawn Green C., Han D.H., Renshaw P.F., Merzenich M.M., Gentile D., Brains on video games, Nature Reviews Neuroscience, 12, pp. 763-768, (2011); Chang J.S.-K., Yeboah G., Doucette A., Clifton P., Nitsche M., Welsh T., Mazalek A., Evaluating the effect of tangible virtual reality on spatial perspective taking ability, Proceedings of the 5th Symposium on Spatial User Interaction - SUI’17, pp. 68-77, (2017); Cherney I.D., Mom, let me play more computer games: They improve my mental rotation skills, Sex Roles, 59, 11-12, pp. 776-786, (2008); Ballance. Game [PC], (2006); Los Angeles E.A., Medal of Honor: Pacific Assault. Game [PC], (2004); Feng J., Spence I., Pratt J., Playing an action video game reduces gender differences in spatial cognition, Psychological Science, 18, 10, pp. 850-855, (2007); Granic I., Lobel A., Engels R.C.M.E., The Benefits of Playing Video Games; Johnson D., John Gardner M., Perry R., Validation of two game experience scales: The player experience of need satisfaction (PENS) and game experience questionnaire (GEQ), International Journal of Human-Computer Studies, 118, pp. 38-46, (2018); Levine S.C., Huttenlocher J., Taylor A., Langrock A., Early sex differences in spatial skill, Developmental Psychology, 35, 4, pp. 940-949, (1999); Liben L.S., The STEM gender gap: The case for spatial interventions, International Journal of Gender, Science and Technology, 7, 2, pp. 133-150, (2015); Linn M.C., Petersen A.C., Emergence and characterization of sex differences in spatial ability: A meta-analysis, Child Development, 56, 6, (1985); Lumosity. Game [PC], (2007); Mazalek A., Chandrasekharan S., Nitsche M., Welsh T., Clifton P., Quitmeyer A., Peer F., Kirschner F., Athreya D., I’m in the game: Embodied puppet interface improves avatar control, Proceedings of the Fifth International Conference on Tangible, Embedded, and Embodied Interaction - TEI’11, (2011); McAuley E., Duncan T., Tammen V.V., Psychometric properties of the intrinsic motivation inventory in a competitive sport setting: A confirmatory factor analysis, Research Quarterly for Exercise and Sport, 60, 1, pp. 48-58, (1989); Montello D.R., Scale and multiple psychologies of space, European Conference on Spatial Information Theory, pp. 312-321, (1993); Montello D.R., Golledge R.G., Scale and Detail in the Cognition of Geographic Information, (1998); Nouchi R., Taki Y., Takeuchi H., Hashizume H., Nozawa T., Kambara T., Sekiguchi A., Miyauchi C.M., Kotozaki Y., Nouchi H., Kawashima R., Brain training game boosts executive functions, working memory and processing speed in the young adults: A randomized controlled trial, PLoS One, (2013); Pajitnov A., Tetris. Game [PC], (1984); Rigby S., Ryan R., The Player Experience of Need Satisfaction (PENS) Model, (2007); Ryan R.M., Control and information in the intrapersonal sphere: An extension of cognitive evaluation theory, Journal of Personality and Social Psychology, 43, 3, pp. 450-461, (1982); Shepard R.N., Metzler J., Mental rotation of three-dimensional objects, Science, New Series, 171, 19, pp. 701-703, (1971); Shute V.J., Ventura M., Ke F., The power of play: The effects of Portal 2 and Lumosity on cognitive and noncognitive skills, Computers and Education, 80, (2015); Sims V.K., Mayer R.E., Domain specificity of spatial expertise: The case of video game players, Applied Cognitive Psychology, 16, 1, pp. 97-115, (2002); Spence I., Feng J., Video games and spatial cognition, Review of General Psychology, 14, 2, pp. 92-104, (2010); Terlecki M.S., Newcombe N.S., Little M., Durable and generalized effects of spatial experience on mental rotation: Gender differences in growth patterns, Applied Cognitive Psychology, 22, 7, pp. 996-1013, (2008); Tsigilis N., Theodosiou A., Temporal stability of the intrinsic motivation inventory, Perceptual and Motor Skills, 97, 1, pp. 271-280, (2003); Uttal D., Cohen C., Spatial thinking and STEM education: When, why, and how?, The Psychology of Learning and Motivation, (2012); Uttal D.H., Meadow N.G., Tipton E., Hand L.L., Alden A.R., Warren C., Newcombe N.S., The malleability of spatial skills: A meta-analysis of training studies, Psychological Bulletin, 139, 2, pp. 352-402, (2012); Portal 2. Game [PC], (2011); Wauck H., Mekler E.D., Fu W.-T., A player-centric approach to designing spatial skill training games, CHI Conference on Human Factors in Computing Systems Proceedings, (2019); Wauck H., Xiao Z., Chiu P.-T., Fu W.-T., Untangling the relationship between spatial skills, game features, and gender in a video game, International Conference on Intelligent User Interfaces, Proceedings IUI, (2017); Xiao Z., Wauck H., Peng Z., Ren H., Zhang L., Zuo S., Yao Y., Fu W.-T., Cubicle: An adaptive educational gaming platform for training spatial visualization skills, International Conference on Intelligent User Interfaces, Proceedings IUI, (2018)</t>
  </si>
  <si>
    <t>Aki O., Is emotional intelligence or mental intelligence more important in language learning?, Journal of Applied Science, 1, 6, pp. 66-70, (2006); Algar J., Jackson W., LUSKE H., Disneyland Tv Show-Tricks of Our Trade, (1957); Bircan I., Tekin M., Türkiye'de Okuma Alişkanliǧinin Azalmasi Sorunu ve Çözüm Yollari, Ankara Üniversitesi Eǧitim Bilimleri Fakültesi Dergisi, 22, 1, (1989); Geslin E., Jegou L., Beaudoin D., How Color Properties Can Be Used to Elicit Emotions in Video Games, Int. J. Comput. Games Technol, 2016, (2016); Joosten E., Van Lankveld G., Spronck P., Colors and Emotions in Video Games, Proceedings of GAME-ON, pp. 61-65, (2010); Kaynar G., Er N., Otobiyografik Bellekte Aşiri Genelleme: Çocukluk Örselenme Yaşantilarinin Otobiyografik Bellek Açisindan Incelenmesi, Türk Psikoloji Dergisi, 30, 76, pp. 1-14, (2015); Lamarre T., The Anime Machine: A Media Theory of Animation, (2009); Mayer R. E., Multimedia Learning Second Edition, (2009); Pekrun R., Goetz T., Titz W., Perry R. P., Academic emotions in students' selfregulated learning and achievement: A program of qualitative and quantitative research, Educational psychologist, 37, 2, pp. 91-105, (2002); Plass J. L., Heidig S., Hayward E. O., Homer B. D., Um E., Emotional design in multimedia learning: Effects of shape and color on affect and learning, Learning and Instruction, 29, pp. 128-140, (2014); Samanci O., Animasyonun Önlenemez Yükselişi, (2004); Tyng C. M., Amin H. U., Saad M., Malik A. S., The influences of emotion on learning and memory, Frontiers in psychology, 8, 2017, (2017); Virilio Paul, Pure War, (2007); Wilson L., Cyberwar, God and Television: Interview with Paul Virilio, (1994)</t>
  </si>
  <si>
    <t>Alhammad M.M., Moreno A.M., Gamification in software engineering education: A systematic mapping, J. Systems and Software, 141, pp. 131-150, (2018); Baars S., Meester S., CodeArena: Inspecting and improving code quality metrics in java using minecraft, Proceedings of the 2019 International Conference on Technical Debt (Tool Demos), (2019); Baker A., Navarro E.O., van der Hoek A., An experimental card game for teaching software engineering processes, Journal of Systems and Software, 75, 1-2, pp. 2-16, (2005); Bartle R., Hearts, clubs, diamonds, spades: Players who suit MUDs, Journal of MUD Research, 1, 1, (1996); Caulfield C., Xia J.C., Veal D., Maj S., A systematic survey of games used for software engineering education, Modern Applied Science, 5, 6, pp. 28-43, (2011); de Boer R.C., Lago P., Verdecchia R., Kruchten P., DecidArch V2: An Improved Game to Teach Architecture Design Decision Making, pp. 153-157, (2019); Elezi L., Sali S., Demeyer S., Murgia A., Perez J., A game of refactoring: Studying the impact of gamification in software refactoring, Proc. of the Scientific Workshops of XP2016, (2016); Fowler M., Beck K., Brant J., Opdyke W., Roberts D., Refactoring: Improving the Design of Existing Code, (1999); Garfield R., Magic: The gathering, Board Game. Wizards of the Coast, (1993); Grant T., Dice of Debt Game, (2015); Haendler T., Frysak J., Deconstructing the refactoring process from a problem-solving and decision-making perspective, Proc. of the 13th International Conference on Software Technologies (ICSOFT), pp. 363-372, (2018); Haendler T., Neumann G., A framework for the assessment and training of software refactoring competences, Proc. Of 11th International Conference on Knowledge Management and Information Systems (KMIS), (2019); Haendler T., Neumann G., Ontology-based analysis and design of educational games for software refactoring, Computers Supported Education, Revised Selected Papers of CSEDU 2019, (2019); Haendler T., Neumann G., Ontology-based analysis of game designs for software refactoring, Proc. of the 11th International Conference on Computer Supported Education (CSEDU), 1, pp. 24-35, (2019); Haendler T., Neumann G., Serious refactoring games, Proc. of the 52nd Hawaii International Conference on System Sciences (HICSS), pp. 7691-7700, (2019); Haendler T., Neumann G., Smirnov F., An interactive tutoring system for training software refactoring, Proc. of the 11th International Conference on Computer Supported Education (CSEDU), 2, pp. 177-188, (2019); Hamari J., Koivisto J., Sarsa H., Does gamification work?–a literature review of empirical studies on gamification, Proc. Of 47th Hawaii International Conference on System Sciences (HICSS), pp. 3025-3034, (2014); Hunicke R., LeBlanc M., Zubek R., MDA: A formal approach to game design and game research, Proc. of the AAAI Workshop on Challenges in Game AI, 4, pp. 1-5, (2004); Khandelwal S., Sripada S.K., Reddy Y.R., Impact of gamification on code review process: An experimental study, Proc. of the 10th Innovations in Software Engineering Conference, pp. 122-126, (2017); Kosa M., Yilmaz M., O'Connor R., Clarke P., Software engineering education and games: A systematic literature review, Journal of Universal Computer Science, 22, 12, pp. 1558-1574, (2016); Krathwohl D.R., A revision of bloom’s taxonomy: An overview, Theory into Practice, 41, 4, pp. 212-218, (2002); Kruchten P., King J., Mission to mars: An agile release planning game, 2011 24th IEEE-CS Conference on Software Engineering Education and Training (CSEE&amp;T), (2011); Kruchten P., Nord R.L., Ozkaya I., Technical debt: From metaphor to theory and practice, IEEE Software, 29, 6, pp. 18-21, (2012); Lago P., Cai J.F., de Boer R.C., Kruchten P., Verdecchia R., Decidarch: Playing cards as software architects, Proceedings of the 52nd Hawaii International Conference on System Sciences, (2019); Miljanovic M.A., Bradbury J.S., A review of serious games for programming, Joint International Conference on Serious Games, pp. 204-216, (2018); Molokken-Ostvold K., Haugen N.C., Benestad H.C., Using planning poker for combining expert estimates in software projects, Journal of Systems and Software, 81, 12, pp. 2106-2117, (2008); Murphy-Hill E., Parnin C., Black A.P., How we refactor, and how we know it, IEEE Transactions on Software Engineering, 38, 1, pp. 5-18, (2012); Unified Modeling Language (UML), Superstructure, Version 2.5.1, (2017); Opdyke W.F., Refactoring Object-Oriented Frameworks, (1992); Paquette G., An ontology and a software framework for competency modeling and management, Educational Technology &amp; Society, 10, 3, pp. 1-21, (2007); Pedreira O., Garcia F., Brisaboa N., Piattini M., Gamification in software engineering–a systematic mapping, Information and Software Technology, 57, pp. 157-168, (2015); Raab F., Codesmellexplorer: Tangible exploration of code smells and refactorings, Visual Languages and Human-Centric Computing (VL/HCC), 2012 IEEE Symposium on, pp. 261-262, (2012); Raab F., Fuchs M., Wolff C., CodingDojo: Interactive slides with real-time feedback, Mensch &amp; Computer 2012–Workshopband: Interaktiv Informiert–Allgegenwärtig Und Allumfassend!?, (2012); Sandalski M., Stoyanova-Doycheva A., Popchev I., Stoyanov S., Development of a refactoring learning environment, Cybernetics and Information Technologies (CIT), 11, (2011); Schwaber K., Beedle M., Agile Software Development with Scrum, 1, (2002); Suryanarayana G., Samarthyam G., Sharma T., Refactoring for Software Design Smells: Managing Technical Debt, (2014); Tempero E., Gorschek T., Angelis L., Barriers to refactoring, Commun. ACM, 60, 10, pp. 54-61, (2017)</t>
  </si>
  <si>
    <t>Senge P.M., The Fifth Discipline: The Art &amp; Practice of The Learning Organization, (2006); Kolb D.A., Experiential Learning: Experience as the Source of Learning and Development, (2015); Huotari K., Hamari J., Defining gamification-a service marketing perspective, Proceeding of the 16th International Academic MindTrek Conference, pp. 17-22, (2012); Lee N., Manners D., Gamification of penetration testing, Counterterrorism and Cybersecurity, pp. 343-347, (2015); Felder R.M., Silverman L.K., Et al., Learning and teaching styles in engineering education, Eng. Educ, 78, 7, pp. 674-681, (1988); Wilhelm T., Professional Penetration Testing: Creating and Learning in a Hacking Lab, (2013); Nmap: the Network Mapper-Free Security Scanner, (2020); Rocha J.B., Mascarenhas S., Prada R., Game mechanics for cooperative games, ZON Digit. Games, 2008, pp. 72-80, (2008); Atkin M.S., Westbrook D.L., Cohen P.R., Capture the flag: military simulation meets computer games, Proceedings of AAAI Spring Symposium Series on AI and Computer Games, pp. 1-5, (1999); Bishop M., A design for a collaborative make-the-flag exercise, WISE 2018. IAICT, 531, pp. 3-14, (2018); Cowan C., Arnold S., Beattie S., Wright C., Viega J., Defcon capture the flag: defending vulnerable code from intense attack, Proceedings DARPA Information Survivability Conference and Exposition, 1, pp. 120-129, (2003); Vigna G., Teaching network security through live exercises, WISE 2003. IAICT, 125, pp. 3-18, (2003); (2020)</t>
  </si>
  <si>
    <t>Becker K., End game, Choosing and Using Digital Games in the Classroom, pp. 335-340, (2017); Mitchell A., Savill-Smith C., The Use of Computer and Video Games for Learning: A Review of the Literature, (2004); Rosas R., Nussbaum M., Cumsille P., Marianov V., Correa M., Flores P., Grau V., Lagos F., Lopez X., Lopez V., Et al., Beyond nintendo: Design and assessment of educational video games for first and second grade students, Computers &amp; Education, 40, 1, pp. 71-94, (2003); Annetta L.A., Frazier W.M., Folta E., Holmes S., Lamb R., Cheng M.-T., Science teacher efficacy and extrinsic factors toward professional development using video games in a design-based research model: The next generation of stem learning, Journal of Science Education and Technology, 22, 1, pp. 47-61, (2013); Maguth B.M., List J.S., Wunderle M., Teaching social studies with video games, The Social Studies, 106, 1, pp. 32-36, (2015); Becker K., Teaching with games: The minesweeper and asteroids experience, Journal of Computing Sciences in Colleges, 17, 2, pp. 23-33, (2001); Adams J.C., Chance-IT: An object-oriented capstone project for cs-1, ACM SIGCSE Bulletin, 30, 1, pp. 10-14, (1998); Moser R., A fantasy adventure game as a learning environment: Why learning to program is so difficult and what can be done about it, ACM SIGCSE Bulletin, 29, 3, pp. 114-116, (1997); Leutenegger S., Edgington J., A games first approach to teaching introductory programming, ACM SIGCSE Bulletin, 39, 1, pp. 115-118, (2007); Resnick M., Maloney J., Monroy-Hernandez A., Rusk N., Eastmond E., Brennan K., Millner A., Rosenbaum E., Silver J., Silverman B., Et al., Scratch: Programming for All, Communications of the ACM, 52, 11, pp. 60-67, (2009); Ouahbi I., Kaddari F., Darhmaoui H., Elachqar A., Lahmine S., Learning basic programming concepts by creating games with scratch programming environment, Procedia-Social and Behavioral Sciences, 191, pp. 1479-1482, (2015); Ke F., An implementation of design-based learning through creating educational computer games: A case study on mathematics learning during design and computing, Computers &amp; Education, 73, pp. 26-39, (2014); Maloney J.H., Peppler K., Kafai Y., Resnick M., Rusk N., Programming by choice: Urban youth learning programming with scratch, ACM, 40, 1, (2008); Coller B., Implementing a video game to teach principles of mechanical engineering, 114th Annual ASEE Conference and Exposition, (2007); Coller B.D., Scott M.J., Effectiveness of using a video game to teach a course in mechanical engineering, Computers &amp; Education, 53, 3, pp. 900-912, (2009); Mahoney J.M., Case study of a video game design &amp; development course for mechanical engineers, ASEE Mid-Atlantic Section Fall 2017 Conference, (2017); Hiwiller Z., Players making decisions: Game design essentials and the art of understanding your players, New Riders, (2015); Adams E., Fundamentals of Game Design, (2014); Despain W., 100 Principles of Game Design, (2013); Koster R., Theory of Fun for Game Design, (2013); Lazzaro N., Why we play games: Four keys to more emotion in player experiences, Proceedings of GDC, 306, (2004); Mahoney J.M., Video Game Course for Engineers, (2018); Hall P., Theoretical comparison of bootstrap confidence intervals, The Annals of Statistics, pp. 927-953, (1988); Cropley D.H., Cropley A.J., Fostering creativity in engineering undergraduates, High Ability Studies, 11, 2, pp. 207-219, (2000); Cropley D.H., Promoting creativity and innovation in engineering education, Psychology of Aesthetics, Creativity, and the Arts, 9, 2, (2015); Daly S.R., Mosyjowski E.A., Seifert C.M., Teaching creativity in engineering courses, Journal of Engineering Education, 103, 3, pp. 417-449, (2014); Charyton C., Merrill J.A., Assessing general creativity and creative engineering design in first year engineering students, Journal of Engineering Education, 98, 2, pp. 145-156, (2009); Charyton C., Jagacinski R.J., Merrill J.A., Clifton W., DeDios S., Assessing creativity specific to engineering with the revised creative engineering design assessment, Journal of Engineering Education, 100, 4, pp. 778-799, (2011); Nguyen D.Q., The essential skills and attributes of an engineer: A comparative study of academics, industry personnel and engineering students, Global J. Of Engng. Educ, 2, 1, pp. 65-75, (1998)</t>
  </si>
  <si>
    <t>Sasupilli M.; Bokil P.; Punekar R.M.</t>
  </si>
  <si>
    <t>Sasupilli, Madhuri (57205507204); Bokil, Prasad (34876160900); Punekar, Ravi Mokashi (55363136600)</t>
  </si>
  <si>
    <t>57205507204; 34876160900; 55363136600</t>
  </si>
  <si>
    <t>Game design frameworks and evaluating techniques for educational games: A review</t>
  </si>
  <si>
    <t>10.1007/978-981-13-5974-3_24</t>
  </si>
  <si>
    <t>https://www.scopus.com/inward/record.uri?eid=2-s2.0-85060273941&amp;doi=10.1007%2f978-981-13-5974-3_24&amp;partnerID=40&amp;md5=ee8f5475d60ce024a44ecca62e5ab221</t>
  </si>
  <si>
    <t>The games for education are the subset of serious games whose purpose is to help players to learn about a subject or assist them in learning a skill as they play. As the design and evaluation are the important steps in the life cycle of any software, the same rule is applied to games. Mainly in the educational games, where the fun and content has to be well balanced requires a game design framework and evaluation technique to provide a player with the adequate learning outcome. This paper aims to present the state of art on educational game design frameworks. Each framework is discussed in detail in terms of its game design elements, focus, validation and application. As the adequate learning outcome is the primary objective of the educational game, the evaluation technique used to test the learning outcome is necessary. This review intends to identify the research gaps in the area of educational game design frameworks and evaluation techniques. © 2019, Springer Nature Singapore Pte Ltd.</t>
  </si>
  <si>
    <t>Educational games; Evaluation; Game design frameworks; Learning outcome</t>
  </si>
  <si>
    <t>de Lope R.P., Lopez Arcos J.R., Medina-Medina N., Paderewski P., Gutierrez-Vela F.L., Design methodology for educational games based on graphical notations: Designing Urano, Entertain. Comput., 18, pp. 1-14, (2017); Granic I., Lobel A., Engels R.C.M.E., The benefits of playing video games, Am. Psychol., 69, pp. 66-78, (2014); Qian M., Clark K.R., Game-based learning and 21st century skills: A review of recent research, Comput. Hum. Behav., 63, pp. 50-58, (2016); Squire K.D., Changing the game: What happens when video games enter the classroom?, J. Online Educ., 1, pp. 1829-1841, (2005); Squire K.D., Video games and education: Designing learning systems for an interactive age, Educ. Technol. Mag. Mag. Manag. Chang. Educ., 48, pp. 17-26, (2008); Villalta M., Gajardo I., Nussbaum M., Andreu J.J., Echeverria A., Plass J.L., Design guidelines for classroom multiplayer presential games (CMPG), Comput. Educ., 57, pp. 2039-2053, (2011); Lester J.C., Spires H.A., Nietfeld J.L., Minogue J., Mott B.W., Lobene E.V., Designing game-based learning environments for elementary science education: A narrative-centered learning perspective, Inf. Sci. (Ny), 264, pp. 4-18, (2014); Duarte L.C.S., Battaiola A.L., Distinctive features and game design, Entertain. Comput., 21, pp. 83-93, (2017); Hunicke R., Leblanc M., Zubek R., MDA: A formal approach to game design and game research, Work. Challenges Game AI. 1–, 4, (2004); Schell J., The Art of Game Design: A Book of Lenses, (2014); Ralph P., Monu K., Toward a unified theory of digital games, Comput. Games J., 4, pp. 81-100, (2015); Kiili K., Digital game-based learning: Towards an experiential gaming model, Internet High. Educ., 8, pp. 13-24, (2005); Kiili K., Content creation challenges and flow experience in educational games: The IT-Emperor case, Internet High. Educ., 8, pp. 183-198, (2005); Kiili K., Evaluations of an experiential gaming model, Hum. Technol. Interdiscip. J. Hum. ICT Environ., 2, pp. 187-201, (2006); Tan P.-H., Ling S., Ting C., Adaptive digital game-based learning framework, DIMEA ’07 Proceedings of the 2Nd International Conference on Digital Interactive Media in Entertainment Arts, pp. 142-146, (2007); Fu F.L., Yu S.C., Three layered thinking model for designing web-based educational games, Lect. Notes Comput. Sci, 5145, pp. 265-274, (2008); Song M., Zhang S., EFM: A model for educational game design, Technol. E-Learning Digit. Entertain., pp. 509-517, (2008); Ibrahim R., Jaafar A., Educational games (EG) design framework: Combination of game design, pedagogy and content modeling, Proc. 2009 Int. Conf. Electr. Eng. Informatics, ICEEI 2009, 1, pp. 293-298, (2009); Mitgutsch K., Alvarado N., Purposeful by design: A serious game design assessment framework, Proc. Int. Conf. Found. Digit. Games, FDG 2012, pp. 121-128, (2012); Nielsen J., Molich R., Heuristic Evaluation of User Interfaces. CHI ’90 Proc. SIGCHI Conf. Hum. Factors Comput. Syst, pp. 249-256, (1990); Jeffries R., Miller J.R., Wharton C., Uyeda K., User interface evaluation in the real world: A comparison of four techniques, Proc. SIGCHI Conf. Hum. Factors Comput. Syst, 91, pp. 119-124, (1991); Desurvire H., Caplan M., Toth J.A., Using heuristics to evaluate the playability of games, Ext. Abstr, 1509, (2004); Mohamed H., Jaafar A., Development and potential analysis of heuristic evaluation for educational computer game (PHEG), Comput. Sci. Converg. Inf. Technol. (ICCIT), 2010 5Th Int. Conf., pp. 222-227, (2010); Barbosa M.B., Rego A.B., HEEG: Heuristic evaluation for educational games, Proc. Sbgames, pp. 224-227, (2015); Desurvire H., Chen B., 48 Differences between Good and Bad Video Games: Game Playability Principles (PLAY) for Designing Highly Ranked Video Games. Behavioristicscom., pp. 1-4, (2008); Korhonen H., Koivisto E.M.I., Playability heuristics for mobile multi-player games, Proc. 2Nd Int. Conf. Digit. Interact. Media Entertain. Arts-Dimea ’07, 28, (2007); Mahmoudi H., Koushafar M., Saribagloo J.A., Pashavi G., The effect of computer games on speed, attention and consistency of learning mathematics among students, Procedia Soc. Behav. Sci., 176, pp. 419-424, (2015); Boot W.R., Kramer A.F., Simons D.J., Fabiani M., Gratton G., The effects of video game playing on attention, memory, and executive control, Acta Psychol. (Amst), 129, pp. 387-398, (2008); Zadtootaghaj S., Schmidt S., Moller S., Towards improving visual attention models using influencing factors in a video gaming context, Netw. Syst. Support Games (Netgames), IEEE, pp. 43-45, (2017); Shute V., Stealth assessment, Comput. Games, Simulations Educ., 12, (2009); Shute V.J., Stealth assessment in computer-based games to support learning, Comput. Games Instr., 55, 2, pp. 503-524, (2011); Mislevy R.J., Steinberg L.S., Russell G., On the structure of educational assessments on the structure of educational assessments, Meas. Interdiscip. Res. Perspect. Focus Artic., 1, pp. 3-62, (2003); Mislevy R.J., Haertel G.D., Implications of evidence-centered design for educational testing, Educ. Meas. Issues Pract., 25, pp. 6-20, (2006); Sourmelis T., Ioannou A., Zaphiris P., Massively multiplayer online role playing games (MMORPGs) and the 21st century skills: A comprehensive research review from 2010 to 2016, Comput. Hum. Behav., 67, pp. 41-48, (2017); Aleven V., Myers E., Toward a framework for the analysis and design of educational games, Digit. Game Intell. Toy Enhanc. Learn. (DIGITEL), 2010 Third IEEE Int. Conf, pp. 69-76, (2010)</t>
  </si>
  <si>
    <t>Schelland M.; Huibregtse J.N.; Walraven M.; Bouwman E.C.J.</t>
  </si>
  <si>
    <t>Schelland, M. (57194079520); Huibregtse, J.N. (57225423688); Walraven, M. (57205765636); Bouwman, E.C.J. (57208143082)</t>
  </si>
  <si>
    <t>57194079520; 57225423688; 57205765636; 57208143082</t>
  </si>
  <si>
    <t>Working towards one and the same objective: How serious gaming makes storm surge barriers more reliable</t>
  </si>
  <si>
    <t>Life-Cycle Analysis and Assessment in Civil Engineering: Towards an Integrated Vision - Proceedings of the 6th International Symposium on Life-Cycle Civil Engineering, IALCCE 2018</t>
  </si>
  <si>
    <t>https://www.scopus.com/inward/record.uri?eid=2-s2.0-85063935276&amp;partnerID=40&amp;md5=c91093d51e96f9a8e1c0c57feff96b29</t>
  </si>
  <si>
    <t>Various changes have put the retention of knowledge within Rijkswaterstaat (the executive agency of the Dutch Ministry of Infrastructure) under pressure in the past years. For crucial objects such as the storm surge barriers, a loss of knowledge is not acceptable and is hence addressed in multiple ways. This paper focuses on the context, content and results of the workshop “Failure probability and PDCA”, which was developed for teams working on the management and maintenance of the storm surge barriers and aims at strengthening their cooperation in achieving their joint objective: a reliable storm surge barrier. It is a successful workshop which leads to more insight and improved cooperation. For a large part, this is due to the non-conventional design. At the IALCCE 2018 conference, part of the workshop, the serious game “Flood barrier in control?!” can be played by the conference visitors.We wish you much fun and inspiration!. © 2019 Taylor &amp; Francis Group, London.</t>
  </si>
  <si>
    <t>Checa D., Bustillo A., A review of immersive virtual reality serious games to enhance learning and training, Multimed. Tools Appl, 79, 9, pp. 5501-5527, (2020); Kim J.T., Lee W.-H., Dynamical model for gamification of learning (DMGL), Multimed. Tools Appl, 74, 19, pp. 8483-8493, (2013); Pereira de Aguiar M., Winn B., Cezarotto M., Battaiola A.L., Varella Gomes P., Educational digital games: a theoretical framework about design models, learning theories and user experience, DUXU 2018. LNCS, 10918, pp. 165-184, (2018); Checa D., Bustillo A., Advantages and limits of virtual reality in learning processes: Brivi-esca in the fifteenth century, Virtual Reality, 24, 1, pp. 151-161, (2019); Winn B., The design, play, and experience framework, Handbook of Research on Effective Electronic Gaming in Education, 3, pp. 1010-1024, (2009); Hunicke R., Leblanc M., Zubek R., MDA: a formal approach to game design and game research, Proceedings of the AAAI Workshop on Challenges in Game AI, (2004); Walk W., Gorlich D., Barrett M., Design, Dynamics, Experience (DDE): an advancement of the mda framework for game design, Game Dynamics. LNCS, pp. 27-45, (2017); Chamberlin B., Trespalacios J., Gallagher R., The learning games design model: immersion, collaboration, and outcomes-driven development, Int. J. Game-Based Learn. (IJGBL), 2, 3, pp. 87-110, (2012); Chamberlin B., Trespalacios J., Gallagher R., Bridging research and game development: a learning games design model for multi-game projects, Gamification in Education: Breakthroughs in Research and Practice, pp. 66-88, (2018); Malone T. W., What makes things fun to learn? A study of intrinsically motivating computer games, (1980); Malone T.W., Lepper M.R., Making learning fun: a taxonomy of intrinsic motivations for learning, Aptitude, learning and instruction III, (1987); Schell J., The Art of Game Design: A Book of Lenses, (2008); Menezes F.M., Silva I.C.S., Frosi F.O., Game user experience (ux): explorando a teoria da diegese, SBC, Proceedings of SBGames 2017, (2017); Ferrara J., Playful Design: Creating Game Experiences in Everyday Interfaces, (2012); Stapleton A.J., Serious games: serious opportunities, Australian Game Developers’ Conference, (2004); De Paolis L.T., De Luca V., The impact of the input interface in a virtual environment: the Vive controller and the Myo armband, Virtual Reality, (2019)</t>
  </si>
  <si>
    <t>Atmaja P.W.; Muttaqin F.; Sugiarto S.</t>
  </si>
  <si>
    <t>Atmaja, Pratama Wirya (57219232135); Muttaqin, Faisal (57219231636); Sugiarto, Sugiarto (57216650128)</t>
  </si>
  <si>
    <t>57219232135; 57219231636; 57216650128</t>
  </si>
  <si>
    <t>Facilitating educational contents of different subjects with context-agnostic educational game: A pilot case study</t>
  </si>
  <si>
    <t>Register: Jurnal Ilmiah Teknologi Sistem Informasi</t>
  </si>
  <si>
    <t>10.26594/register.v6i1.1726</t>
  </si>
  <si>
    <t>https://www.scopus.com/inward/record.uri?eid=2-s2.0-85100269817&amp;doi=10.26594%2fregister.v6i1.1726&amp;partnerID=40&amp;md5=a6619c09d6a22be04c6f1cf2d1bb307e</t>
  </si>
  <si>
    <t>Educational games are increasingly popular and successful in facilitating various subjects and educational topics. Developing the games are often costly as the developers need to develop specific game content to facilitate each different educational content. One solution to the cost problem is the context-agnostic approach, which allows a game to facilitate educational contents of different subjects or educational topics with zero or minimal modifications to its game content. However, researches on the approach are still scarce, including those aimed at examining real-world applications of the approach. This case study was intended to fill the research gap by examining the application of a context-agnostic educational platformer game in a higher education scenario. The game was used to present educational contents of binary number system and ASCII codes, where both are taught in Informatics Engineering Department. The game was context-agnostic because it was able to flexibly assign educational content elements to various objects in its gameplay. Activity Theory-based Model of Serious Games (ATMSG) was used to guide the design of our educational game. The experiment was conducted with the participation of 60 first-year students of Informatics Engineering Department. The results show that the game can facilitate a more fun and engaging class session for the two educational topics without requiring any changes to the game content. The implication of the results and the implementation complexity of the context-agnostic approach are also discussed. © 2020 Register: Jurnal Ilmiah Teknologi Sistem Informasi (Scientific Journal of Information System Technology).</t>
  </si>
  <si>
    <t>ATMSG model; Context-agnostic; Educational games; Platformer games</t>
  </si>
  <si>
    <t>Sweetser P., Wyeth P., GameFlow: a model for evaluating player enjoyment in games, ACM Computers in Entertainment, 3, 3, (2005); Plass J. L., Homer B. D., Kinzer C. K., Foundations of Game-Based Learning, Educational Psychologist, 50, 4, pp. 258-283, (2015); Mayer R. E., Computer Games in Education, Annual Review of Psychology, 70, pp. 531-549, (2019); Manera V., Petit P.-D., Derreumaux A., Orvieto I., Romagnoli M., Lyttle G., David R., Robert P. H., Kitchen and cooking,’ a serious game for mild cognitive impairment and Alzheimer’s disease: a pilot study, Frontiers in Aging Neuroscience, 7, (2015); Fleming T. M., Bavin L., Stasiak K., Hermansson-Webb E., Merry S. N., Cheek C., Lucassen M., Lau H. M., Pollmuller B., Hetrick S., Serious Games and Gamification for Mental Health: Current Status and Promising Directions, Frontiers in Psychiatry, 7, (2017); Hofacker C. F., Ruyter K. d., Lurie N. H., Manchanda P., Donaldson J., Gamification and Mobile Marketing Effectiveness, Journal of Interactive Marketing, 34, May, pp. 25-36, (2016); Xu F., Tian F., Buhalis D., Weber J., Zhang H., Tourists as Mobile Gamers: Gamification for Tourism Marketing, Journal of Travel &amp; Tourism Marketing, 33, 8, pp. 1124-1142, (2016); Sweetser P., Johnson D., Wyeth P., Anwar A., Meng Y., Ozdowska A., GameFlow in Different Game Genres and Platforms, Computers in Entertainment, 15, 3, (2017); Hamari J., Shernoff D. J., Rowe E., Coller B., Asbell-Clarke J., Edwards T., Challenging games help students learn: An empirical study on engagement, flow and immersion in game-based learning, Computers in Human Behavior, 54, January, pp. 170-179, (2016); Peddycord-Li Z., Catete V., Vandenberg J., Barnes T., Lynch C. F., Rutherford T., A Field Study of Teachers Using aCurriculum-integrated Digital Game, CHI '19: Proceedings of the 2019 CHI Conference on Human Factors in Computing Systems, (2019); Boyle E. A., Hainey T., Connolly T. M., Gray G., Earp J., Ott M., Lim T., Ninaus M., Ribeiro C., Pereira J., An update to the systematic literature review of empirical evidence of the impacts and outcomes of computer games and serious games, Computers &amp; Education, 94, pp. 178-192, (2016); Freire M., Serrano-Laguna A., Manero B., Martinez-Ortiz I., Moreno-Ger P., Fernandez-Manjon B., Game Learning Analytics: Learning Analytics for Serious Games, Learning, Design, and Technology, (2016); Mortara M., Catalano C. E., Bellotti F., Fiucci G., Houry-Panchetti M., Petridis P., Learning cultural heritage by serious games, Journal of Cultural Heritage, 15, 3, pp. 318-325, (2014); Babu S. K., McLain M. L., Bijlani K., Jayakrishnan R., Bhavani R. R., Collaborative Game Based Learning of Post-Disaster Management: Serious Game on Incident Management Frameworks for Post Disaster Management, IEEE Eighth International Conference on Technology for Education (T4E), (2016); Petridis P., Hadjicosta K., Guang V. S., Dunwell I., Baines T., Bigdeli A., Bustinza O. F., Uren V., State-of-the-art in Business Games, International Journal of Serious Games, 2, 1, pp. 55-69, (2015); Carenys J., Moya S., Digital game-based learning in accounting and business education, Accounting Education, 25, 6, pp. 598-651, (2016); Wang R. B., DeMaria S. J. M., Goldberg A. M., Katz D. M., A Systematic Review of Serious Games in Training Health Care Professionals, Simulation in Healthcare, 11, 1, pp. 41-51, (2016); Ricciardi F., Paolis L. T. D., A Comprehensive Review of Serious Games in Health Professions, International Journal of Computer Games Technology, 2014, (2014); Vegt W. v. d., Westera W., Nyamsuren E., Georgiev A., Ortiz I. M., RAGE Architecture for Reusable Serious Gaming Technology Components, International Journal of Computer Games Technology, 2016, (2016); Stavrev S., Terzieva T., Golev A., Concepts for Distributed Input Independent Architecture for Serious Games, CBU International Conference Proceedings, (2018); Carvalho M. B., Bellotti F., Hu J., Hauge J. B., Berta R., Gloria A. D., Rauterberg M., Towards a Service-Oriented Architecture Framework for Educational Serious Games, 15th International Conference on Advanced Learning Technologies, (2015); ArRosyid H., MattPalmerlee, Deploying learning materials to game content for serious education game development: A case study, Entertainment Computing, 26, May, pp. 1-9, (2018); Ku O., Chen S. Y., Wu D. H., Lao A. C. C., Chan T.-W., The Effects of Game-Based Learning on Mathematical Confidence and Performance: High Ability vs. Low Ability, Educational Technology &amp; Society, 17, 3, pp. 65-78, (2014); Baron T., Heath C., Amresh A., Towards a Context Agnostic Platform for Design and Assessment of Educational Games, European Conference on Games Based Learning, (2016); Arnab S., Lim T., Carvalho M. B., Bellotti F., Freitas S. d., Louchart S., Suttie N., Berta R., Gloria A. D., Mapping learning and game mechanics for serious games analysis, British Journal of Educational Technology, 46, 2, pp. 391-411, (2014); Carvalho M. B., Bellotti F., Berta R., Gloria A. D., Sedano C. I., Hauge J. B., Hu J., Rauterberg M., An activity theory-based model for serious games analysis and conceptual design, Computers &amp; Education, 87, pp. 166-181, (2015); Fanfarelli J. R., Vie S., Medulla: A 2D sidescrolling platformer game that teaches basic brain structure and function, Faculty Scholarship and Creative Works, 4, 2, (2015); Fuchslocher A., Niesenhaus J., Kramer N., Serious games for health: An empirical study of the game “Balance” for teenagers with diabetes mellitus, Entertainment Computing, 2, 2, pp. 97-101, (2011); Hendrix M., Bellamy-Wood T., McKay S., Bloom V., Dunwell I., Implementing Adaptive Game Difficulty Balancing in Serious Games, IEEE Transactions on Games, 11, 4, pp. 320-327, (2019); El-Habr C., Garcia X., Paliyawan P., Thawonmas R., Runner: A 2D platform game for physical health promotion, SoftwareX, 10, (2019); Smith G., Whitehead J., Mateas M., Treanor M., March J., Cha M., Launchpad: A Rhythm-Based Level Generator for 2-D Platformers, IEEE Transactions on Computational Intelligence and AI in Games, 3, 1, pp. 1-16, (2011); Khalifa A., Silva F. d. M., Togelius J., Level Design Patterns in 2D Games, IEEE Conference on Games (CoG), (2019); All A., Castellar E. P. N., Looy J. V., Assessing the effectiveness of digital game-based learning: Best practices, Computers &amp; Education, 92, 93, pp. 90-103, (2016); Shu-Hui C., Wann-Yih W., Dennison J., Validation of EGameFlow: A Self-Report Scale for Measuring User Experience in Video Game Play, Computers in Entertainment, 16, 3, (2018); Togelius J., Shaker N., The search-based approach, Computational Synthesis and Creative Systems, pp. 17-30; Hunicke R., LeBlanc M., Zubek R., MDA: A Formal Approach to Game Design and Game Research, Proceedings of the AAAI Workshop on Challenges in Game AI, (2004)</t>
  </si>
  <si>
    <t>Creatures. Game [Windows], (1996); Evans R., Varieties of learning, AI Game Programming Wisdom, pp. 567-578, (2002); Galway L., Charles D., Black M., Machine learning in digital games: A survey, Artificial Intelligence Review, 29, 2, pp. 123-161, (2008); Grand S., Cliff D., Creatures: Entertainment software agents with artificial life, Autonomous Agents and Multi-Agent Systems, 1, 1, pp. 39-57, (1998); Grand S., Cliff D., Malhotra A., Creatures: Artificial life autonomous software agents for home entertainment, Proceedings of the First International Conference on Autonomous Agents - AGENTS’97, pp. 22-29, (1997); Black &amp; White. Game [Windows], (2001); Yannakakis G.N., Togelius J., Artificial Intelligence and Games, (2018)</t>
  </si>
  <si>
    <t>De Oliveira Santos L.H.; Okamoto K.; Funghetto S.S.; Cavalli A.S.; Hiragi S.; Yamamoto G.; Sugiyama O.; Castanho C.D.; Aoyama T.; Kuroda T.</t>
  </si>
  <si>
    <t>De Oliveira Santos, Luciano Henrique (57221804358); Okamoto, Kazuya (7403904736); Funghetto, Silvana Schwerz (6506681499); Cavalli, Adriana Schüler (56531531000); Hiragi, Shusuke (56856741200); Yamamoto, Goshiro (18039076900); Sugiyama, Osamu (56423474300); Castanho, Carla Denise (6507262649); Aoyama, Tomoki (7401941055); Kuroda, Tomohiro (9233475900)</t>
  </si>
  <si>
    <t>57221804358; 7403904736; 6506681499; 56531531000; 56856741200; 18039076900; 56423474300; 6507262649; 7401941055; 9233475900</t>
  </si>
  <si>
    <t>Effects of social interaction mechanics in pervasive games on the physical activity levels of older adults: Quasi-experimental study</t>
  </si>
  <si>
    <t>e13962</t>
  </si>
  <si>
    <t>10.2196/13962</t>
  </si>
  <si>
    <t>https://www.scopus.com/inward/record.uri?eid=2-s2.0-85097155901&amp;doi=10.2196%2f13962&amp;partnerID=40&amp;md5=5c50610e42e7e5f9d417fa837659379b</t>
  </si>
  <si>
    <t>Background: The novel genre of pervasive games, which aim to create more fun and engaging experiences by promoting deeper immersion, could be a powerful strategy to stimulate physical activity among older adults. To use these games more effectively, it is necessary to understand how different design elements affect player behavior. Objective: The aim was to vary a specific design element of pervasive games for older adults, namely social interaction, to test the effect on levels of physical activity. Methods: Over 4 weeks, two variations of the same pervasive game were compared: Social interaction for the test group and no social interaction for the control group. In both versions, players had to walk to physical locations and collect virtual cards, but the social interaction version allowed people to collaborate to obtain more cards. Weekly step counts were used to evaluate the effect on each group, and the number of places visited was used as an indicator of play activity. Results: A total of 32 participants were recruited (no social interaction=15, social interaction=17); 18 remained until the end of the study (no social interaction=7, social interaction=11). Step counts during the first week were used as the baseline (no social interaction: Mean 17,099.4, SE 3906.5; social interaction: Mean 17,981.9, SE 2171.1). For the following weeks, changes to individual baseline were as follows for no social interaction (absolute/proportional): 383.8 (SE 563.8)/1.1% (SE 4.3%), 435.9 (SE 574.5)/2.2% (SE 4.6%), and -106.1 (SE 979.9)/-2.6% (SE 8.1%) for weeks 2, 3, and 4, respectively. For social interaction they were 3841.9 (SE 1425.4)/21.7% (SE 5.1%), 2270.6 (SE 947.1)/16.5% (SE 4.4%), and 2443.4 (SE 982.6)/17.9% (SE 4.7%) for weeks 2, 3, and 4, respectively. Analysis of group effect was significant (absolute change: η2=.19, P=.01; proportional change: η2=.27, P=.009). Correlation between the proportional change and the play activity was significant (r=.34, 95% CI 0.08 to 0.56), whereas for absolute change it was not. Conclusions: Social interaction design elements of the pervasive game may have some positive effects on the promotion of physical activity, although other factors might also have influenced this effect. © JMIR Serious Games.All right reserved.</t>
  </si>
  <si>
    <t>World Population Ageing, (2017); Breton Z, Zapirain B, Zorrilla A., KiMentia: Kinect based tool to help cognitive stimulation for individuals with dementia, 14th IEEE International Conference on e-Health Networking, Applications and Services (Healthcom). 2012 Presented at: 14th IEEE International Conference on e-Health Networking, Applications and Services (Healthcom), pp. 325-328; Smith S, Talaei-Khoei A., Electronic games for aged care and rehabilitation, 11th IEEE International Conference on e-Health Networking, Applications and Services (Healthcom). 2009 Presented at: 11th IEEE International Conference on e-Health Networking, Applications and Services (Healthcom), pp. 42-47, (2009); Marin J, Navarro K, Lawrence E., Serious games to improve the physical health of the elderly: A categorization scheme, 4th International Conference on Advances in Human-oriented and Personalized Mechanisms, Technologies, and Services. 2011 Presented at: 4th International Conference on Advances in Human-oriented and Personalized Mechanisms, Technologies, and Services, pp. 64-71; Kayama H, Okamoto K, Nishiguchi S, Yamada M, Kuroda T, Aoyama T., Effect of a Kinect-based exercise game on improving executive cognitive performance in community-dwelling elderly: Case control study, J Med Internet Res, 16, 2, (2014); Bird M, Clark B, Millar J, Whetton S, Smith S., Exposure to "exergames" increases older adults' perception of the usefulness of technology for improving health and physical activity: A pilot study, JMIR Serious Games, 3, 2, (2015); Bleakley CM, Charles D, Porter-Armstrong A, McNeill MD, McDonough SM, McCormack B., Gaming for health: A systematic review of the physical and cognitive effects of interactive computer games in older adults, J Appl Gerontol, 34, 3, pp. NP166-NP189, (2015); Kasapakis V, Gavalas D., Pervasive gaming: Status, trends and design principles, J Netw Comput Appl, 55, pp. 213-236, (2015); Bjork S, Holopainen J, Ljungstrand P, Akesson K., Designing ubiquitous computing games-a report from a workshop exploring ubiquitous computing entertainment, Personal and Ubiquitous Computing. 2002 Presented at: Personal and Ubiquitous Computing, pp. 443-458; Bonsignore E, Hansen D, Toups Z, Nacke L, Salter A, Lutters W., Mixed reality games, ACM 2012 conference on Computer Supported Cooperative Work Companion-CSCW '12. 2012 Presented at: ACM 2012 conference on Computer Supported Cooperative Work Companion - CSCW '12, pp. 7-8, (2012); Gutierrez L, Stroulia E, Nikolaidis I., fAARS: A platform for location-aware trans-reality games, 11th International Conference on Entertainment Computing. 2012 Presented at: 11th International Conference on Entertainment Computing, pp. 185-192; Buzeto F, Castillo A, Castanho C, Jacobi R., What is going on with ubicomp games, XI Brazilian Symposium on Games and Digital Entertainment, pp. 1-7, (2012); Montola M., Exploring the edge of the magic circle: Defining pervasive games, Digital Arts and Culture Conference. 2005 Presented at: Digital Arts and Culture Conference, pp. 16-19; Colcombe S, Kramer AF., Fitness effects on the cognitive function of older adults: A meta-analytic study, Psychol Sci, 14, 2, pp. 125-130, (2003); Larsen LH, Schou L, Lund HH, Langberg H., The physical effect of exergames in healthy elderly-a systematic review, Games Health J, 2, 4, pp. 205-212, (2013); Vagetti GC, Barbosa FV, Moreira NB, Oliveira VD, Mazzardo O, Campos WD., Association between physical activity and quality of life in the elderly: A systematic review, 2000-2012, Rev Bras Psiquiatr, 36, 1, pp. 76-88, (2014); Tomaka J, Thompson S, Palacios R., The relation of social isolation, loneliness, and social support to disease outcomes among the elderly, J Aging Health, 18, 3, pp. 359-384, (2006); Lee G, Ishii-Kuntz M., Social interaction, loneliness, and emotional well-being among the elderly, Res Aging, 9, 4, pp. 459-482, (1987); Gamberini L, Martino F, Seraglia B, Spagnolli A, Fabregat M, Ibanez F, Et al., Eldergames project: An innovative mixed reality table-top solution to preserve cognitive functions in elderly people, 2nd Conference on Human System Interactions. 2009 Presented at: 2nd Conference on Human System Interactions, pp. 164-169; Brox E, Fernandez-Luque L, Evertsen G, Gonzalez-Hernandez J., Exergames for elderly: Social exergames to persuade seniors to increase physical activity, 5th International ICST Conference on Pervasive Computing Technologies for Healthcare. 2011 Presented at: 5th International ICST Conference on Pervasive Computing Technologies for Healthcare, pp. 546-549; Paul L, Brewster S, Wyke S, McFadyen AK, Sattar N, Gill JM, Et al., Increasing physical activity in older adults using STARFISH, an interactive smartphone application (app); a pilot study, J Rehabil Assist Technol Eng, 4, (2017); Niantic L., Google Play, (2016); Hino K, Asami Y, Lee J., Step counts of middle-aged and elderly adults for 10 months before and after the release of Pokémon GO in Yokohama, Japan, J Med Internet Res, 21, 2, (2019); Marquet O, Alberico C, Adlakha D, Hipp JA., Examining motivations to play Pokémon GO and their influence on perceived outcomes and physical activity, JMIR Serious Games, 5, 4, (2017); Althoff T, White RW, Horvitz E., Influence of Pokémon Go on physical activity: Study and implications, J Med Internet Res, 18, 12, (2016); Santos L, Okamoto K, Yamamoto G, Sugiyama O, Aoyama T, Kuroda T., A pervasive game to evaluate the effectiveness of social interaction to increase daily activity of older adults, Entertainment Computing Symposium 2017. 2017 Presented at: Entertainment Computing Symposium 2017, pp. 232-236; Santos L, Okamoto K, Cavalli A, Hiragi S, Yamamoto G, Sugiyama O, Et al., Designing pervasive social interaction mechanics for elderly players: A multicultural study case, Innovation in Medicine and Healthcare Systems, and Multimedia. 2019 Presented at: KES InMed 2019, pp. 293-303; Santos L, Okamoto K, Hiragi S, Yamamoto G, Sugiyama O, Aoyama T, Et al., Pervasive game design to evaluate social interaction effects on levels of physical activity among older adults, J Rehabil Assist Technol Eng, 6, (2019); Case MA, Burwick HA, Volpp KG, Patel MS., Accuracy of smartphone applications and wearable devices for tracking physical activity data, JAMA, 313, 6, pp. 625-626, (2015); Poels K, de Kort Y, Ijsselsteijn W., D3.3. Game Experience Questionnaire: Development of a Self-Report Measure to Assess the Psychological Impact of Digital Games, (2007); Brooke J., SUS: A quick and dirty usability scale, Usability Evaluation in Industry, pp. 4-7, (1996); De Shutter B, Malliet S., The older player of digital games: A classification based on perceived need satisfaction, Communications, 39, 1, pp. 67-88, (2014); Gerling K, De Schutter B, Brown J, Allaire J., Ageing playfully: Advancing research on games for older adults beyond accessibility and health benefits, Annual Symposium on Computer-Human Interaction in Play - CHI PLAY '15, pp. 817-820, (2015); De Schutter B, Vanden Abeele V., Towards a gerontoludic manifesto, Anthropol Aging, 36, 2, pp. 112-120, (2015); Huizinga J., Homo Ludens: A Study of the Play-element in Culture, (1971); Ijsselsteijn W, Nap H, de Kort Y, Poels K., Digital game design for elderly users, Future Play '07, pp. 17-22, (2007); Ogomori K, Nagamachi M, Ishihara K, Ishihara S, Kohchi M., Requirements for a cognitive training game for elderly or disabled people, International Conference on Biometrics and Kansei Engineering. 2011 Presented at: International Conference on Biometrics and Kansei Engineering, pp. 150-154, (2011); Barnard Y, Bradley MD, Hodgson F, Lloyd AD., Learning to use new technologies by older adults: Perceived difficulties, experimentation behaviour and usability, Comput Hum Behav, 29, 4, pp. 1715-1724, (2013); Brox E, Konstantinidis S, Evertsen G., User-centered design of serious games for older adults following 3 years of experience with exergames for seniors: A study design, JMIR Serious Games, 5, 1, (2017); Meekes W, Stanmore EK., Motivational determinants of exergame participation for older people in assisted living facilities: Mixed-methods study, J Med Internet Res, 19, 7, (2017); Carvalho RN, Ishitani L., Motivational factors for mobile serious games for elderly users, XI Brazilian Symposium on Games and Digital Entertainment, (2012); Cota TT, Ishitani L, Vieira N., Mobile game design for the elderly: A study with focus on the motivation to play, Comput Hum Behav, 51, pp. 96-105, (2015); Kaufman D, Sauve L, Renaud L, Sixsmith A, Mortenson B., Older adults' digital gameplay, Simulat Gaming, 47, 4, pp. 465-489, (2016); Chesham A, Wyss P, Muri RM, Mosimann U, Nef T., What older people like to play: Genre preferences and acceptance of casual games, JMIR Serious Games, 5, 2, (2017); Ogilvie D, Foster CE, Rothnie H, Cavill N, Hamilton V, Fitzsimons CF, Interventions to promote walking: Systematic review, BMJ, 334, 7605, (2007)</t>
  </si>
  <si>
    <t>Blair C., Razza R.P., Relating effortful control, executive function, and false belief understanding to emerging math and literacy ability in kindergarten, Child Dev, 78, 2, pp. 647-663, (2007); Borella E., Carretti B., Pelegrina S., The specific role of inhibition in reading comprehension in good and poor comprehenders, J. Learn. Disabil., 43, 6, pp. 541-552, (2010); Porteus S.D., The Porteus Maze Test and Intelligence, (1950); Kirsch P., Et al., Brain activation during mental maze solving, Neuropsychobiology, 54, 1, pp. 51-58, (2006); Kaufman A.S., Lichtenberger E.O., Essentials of WISC-III and WPPSI-R Assessment. Essentials of WISC-III and WPPSI-R Assessment, (2000); Carlson S.M., Developmentally sensitive measures of executive function in preschool children, Dev. Neuropsychol., 28, 2, pp. 595-616, (2005); Kaufman A.S., The WPPSI-R: You can’t judge a test by its colors, J. Sch. Psychol., 28, 4, pp. 387-394, (1990); Fleege P.O., Charlesworth R., Burts D.C., Hart C.H., Stress begins in kindergarten: A look at behavior during standardized testing, J. Res. Child. Educ., 7, 1, pp. 20-26, (1992); Borghans L., Meijers H., Ter Weel B., The role of noncognitive skills in explaining cognitive test scores, Econ. Inq., 46, 1, pp. 2-12, (2008); Pillay H., An investigation of cognitive processes engaged in by recreational computer game players, J. Res. Technol. Educ., 34, 3, pp. 336-350, (2002); Wang D., Zhang C., Wang H., T-Maze: A tangible programming tool for children, Proceedings of the 10Th International Conference on Interaction Design and Children, Ann Arbor, Michigan 2011, (2011); Schmitt F., Christopher S.M., Tumanov K., Weiss G., Mockel R., Evaluating the adoption of the physical board game ludo for automated assessments of cognitive abilities, JCSG 2018. LNCS, pp. 30-42, (2018)</t>
  </si>
  <si>
    <t>Baldiraghi A., Simple Mechanics, Complex Puzzle Creation. Can Computer-aided Puzzle Design Help Us Create Fair, Fun and Interesting Challenges; Shaker N., Yannakakis G.N., Togelius J., Digging deeper into platform game level design: Session size and sequential features, Proceedings of the European Conference on Applications of Evolutionary Computation (EvoApplications, (2012); Pedersen C., Togelius J., Yannakakis G.N., Modeling player experience in super mario bros, IEEE Conference on Computational Intelligence and Games, (2009); Shaker N., Yannakakis G.N., Togelius J., Towards automatic personalized content generation for platform games, Proceedings of the Sixth AAAI Conference on Artificial Intelligence and Interactive Digital Entertainment, (2010); Smith G., Whitehead J., Mateas M., Tanagra: A mixed-initiative level design tool, IEEE Transactions on Computational Intelligence and AI in Games, (2010); Smith G., Whitehead J., Mateas M., Tanagra: Reactive planning and constraint solving for mixedinitiative level design, IEEE Transactions on Computational Intelligence and AI in Games, (2011); Loiacono D., Mainetti R., Pirovano M., Volcano: An interactive sword generator, Games, Entertainment, Media, (2015); Pena J.M., Viedma J., Muelas S., Pena A.L.L., Designerdriven 3d buildings generated using variable neighborhood search, IEEE Conference on Computational Intelligence and Games, (2014); Shaker N., Togelius J., Nelson M.J., Procedural Content Generation in Games: A Textbook and An Overview of Current Research, (2016); Smith G., Cha M., Whitehead J., A framework for analysis of 2d platformer levels, Proceedings of the 2008 ACM SIGGRAPH Symposium on Video Games, (2008); Dahlskog S., Togelius J., Patterns and procedural content generation revisiting mario in world 1 level 1, Proceedings of the Workshop on Design Patterns in Games (DPG 2012, (2012); Dahlskog S., Togelius J., A multi-level level generator, IEEE Conference on Computational Intelligence and Games, (2014); Nygren N., Denzinger J., Stephenson B., Aycock J., Userpreference-based automated level generation for platform games, IEEE Conference on Computational Intelligence and Games, (2011); Smith G., Whitehead J., Mateas M., Treanor M., March J., Cha M., Launchpad: A rhythm-based level generator for 2-d platformers, IEEE Transactions on Computational Intelligence and AI in Games, (2011); Mawhorter P., Mateas M., Procedural level generation using occupancy-regulated extension, IEEE Conference on Computational Intelligence and Games, (2010); Sorenson N., Pasquier P., The evolution of fun: Automatic level design through challenge modeling, Proceedings of the International Conference on Computational Creativity, (2010); Ventura D., Computationalcreativity.net, pp. 258-267, (2010); Compton K., Mateas M., Procedural level design for platform games, Proceedings of the Second Artificial Intelligence and Interactive Digital Entertainment Conference, pp. 109-111, (2006); Mourato F., Birra M.P., Dos Santos F., Difficulty in action based challenges: Success prediction, players' strategies and profiling, Proceedings of the 11th Conference on Advances in Computer Entertainment Technology, pp. 91-910, (2014); Ferreira L., Pereira L., Toledo C., A multi-population genetic algorithm for procedural generation of levels for platform games, Proceedings of the 2014 Conference Companion on Genetic and Evolutionary Computation Companion (GECCO Comp, 14, (2014); Shaker N., Abou-Zleikha M., Alonewe can do so little, togetherwe can do so much: A combinatorial approach for generating game content, Conference on Artificial Intelligence and Interactive Digital Entertainment, (2014); Reis W.M.P., Lelis L.H.S., Gal Y., Human computation for procedural content generation in platform games, IEEE Conference on Computational Intelligence and Games, (2015); Ferreira L.N., Streamlevels: Using visualization to generate platform levels, ACM Computers in Entertainment, (2015); Fasterholdt M., You Say Jump, i Say How High, (2015); Aramini A.U., An Ai Assisted Framework for the Design of 2d Platformers, (2017)</t>
  </si>
  <si>
    <t>Abidin Crystal, Visibility Labour: Engaging with Influencers' Fashion Brands and# OOTD Advertorial Campaigns on Instagram, Media International Australia, 161, 1, pp. 86-100, (2016); Arguello Diego, Why are game studios run like sweat shops? The human toll of 'crunch time', (2018); Ashton Daniel, Player, Student, Designer: Games Design Students and Changing Relationships With Games, Games and Culture, 5, 3, pp. 256-277, (2010); Ashton Daniel, Playstations and Workstations: Identifying and Negotiating Digital Games Work, Information Technology &amp; People, 24, 1, pp. 10-25, (2011); Brekhus Wanye H., Culture and Cognition: Patterns in the Social Construction of Reality, (2015); Caillois Roger, Chapter 1: The Definition of Play, Man, Play, and Games, pp. 3-10, (2001); Castronova Edward, Synthetic Worlds: The Business and Culture of Online Games, (2005); Consalvo Mia, There Is No Magic Circle, Games and Culture, 4, 4, pp. 408-417, (2009); Coutu Walter, Role-playing vs. role-taking: An Appeal for Clarification, American Sociological Review, 16, 2, pp. 180-187, (1951); Deuze Mark, Martin Chase Bowen, Allen Christian, The Professional Identity of Gameworkers, Convergence: The International Journal of Research into New Media Technologies, 13, 4, pp. 335-353, (2007); Julian Dibbell, Play Money: Or, How I Quit My Day Job and Made Millions Trading Virtual Loot, (2006); Dolch Norman A., Role, Handbook of Symbolic Interactionism, pp. 391-410, (2003); Fine Gary Alan, Shared Fantasy: Role-Playing Games as Social Worlds, (1983); Erving Goffman., Frame Analysis: An Essay on the Organization of Experience, (1972); Goggin Joyce, Playbour, Farming and Labour, Ephemera: Theory &amp; Politics in Organization, 11, 4, pp. 357-368, (2011); Hirsh Jacob B., Kang Sonia K., Mechanisms of Identity Conflict: Uncertainty, Anxiety, and the Behavioral Inhibition System, Personality and Social Psychology Review, 20, 3, pp. 223-244, (2016); Huizinga Johan, Homo Ludens: a Study of the Play Element in Culture, (2016); Jenkins Henry, Convergence Culture: Where Old and New Media Collide, (2006); Jenkins Richard, Social Identity, (2014); Kavanagh Donncha, Work and Play in Management Studies: A Kleinian Analysis, Ephemera: Theory &amp; Politics in Organization, 11, 4, pp. 336-356, (2011); Kucklich Julian, Precarious Playbour: Modders and the Digital Games Industry, Fibreculture, 5, 1, (2005); Lee Yu-Hao, Lin Holin, Gaming Is My Work': Identity Work in Internet-Hobbyist Game Workers, Work, Employment and Society, 25, 3, pp. 451-467, (2011); Linser Roni, Lindstad Nina Ree, Vold Tone, The Magic Circle - Game Design Principles and Online Role-play Simulations, Proceedings of ED-MEDIA 2008-World Conference on Educational Multimedia, Hypermedia &amp; Telecommunications, pp. 5290-5297, (2008); MacCallum-Stewart Esther, Parsler Justin, Role-Play vs. Gameplay: The Difficulties of Playing a Role in World of Warcraft, Digital Culture, Play, and Identity: A World of Warcraft Reader, pp. 225-246, (2008); Malaby Thomas M., Beyond Play: A New Approach to Games, Games and culture, 2, 2, pp. 95-113, (2007); McLuhan Arthur, Generic Processes in Aligning the Multiple Bases of Identity: The Case of Becoming a Ministry Student, Symbolic Interaction, 41, 3, pp. 311-333, (2018); Mead George Herbert, Mind, Self and Society, (1934); Owens Timothy J., Self and Identity, Handbook of Social Psychology, pp. 205-232, (2006); Salen Katie, Zimmerman Eric, Rules of Play: Game Design Fundamentals, (2004); Schwarz Kaylan C., Patrick Williams J., The Social Construction of Identity and Authenticity, Studies on the Social Construction of Identity and Authenticity, pp. 1-24, (2020); Shaw Adrienne, Do you Identify as a Gamer? Gender, Race, Sexuality, and Gamer Identity, New Media &amp; Society, 14, 1, pp. 28-44, (2013); Sotamaa Olli, Ermi Laura, Jappinen Anu, Laukkanen Tero, Mayra Frans, Nummela Jani, The Role of Players in Game Design: A Methodological Perspective, Proceedings of the 6th DAC Conference, pp. 34-42, (2005); Stenros Jaakko, In Defence of a Magic Circle: The Social, Mental and Cultural Boundaries of Play, Transactions of the Digital Games Research Association, 1, 2, (2014); Taylor Nicholas, Bergstrom Kelly, Jenson Jennifer, de Castell Suzanne, Alienated Playbour: Relations of Production in EVE Online, Games and Culture, 10, 4, pp. 365-388, (2015); Taylor T. L., Play between Worlds: Exploring Online Game Culture, (2006); Taylor T. L., Twitch and the Work of Play, American Journal of Play, 11, 1, pp. 65-84, (2018); Thornton Russell, Nardi Peter M., The Dynamics of Role Acquisition, American Journal of Sociology, 80, 4, pp. 870-885, (1975); Vryan Kevin D., Adler Patricia A., Adler Peter, Identity, Handbook of Symbolic Interactionism, pp. 367-390, (2003); Weber Max, Objectivity in Social Science and Social Policy, The Methodology Of The Social Sciences: Max Weber, pp. 50-112, (1949); Williams J. Patrick, Playing Games, Popular Culture as Everyday Life, pp. 115-124, (2016); Williams J. Patrick, Kirschner David, Mizer Nicolas J., Deterding Sebastian, Sociology and Role-Playing Games, Role-Playing Game Studies: Transmedia Foundations, pp. 227-244, (2018); Williams J. Patrick, Kirschner David, Suhaimi-Broder Zahirah, Structural Roles in Massively Multiplayer Online Games: A Case Study of Guild and Raid Leaders in World of Warcraft, Studies in Symbolic Interaction, 43, pp. 121-142, (2014); Wimmer Jeffrey, Sitnikova Tatiana, The Professional Identity of Gameworkers Revisited. A Qualitative Inquiry on the Case Study of German Professionals, Eludamos: Journal for Computer Game Culture, 6, 1, pp. 153-169, (2012); Witkowski Emma, Recktenwald Daniel, Manning James, Ge Z., Livestreaming in Theory and Practice: Four Provocations on Labour, Liveness and Participatory Culture in Games Livestreaming, Proceedings of the 22nd International Symposium on Electronic Art, pp. 429-431, (2016); Woodcock Jamie, Johnson Mark R., The Affective Labor and Performance of Live Streaming on Twitch.tv, Television &amp; New Media, 20, 8, pp. 813-823, (2019)</t>
  </si>
  <si>
    <t>Assembly G., Transforming our world: The, Sustainable Development Goals. Sdgs), (2015); Beni S., Fletcher T., Ni Chroinin D., Meaningful experiences in physical education and youth sport: A review of the literature, Quest, 69, 3, pp. 291-312, (2017); Bergman M.M., Hermeneutic content analysis: Textual and audiovisual analyses within a mixed methods framework, SAGE Handbook of Mixed Methods in Social and Behavioural Research, pp. 385-394, (2010); Brinkmann S., Tilværelsens æstetik og etik”, Psyke, Logos, 26, 2, pp. 20-20, (2005); Brinkmann S., (2018); Console Unit Sales of the Nintendo Wii and Wii U from 2007 to 2018; Cooper D., Why Microsoft’s Kinect Failed, (2018); Engstrom L.M., Redelius K., Larsson H., Logics of practice in movement culture: Lars-Magnus Engström’s contribution to understanding participation in movement cultures, Sport, Education and Society, 23, 9, pp. 892-904, (2018); Heididavidsen H.A.R., Ekholm M.O., Christensen A.I., Danskernes Sundhed – Den Nationale Sundhedsprofil 2017, (2017); Hoysniemi J., International survey on the Dance Dance Revolution game, Computers in Entertainment (CIE), 4, 2, (2006); Jensen J.O., Ståsteder i bevægelse. Hvad er meningen med bevægelse?, Motion Og Bevægelse I Skolen, pp. 242-256, (2018); Kent E., Dance Dance Revolution Just Turned 20-Here's How Konami and Fans are Celebrating; Koskinen I., Zimmerman J., Binder T., Redstrom J., Wensveen S., Design Research through Practice: from the Lab, Field, and Showroom, (2011); Kretchmar S., Pluralistic internalism, Journal of the Philosophy of Sport, 42, 1, pp. 83-100, (2015); Malcolm N., Wittgenstein's Philosophical investigations, The Philosophical Review, 63, 4, pp. 530-559, (1954); Mueller F.F., Edge D., Vetere F., Gibbs M.R., Agamanolis S., Bongers B., Sheridan J.G., Designing sports: A framework for exertion games, Proceedings of the SIGCHI Conference on Human Factors in Computing Systems, pp. 2651-2660, (2011); Mueller F., Isbister K., ”Movement-based game guidelines, Proceedings of the 32Nd Annual ACM Conference on Human Factors in Computing Systems, pp. 2191-2200, (2014); Mueller F.F., Young D., “Five lenses for designing exertion experiences, Proceedings of the 2017 CHI Conference on Human Factors in Computing Systems, pp. 2473-2487, (2017); Peeters M., Megens C., Experiential Design Landscape – How to Design for Behaviour Change Towards Active Lifestyle, (2014); Reynolds C., Benham-Deal T., Jenkins J.M., Wilson M., Exergaming: Comparison of on-game and off-game physical activity in elementary physical education, Physical Educator, 75, 1, pp. 64-76, (2018); Rogers M., Contextualizing theories and practices of bricolage research, The Qualitative Report, 17, 48, pp. 1-17, (2012); Tjonndal A., Sport innovation: Developing a typology, European Journal for Sport and Society, 14, 4, pp. 291-310, (2017); Tomlin W.C., What’s a Persona?, UX Optimization, pp. 11-18, (2018); Taylor C., Human Agency and Language, (1985); Young D., How to Think about Exercise: The School of Life, (2014)</t>
  </si>
  <si>
    <t>Hamari J., Koivisto J., Sarsa H., Does gamification work? A literature review of empirical studies on gamification, Proceedings of the 47th Hawaii International Conference on System Science, (2014); Nah F., Telaprolu V., Rallapalli S., Venkata P., Gamification of Education Using Computer Games, pp. 99-107, (2013); Deterding S., Dixon D., Khaled R., Nacke L., From game design elements to gamefulness: Defining gamification, Proceedings of the 15th International Academic MindTrek Conference: Envisioning Future Media Environments, pp. 9-15, (2011); Hamari J., Do badges increase user activity? A field experiment on the effects of gamification, Comput. Hum. Behav., 71, pp. 469-478, (2017); Dicheva D., Dichev C., Agre G., Agelova G., Gamification in education. A systematic mapping study, Educ. Technol. Soc, 18, pp. 75-86, (2015); Katsaliaki K., Muysafee N., Edutainement for sustainable development: A survey of games in the field, Simul. Gaming, 46, pp. 647-672, (2015); Ouariachi T., Olvera-Lobo M.D., Gutirrez-Prez J., Gaming climate change: Assessing online climate change games targeting youth produced in Spanish, Procedia Soc. Behav. Sci., 237, pp. 1053-1060, (2017); Michaud L., Alvarez J., Alvarez V., Djaouti D., Serious Games: Training &amp; Teaching-Healthcare-Defence &amp; Security-Information &amp; Communication, (2010); (2015); Rojo T., Dudu S., Los videojuegos en la implementacin de pol?ticas de mitigacin del cambio clim?tico, Ambitos Revista Internacional de Comunicacin, 37, pp. 1-25, (2017); Chatfield T., Fun INC: Why Games Are the 21st Century's More Serious Business, (2010); Grimaud E., Beau-Bien-Bon: La Formule Magique pour Sourire ? la Vie! Marabout, (2017); (2019); Rojo T., Dudu S., Los juegos serios como instrumento de empoderamiento y aprendizaje socio-laboral inclusivo, Revista Fuentes, 19, pp. 95-109, (2017); Lakoff G., Don't Think of An Elephant. Know Your Values and Frame the Debate, (2004); Kapp K.M., Blair L., Mesch R., The Gamification of Learning and Instruction Fieldbook Ideas into Practice, (2014); Ryan R.M., Deci E.L., Intrinsic and extrinsic motivations: Classic definitions and new directions, Contemp. Educ. Psychol., 25, pp. 54-67, (2000); Werbach K., Hunter D., How Game Thinking Can Revolutionize Your Business, (2012); Frasca G., Los Videojuegos EnseñanMejor Que la Escuela. Tedxtalks Junio de 2012Monteviedo, (2012); Smethurst T., Craps S., Playing with traume: Interreactivity, empathy and complicity with thewalking dead video game, Game Cult., 10, pp. 269-290, (2015); Nah F.-H., Zeng Q., Telaprolu V.R., Ayyappa A.P., Eschenbrenner B., Gamification of education: A review of literature, HCI in Business, pp. 401-409, (2014); Cervera H., Diez Cosas Que Aprend? de Los Videojuegos, (2012); (2019); Contreras R., Eguia J., Gamificacin en Las Aulas Universitarias; (Bellaterra), (2016); McGonigal J., SuperBetter: A Revolutionary Approach to Getting Stronger, Happier, Braver and More Resilient-Powered by the Science of Games, (2015); Gonzlez-Limn M., Serrano-Garca A., Innovacin en Las Enseñanzas Universitarias para El Aprendizaje Del Sector Empresarial Asegurador: Una Experiencia Con BugaMAP en la Universidad de Sevilla, pp. 212-226, (2018); Cronbach L.J., Shavelson R.J., My current thoughts on coefficient alpha and successor procedures, Educ. Psychol. Meas., 64, pp. 391-418, (2004); (2018)</t>
  </si>
  <si>
    <t>Reiaz S.; Mcharek I.; Shabbir R.; Lim H.C.; Talukder D.; Udasi R.; Malek M.F.; Malek K.A.</t>
  </si>
  <si>
    <t>Reiaz, Saarah (57211776897); Mcharek, Ilef (57211779070); Shabbir, Ruqaiya (57211783523); Lim, Hock Chuan (26431031700); Talukder, Debobroto (57211784220); Udasi, Rajeev (57211779222); Malek, Mohamed Fareq (23098429000); Malek, Khasnur Abd (57202004424)</t>
  </si>
  <si>
    <t>57211776897; 57211779070; 57211783523; 26431031700; 57211784220; 57211779222; 23098429000; 57202004424</t>
  </si>
  <si>
    <t>CalorieKiller: Burning Calories using Mobile Exergame with Wearables</t>
  </si>
  <si>
    <t>10.1109/SeGAH.2019.8882453</t>
  </si>
  <si>
    <t>https://www.scopus.com/inward/record.uri?eid=2-s2.0-85075022108&amp;doi=10.1109%2fSeGAH.2019.8882453&amp;partnerID=40&amp;md5=e8356acd9792fd04f37255a40464badb</t>
  </si>
  <si>
    <t>The main focus of this project is to promote and encourage a healthy lifestyle through the means of a mobile exergame with wearable sensors. It is crucial to create a fun and social environment to perform exercises so that it will attract more people to work out and stay fit. Our project uses features of gaming application - animated characters performing the exercises as a means for multiple people to exercise together and create a friendly environment. Along with this gaming aspect the calories burnt by the players will be calculated during every exercise session and displayed. This information of calories burnt will be calculated through conducting case studies where the movement detected by the accelerometer sensors when particular exercises are performed will be recorded along with the heart rate of the person after every exercise. This paper will showcase the design and application of the CalorieKiller project that calculates and displays the calories burnt by the user while they exercise through the means of our game. © 2019 IEEE.</t>
  </si>
  <si>
    <t>calories; Exergame; lifestyle; sensors; wearable</t>
  </si>
  <si>
    <t>Mokdad A., Marks J., Stroup D., Gerberding J., Actual causes of death in the United States, 2000, JAMA, 291, 10, (2004); New England Journal of Medicine, 377, 1, pp. 13-27, (2017); Boyle J., Honeycutt A., Narayan K., Hoerger T., Geiss L., Chen H., Thompson T., Projection of diabetes burden through 2050: Impact of changing demography and disease prevalence in the u.s, Diabetes Care, 24, 11, pp. 1936-1940, (2001); Dobbs R., Sawers C., Thompson F., Manyika J., Woetzel J., Child P., McKenna S., Spatharou A., Overcoming Obesity: An Initial Economic Analysis, (2014); (2019); (2019); Mifflin M.D., St Jeor S.T., Hill L.A., Scott B.J., Saugherty S.A., Young O.K., A new predictive equation for resting energy expenditure in healthy individuals, American Journal of Clinical Nutrition, 51, 2, pp. 241-247, (1990); Keytel L.R., Goedecke J.H., Noakes T.D., Hiiloskorpi H., Laukkanen R., Van Der Merwe L., Lambert E.V., Prediction of energy expenditure from heart rate monitoring during submaximal exercise, Journal of Sports Sciences, 23, 3, pp. 289-297, (2005)</t>
  </si>
  <si>
    <t>Pacheco E.; Palma J.; Salinas D.; Arana I.</t>
  </si>
  <si>
    <t>Pacheco, Ernesto (56414959400); Palma, Jaime (55993416200); Salinas, David (57208908312); Arana, Ivan (55367773500)</t>
  </si>
  <si>
    <t>56414959400; 55993416200; 57208908312; 55367773500</t>
  </si>
  <si>
    <t>Gamification and self-directed learning</t>
  </si>
  <si>
    <t>10.34190/GBL.20.159</t>
  </si>
  <si>
    <t>https://www.scopus.com/inward/record.uri?eid=2-s2.0-85097781613&amp;doi=10.34190%2fGBL.20.159&amp;partnerID=40&amp;md5=15595e37419ababce630ae1e734e4c3a</t>
  </si>
  <si>
    <t>Gamification is a learning technique that transfers game mechanics to the educational environment in order to achieve better learning results, change participants' attitudes towards the learning process, develop knowledge and student skills. One of the advantages of using gamification is that motivates students to investigate and design strategies in order to achieve a better performance in the game. There are many studies that highlight the different benefits of using gamification in the classroom, among some of these benefits gamification improves student participation, motivation and commitment, encourages more collaboration between students, increases content understanding, among others. On the other hand, it is necessary to understand that the paradigm of employers has changed. Companies today need more flexible people, with different skills, with the ability to "learn to learn". This skill is essential to cope with the complexity of interactions that people frequently face. This is why many companies prefer to have employees who manage their time and achieve results independently (without the direction of supervisors, trainers, or educators). Day by day it is more important that people develop the ability to acquire new skills, new knowledge and self-management. For the past two years, with other colleagues in the logistics area at our university, we have worked on designing a course based on an online game called Logistic Simulator (or LOST, for short). The intention of the game is that students can acquire knowledge in an easy and fun way. To improve their performance in the game, they must investigate and learn different topics of the course on their own, and even investigate content that is not found within the syllabus. This study aims to point out how gamification influences the student's perception of self-directed learning. The study shows that students significantly change their perception of some of the areas related to their participation and the degree of responsibility they have for their own learning, in particular, students improve their abilities in the search for information, autonomy and self-management. © ECGBL 2020.All right reserved.</t>
  </si>
  <si>
    <t>Educational Innovation; Game based learning; Gamification; Higher Education; Self-Directed Learning; Serious Games</t>
  </si>
  <si>
    <t>Abrams S. S., A gaming frame of mind: Digital contexts and academic implications, Educational Media International, 46, 4, pp. 335-347, (2009); Amriani A., Aji A., Utomo A. Y., Wahidah F., Junus K., Gamified E-learning model based on community of inquiry, 2014 IEEE International Conference on Advanced Computer Science and Information Systems, pp. 474-480, (2014); Anderson S. P., Seductive interaction design: Creating playful, fun, and effective user experiences, (2011); Barab S., Warren S., Ingram-Goble A., Academic Play Spaces, Handbook of Research on Effective Electronic Gaming in Education, (2009); Boskic N., Hu S., Gamification in higher education: how we changed roles, European Conference on Games Based Learning, pp. 741-748, (2015); Conati C., Zhao X., Building and evaluating an intelligent pedagogical agent to improve the effectiveness of an educational game, Proceedings of the 9th international conference on Intelligent user interfaces, pp. 6-13, (2004); Connolly T. M., Boyle E. A., MacArthur E., Hainey T., Boyle J. M., A systematic literature review of empirical evidence on computer games and serious games, Computers &amp; Education, 59, 2, (2012); Deterding Sebastian, From game design elements to gamefulness: defining gamification, Proceedings of the 15th international academic MindTrek conference: Envisioning future media environments, pp. 9-15, (2011); Dichev C., Dicheva D., Gamifying education: what is known, what is believed and what remains uncertain: a critical review, Int J Educ Technol High Educ, 14, (2017); Fisher M., King J., Tague G., Development of a self-directed learning readiness scale for nursing education, Nurse education today, 21, 7, pp. 516-525, (2001); Gee J. P., What video games have to teach us about learning and literacy: Revised and updated edition, (2007); Guglielmino L., Long H., The International Self-Directed Learning Symposium: A 25-Year Perspective, International Journal of Self-Directed Learning, pp. 1-6, (2011); Gureckis T. M., Markant D.B., Self-Directed Learning: A Cognitive and Computational Perspective, Perspectives on Psychological Science, 7, 5, (2012); Hakulinen L., Auvinen T., Korhonen A., The effect of achievement badges on students' behavior: an empirical study in a university-level computer science course, International Journal of Emerging Technologies in Learning (iJET), 10, 1, pp. 18-29, (2015); Hasegawa T., Koshino M., Ban H., An English Vocabulary Learning Support System for the Learner's Sustainable Motivation, Springer Plus: Innovative Cloud Application in Computer Intelligence, 4, 99, (2015); Hiemstra R., Self-directed learning, The International Encyclopedia of Education, (1994); Hofmann J., Solutions to the top 10 challenges of blended learning. Top 10 challenges of blended learning, (2014); Kherbach O., Mocan M., The importance of logistics and supply chain management in the enhancement of Romanian SMEs, Procedia-Social &amp;Behavioral Sciences, 221, pp. 405-413, (2016); Kinshuk, Chen N., Cheng I., Evolution Is not enough: Revolutionizing Current Learning Environments to Smart Learning Environments, Int J Artif Intell Educ, 26, pp. 561-581, (2016); Knutas A., Ikonen J., Nikula U., Porras J., Increasing Collaborative Communications in a Programming Course with Gamification: A Case Study, 15th Int. Conference on Computer Systems and Technologies (CompSysTech'14), pp. 370-377, (2014); Lee J., Hammer J., Gamification in education: What, how, why bother?, Academic Exchange Quarterly, 15, 2, (2011); Lee J., Luchini K., Michael B., Norris C., Soloway E., More than just fun and games: Assessing the value of educational video games in the classroom, CHI'04 extended abstracts on Human factors in computing systems, pp. 1375-1378, (2004); Miller D. J., Robertson D. P., Using a games console in the primary classroom: Effects of 'Brain Training'programme on computation and self-esteem, British Journal of Educational Technology, 41, 2, pp. 242-255, (2010); Pacheco E., The use of bussines simulators in teaching logistics, International Conference on Interactive Collaborative and Blended Learning (ICBL) on, pp. 27-60, (2015); Pacheco E., Aguilar-Avalo M., GOAL: Generating Learning Opportunities in Logistics, 2019 IEEE Global Engineering Education Conference (EDUCON), pp. 761-769, (2019); Papastergiou M., Digital game-based learning in high school computer science education: Impact on educational effectiveness and student motivation, Computers &amp; education, 52, 1, pp. 1-12, (2009); Plucker J. A., Makel M. C., Assessment of creativity, Cambridge handbook of creativity, (2010); Qian M., Clark K. R., Game-based learning and 21st century skills: A review of recent research, Computers in Human Behavior, 63, (2016); Royle Karl, Computer Games and Realising Their Learning Potential: Crossing Borders, Blurring Boundaries and Taking Action, (2009); Saunders L. E., Bauer K. W., Undergraduate Students Today: Who Are They?, New Directions for Institutional Research, 25, 2, pp. 7-16, (1998); Serrano E.S., The evaluation of food pyramid games, a bilingual computer nutrition education program for latino youth, Journal of Family and Consumer Sciences Education, 22, 1, (2004); Shute V. J., Stealth assessment in computer-based games to support learning, Computer games and instruction, 55, 2, (2011); Squire K., Video games and Learning: Teaching and participatory culture in the digital age, (2011); Toprac P., Motivating by design: Using digital-game based learning techniques to create an interesting problem-based learning environment, Handbook of research on improving learning and motivation through educational games: Multidisciplinary approaches, pp. 283-309, (2011); Tuzun H., Yilmaz-Soylu M., Karakus T., Inal Y., Kizilkaya G., The effects of computer games on primary school students' achievement and motivation in geography learning, Computers &amp; Education, 52, 1, pp. 68-77, (2009); Twining P., Exploring the educational potential of virtual worlds e some reflections from the Schome Park Programme, British Journal of Educational Technology, 40, 3, (2009); Uzunboylu H., Hursen C., Lifelong learning competence scale (LLLCS): The study of validity and reliability, Hacettepe Üniversitesi Eǧitim Fakültesi Dergisi, 41, 41, pp. 449-460, (2011); Yip F. W., Kwan A. C., Online vocabulary games as a tool for teaching and learning English vocabulary, Educational media international, 43, 3, pp. 233-249, (2006)</t>
  </si>
  <si>
    <t>Bostan B., Player motivations: A psychological perspective, ACM Computers in Entertainment, 7, 2, (2009); Boyle E.A., Connolly T.M., Hainey T., Boyle M.B., Engagement in digital entertainment games: A systematic review, Computers in Human Behavior, 28, pp. 771-780, (2012); Deci E.L., Ryan R.M., Intrinsic Motivation and Self-Determination in Human Behavior, (1985); Deci E.L., Ryan R.M., Self-determination, Corsini Encyclopedia of Psychology, (2010); Deterding S., O'Hara K., Sicart M., Dixon D., Nacke L., Gamification: Using game design elements in non-gaming contexts, Proceedings of ACM CHI 2011, (2011); Fechner G.T., Elements of Psychophysics, (1966); Hodent C., The Gamer’s Brain. How Neuroscience and UX Can Impact Video Game Design, (2018); Hopson J., We’re not listening: An open letter to academic game researchers, Gamasutra Feature, (2006); Inchamnan W., Wyeth P., Motivation during videogame play: Analyzing player experience in terms of cognitive action, Proceedings of ACM IE’2013, (2013); Johnson D., Klarkowski M., Vella K., Phillips C., McEwan M., Watling C.N., Greater rewards in videogames lead to more presence, enjoyment and effort, Computers in Human Behavior, 87, pp. 66-74, (2018); Koivisto J., Hamari J., The rise of motivational information system: A review of gamification research, International Journal of Information Management, 45, pp. 191-210, (2019); Loftus G.R., Loftus E.F., Mind at Play, (1983); McAuley B., Duncan T., Tammen V.V., Psychometric properties of the intrinsic motivation inventory in a competitive sport setting: A confirmatory factor analysis, Research Quarterly for Exercise and Sport, 60, pp. 48-58, (1988); Mekler E.D., Bruehlmann F., Touch A.N., Opwis K., Towards understanding the effects of individual gamification elements on intrinsic motivation and performance, Computers in Human Behavior, 71, pp. 525-534, (2017); Peng W., Lin J.H., Pfeiffer K.A., Winn B., Need satisfaction supportive game features as motivational determinants: An experimental study of a self-determination theory guided exergame, Media Psychology, 15, pp. 175-196, (2012); Phillips C., Johnson D., Klarkowski M., White M., Hides L., The impact of rewards and trait reward responsiveness on player motivation, Symposium on Computer Human Interaction in Play, Melbourne, VIC, Australia, October 28 – 31, 2018: CHI PLAY '18 Proceedings of the 2018 Annual Symposium on Computer-Human Interaction in Play, pp. 393-404, (2018); Przybylski A.K., Rigby C.S., Ryan R.M., A motivational model of video game engagement, Review of General Psychology, 14, 2, pp. 154-166, (2010); Rigby S., Ryan R.M., Glued to Games: How Video Games Draw Us in and Hold Us Spellbound, (2011); Torchlight II, (2012); Ryan R.M., Deci E.L., Self-determination theory and the facilitation of intrinsic motivation, social development, and well-being, American Psychologist, 55, pp. 68-78, (2000); Ryan R.M., Deci E.L., Intrinsic and extrinsic motivations: Classic definitions and new directions, Contemporary Educational Psychology, 25, pp. 54-57, (2000); Ryan R.M., Rigby S.C., Przybylski A., The motivational pull of video games: A self-determination theory approach, Motivation and Emotion, 30, 4, pp. 347-364, (2006); Sailer M., Hence J.U., Mayr S.K., Mandl H., How gamification motivates: An experimental study of the effects of specific game design elements on psychological need satisfaction, Computers in Human Behaviors, 69, pp. 371-380, (2017); Tsigilis N., Theodosiou A., Temporal stability of the intrinsic motivation inventory, Perceptual and Motor Skills, 97, pp. 271-280, (2003); Wiebe E.N., Lamb A., Hardy M., Sharek D., Measuring engagement in video game-based environments: Investigation of the user engagement scale, Computers in Human Behavior, 32, pp. 123-132, (2014); Wolf M.J.P., Encyclopedia of Video Games: The Culture, Technology and Art of Gaming, (2012)</t>
  </si>
  <si>
    <t>20 Entretenidas Actividades para Trabajar la Motricidad Fina Con Los Mas Pequenos | 3ways2teach; Afyouni I., Muaz Qamar A., Osama Hussain S., Ur Rehman F., Sadiq B., Murad A., Motion-based serious games for hand assistive rehabilitation, Proceedings of the 22nd International Conference on Intelligent User Interfaces Companion-IUI '17 Companion, pp. 133-136, (2017); Sanchez V.L.A., Cruz O.I.I., Solorza E.A.A., Monroy I.A.E., Caro K., Castro L.A., BeeSmart: A gesture-based videogame to support literacy and eye-hand coordination of children with down syndrome, International Conference on Games and Learning Alliance, pp. 43-53, (2017); Diagnostic and Statistical Manual of Mental Disorders (DSM-5®), (2013); Baio J., Wiggins L., Christensen D.L., Maenner M.J., Daniels J., Warren Z., Kurzius-Spencer M., Zahorodny W., Rosenberg C.R., White T., Et al., Prevalence of autism spectrum disorder among children aged 8 years-autism and developmental disabilities monitoring network, 11 sites, United States, 2014, MMWR Surveillance Summaries, 67, 6, (2018); Bartoli L., Garzotto F., Gelsomini M., Oliveto L., Valoriani M., Designing and Evaluating Touchless Playful Interaction for ASD Children, pp. 17-26, (2014); Fombonne E., Marcin C., Cecilia Manero A., Bruno R., Diaz C., Villalobos M., Ramsay K., Nealy B., Prevalence of autism spectrum disorders in guanajuato, Mexico: The Leon survey, Journalof Autism and Developmental Disorders, 46, 5, pp. 1669-1685, (2016); Holtzblatt K., Beyer H., Contextual design, CHI '99 Extended Abstracts on Human Factors in Computing Systems-CHI '99, (1999); Lockwood T., Design thinking, Integrating Innovation, Customer Experience, and Brand Value, (2009); Ma M., Bechkoum K., Serious games for movement therapy after stroke, 2008 IEEE International Conference on Systems, Man and Cybernetics, 2008, pp. 1872-1877, (2008); Magalhaes L.C., Cardoso A.A., Missiuna C., Activities and participation in children with developmental coordination disorder: A systematic review, Research in Developmental Disabilities, 32, 4, pp. 1309-1316, (2011); McGlashan H.L., Blanchard V.C.C., Sycamore Nicole J., Lee R., French B., Sycamore N.J., Improvement in children's fine motor skills following a computerized typing intervention, Human Movement Science, 56, pp. 29-36, (2017); Piek J.P., Dyck M.J., Sensory-motor deficits in children with developmental coordination disorder, attention deficit hyperactivity disorder and autistic disorder, Human Movement Science, 23, 3-4, pp. 475-488, (2004); Roglic M., Bobic V., Djuric-Jovicic M., Djordjevic M., Dragasevic N., Nikolic B., Serious gaming based on Kinect technology for autistic children in Serbia, 2016 13th Symposium on Neural Networks and Applications, NEUREL 2016, (2016); Zhu G., Cai S., Ma Y., Liu E., A Series of leap motion-based matching games for enhancing the fine motor skills of children with autism, Proceedings-IEEE 15th International Conference on Advanced Learning Technologies: ICALT2015, pp. 430-431, (2015)</t>
  </si>
  <si>
    <t>Alchalcabi A.E., Eddin A.N., Shirmohammadi S., More attention, less deficit: Wearable EEG-based serious game for focus improvement, 2017 IEEE 5Th International Conference on Serious Games and Applications for Health (Segah), pp. 1-8, (2017); Bakhshayesh A.R., Hansch S., Wyschkon A., Rezai M.J., Esser G., Neurofeedback in ADHD: a single-blind randomized controlled trial, Eur Child Adolesc Psychiatry, 20, 9, (2011); Covaci A., Ghinea G., Lin C.H., Huang S.H., Shih J.L., Multisensory games-based learning-lessons learnt from olfactory enhancement of a digital board game, Multimedia Tools and Applications, pp. 1-19, (2018); Edmonds W.A., Tenenbaum G., Case Studies in Applied Psychophysiology: Neurofeedback and Biofeedback Treatments for Advances in Human Performance, (2012); Fullerton T., Game Design Workshop, (2014); Heinrich H., Gevensleben H., Strehl U., Annotation: Neurofeedback–train your brain to train behaviour, J Child Psychol Psychiatry, 48, 1, pp. 3-16, (2007); Ijsselsteijn W.A., de Kort Y.A.W., Poels K., The Game Experience Questionnaire, (2013); Jiang L., Guan C., Zhang H., Wang C., Jiang B., Brain computer interface based 3D game for attention training and rehabilitation, 2011 6Th IEEE Conference on Industrial Electronics and Applications, pp. 124-127, (2011); Johnstone S.J., Roodenrys S.J., Johnson K., Bonfield R., Bennett S.J., Game-based combined cognitive and neurofeedback training using focus pocus reduces symptom severity in children with diagnosed AD/HD and subclinical AD/HD, Int J Psychophysiol, 116, pp. 32-44, (2017); Joselli M., Binder F., Clua E., Soluri E., MindNinja: Concept, development and evaluation of a mind action game based on EEGs, 2014 Brazilian Symposium on Computer Games and Digital Entertainment (SBGAMES), pp. 123-132, (2014); Kaiser D.A., Othmer S., Effect of neurofeedback on variables of attention in a large multi-center trial, J Neurother, 4, 1, pp. 5-15, (2000); Katona J., Ujbanyi T., Sziladi G., Kovari A., Speed control of Festo Robotino mobile robot using NeuroSky MindWave EEG headset based brain-computer interface, 2016 7Th IEEE International Conference on Cognitive Infocommunications (Coginfocom), pp. 000251-000256, (2016); Kerous B., Skola F., Liarokapis F., EEG-based BCI and video games: a progress report, Virtual Reality, 22, 2, pp. 119-135, (2018); Lim C.G., Lee T.S., Guan C., Fung D.S.S., Zhao Y., Teng S.S.W., Krishnan K.R.R., A brain-computer interface based attention training program for treating attention deficit hyperactivity disorder, PloS one, 7, 10, (2012); Mandryk R.L., Dielschneider S., Kalyn M.R., Bertram C.P., Gaetz M., Doucette A., Keiver K., Games as neurofeedback training for children with FASD, Proceedings of the 12Th International Conference on Interaction Design and Children, pp. 165-172, (2013); McAuley E., Duncan T., Tammen V.V., Psychometric properties of the intrinsic motivation inventory in a competitive sport setting: A confirmatory factor analysis, Res Q Exerc Sport, 60, 1, pp. 48-58, (1989); Olfers K.J.F., Guido P.H.B., Game-based training of flexibility and attention improves task-switch performance: near and far transfer of cognitive training in an EEG study, Psychol Res, 82, 1, pp. 186-202, (2018); Prendinger H., Puntumapon K., Madruga M., Extending real-time challenge balancing to multiplayer games: A study on eco-driving, IEEE Trans Comput Intell AI Games, 8, 1, pp. 27-32, (2016); Ravaja N., Saari T., Turpeinen M., Laarni J., Salminen M., Kivikangas M., Spatial presence and emotions during video game playing: Does it matter with whom you play?, Presence: Teleoperators and Virtual Environments, 15, 4, pp. 381-392, (2006); Reinschluessel A.V., Mandryk R.L., Using positive or negative reinforcement in neurofeedback games for training self-regulation, Proceedings of the 2016 Annual Symposium on Computer-Human Interaction in Play, pp. 186-198, (2016); Schmierbach M., Xu Q., Oeldorf-Hirsch A., Dardis F.E., Electronic friend or virtual foe: Exploring the role of competitive and cooperative multiplayer video game modes in fostering enjoyment, Media Psychol, 15, 3, pp. 356-371, (2012); Sekhavat Y.A., MPRL: Multiple-periodic reinforcement learning for difficulty adjustment in rehabilitation games, 2017 IEEE 5Th International Conference on Serious Games and Applications for Health (Segah), pp. 1-7, (2017); Sekhavat Y.A., Namani M.S., Projection-based AR: Effective visual feedback in gait rehabilitation, IEEE Transactions on Human-Machine Systems, 99, pp. 1-11, (2018); Sekhavat Y.A., Nomani P., A comparison of active and passive virtual reality exposure scenarios to elicit social anxiety, International Journal of Serious Games, 4, 2, (2017); Shenjie S., Thomas K.P., Vinod A.P., Two player EEG-based neurofeedback ball game for attention enhancement, 2014 IEEE International Conference on Systems, Man, and Cybernetics (SMC), pp. 3150-3155, (2014); Siniatchkin M., Kropp P., Gerber W.D., Neurofeedback—The significance of reinforcement and the search for an appropriate strategy for the success of self-regulation, Appl Psychophysiol Biofeedback, 25, 3, pp. 167-175, (2000); Steiner N.J., Frenette E.C., Rene K.M., Brennan R.T., Perrin E.C., Neurofeedback and cognitive attention training for children with attention-deficit hyperactivity disorder in schools, J Dev Behav Pediatr, 35, 1, pp. 18-27, (2014); Thomas K.P., Vinod A.P., Guan C., Design of an online EEG based neurofeedback game for enhancing attention and memory, 2013 35Th Annual International Conference of the Ieee Engineering in Medicine and Biology Society (EMBC), pp. 433-436, (2013); Vorderer P., Hartmann T., Klimmt C., Explaining the enjoyment of playing video games: The role of competition, Proceedings of the Second International Conference on Entertainment Computing, pp. 1-9, (2003); Weibel D., Wissmath B., Habegger S., Steiner Y., Groner R., Playing online games against computer-vs. human-controlled opponents: Effects on presence, flow, and enjoyment, Comput Hum Behav, 24, 5, pp. 2274-2291, (2008); Yang C., Ye Y., Li X., Wang R., Development of a neuro-feedback game based on motor imagery EEG, Multimed Tools Appl, 77, 12, pp. 15929-15949, (2018); Yannakakis G.N., Hallam J., Real-time game adaptation for optimizing player satisfaction, IEEE Trans Comput Intell AI Games, 1, 2, pp. 121-133, (2009)</t>
  </si>
  <si>
    <t>Peñeñory V.M.; Fardoun H.M.; Bacca Á.F.; Collazos C.A.; Alghazzawi D.M.; Cano S.P.</t>
  </si>
  <si>
    <t>Peñeñory, Victor M. (57144518500); Fardoun, Habib M. (26435262800); Bacca, Álvaro F. (57204512846); Collazos, Cesar A. (8568805300); Alghazzawi, Daniyal M. (42861060100); Cano, Sandra P. (56670957000)</t>
  </si>
  <si>
    <t>57144518500; 26435262800; 57204512846; 8568805300; 42861060100; 56670957000</t>
  </si>
  <si>
    <t>Towards the design of user experiences for psychomotor rehabilitation for hearing impaired children</t>
  </si>
  <si>
    <t>10.1145/3364138.3364163</t>
  </si>
  <si>
    <t>https://www.scopus.com/inward/record.uri?eid=2-s2.0-85079844615&amp;doi=10.1145%2f3364138.3364163&amp;partnerID=40&amp;md5=47eb6f202200215917162269e00b1a2f</t>
  </si>
  <si>
    <t>There1 are currently a few contributions offering design guidelines aimed to enrich the user experience in serious games for hearing impaired children, this happens because the current proposals are adapted to the conditions of children without special needs. The aim of this article is to offer a series of guidelines adapted to the physical and cognitive characteristics and limitations of the hearing impaired children, in order to facilitate the design of serious games focused in psychomotor rehabilitation and at the same time guarantee an enrich, fun and stimulating user experience for the children. © 2019 Association for Computing Machinery.</t>
  </si>
  <si>
    <t>Design guidelines; Hearing impairment Children; Psychomotor; Serious games</t>
  </si>
  <si>
    <t>Chiasson S., Gutwin C., Design principles for children's technology, Interfaces, 7, (2005); Hourcade J.P., Interaction design and children, Foundations and Trends in Human-Computer Interaction, 1, 4, (2008); Brane A., User Experience Design for Children, (2016); Gelman D., Design for Kids: Digital Products for Playing and Learning, (2010); Melonio A., Gennari R., How to Design Games for Deaf Children: Evidence-Based Guidelines, (2013); Supporting the achievement of hearing impaired children in early years settings, Appendix I: Types and Levels of Deafness, (2015); Gheysen F., Et al., Motor development of deaf children with and without cochlear implants, Journal of Deaf Studies and Deaf Education, 13, 2, pp. 215-224, (2008); Melo R., Et al., Postural control assessment in students with normal hearing and sensorineural hearing loss, Brazilian Journal of Otorhinolaryngology, 81, 4, pp. 431-438, (2015); Rajendran V., Roy F.G., An overview of motor skill performance and balance in hearing impaired children, Italian Journal of Pediatrics, 37, 1, (2011); Discapacidad y Prevención de la Violencia y los Traumatismos (NVI), Perdida De La Audición En La Niñez, Que Hacer Para Actual Inmediato. Informe Técnico, (2016); Sordera Y Perdida De La Audición; Penenory V.M., Manresa-Yee C., Riquelme I., Cano S.P., Collazos C.A., Sistemas Interactivos Enfocados a la Rehabilitación Psicomotriz en Niños con Discapacidad Auditiva, Libro: Avances En Tecnologías Interactivas Aplicadas a La Discapacidad, (2016); Gheysen F., Et al., Motor development of deaf children with and without cochlear implants, Journal of Deaf Studies and Deaf Education, 13, 2, pp. 215-224, (2008); Melo R., Et al., Postural control assessment in students with normal hearing and sensorineural hearing loss, Brazilian Journal of Otorhinolaryngology, 81, 4, pp. 431-438, (2015); Rajendran V., Roy F.G., An overview of motor skill performance and balance in hearing impaired children, Italian Journal of Pediatrics, 37, 1, (2011); Wiegersma P.H., Velde A.V., Motor development of deaf children, Journal of Child Psychology and Psychiatry, 24, 1, pp. 103-111, (1983); Druin A., The role of children in the design of new technology, Behaviour and Information Technology, 21, 1, pp. 1-25, (2002); Penenory V.M., Collazos C.A., Bacca A.F., Manresa-Yee C., Cano S.P., Fardoun H.M., Validation of methodological proposal for serious games design oriented to psychomotor rehabilitation in children with hearing impairment, ACM International Conference Proceeding Series, (2018)</t>
  </si>
  <si>
    <t>Robinson R., Molenda M., Rezabek L., Facilitating Learning, (2016); Arsyad A., Media Pembelajaran, (1997); The Development of Documentary Film Learning Media to Improve Student Learning Enthusiastic of Vocational Senior High School Pgri 1 Sentolo Grade X on Accounting Trading Company, (2016); Aloraini S., The impact of using multimedia on students' academic achievement in the college of education at king saud university, J. King Saud Univ.-Lang. Transl., 24, 2, pp. 75-82, (2012); Mullis I.V.S., Martin M.O., Foy P., Hopper M., The Timss 2011 International Results in Mathematic, (2011); Fatima Roger Bacon R., Role of Mathematics in the Development of Society; The role of mathematics in the overall curriculum, International Mathematical Union (Imu); Adrian N., Ayala R., Mendivil E.G., Salinas P., Rios H., Kinesthetic learning applied to mathematics using kinect, Procedia-Procedia Comput. Sci., 25, 25, pp. 131-135, (2013); Polycarpou I., Krause J., Rader C., Kembel C., Poupore C., Chiu E., Math-city: An educational game for k-12 mathematics, Procedia Soc. Behav. Sci., 9, pp. 845-850, (2011); Pedersen M.K., Svenningsen A., Dohn N.B., Lieberoth A., Sherson J., Diffgame: Game-based mathematics learning for physics, 2nd International Conference on Higher Education Advances, HEAd'16, pp. 316-322, (2016); Gutica M., Conati C., Student emotions with an edu-game: A detailed analysis, Proc.-2013 Hum. Assoc. Conf. Affect. Comput. Intell. Interact. ACII 2013, pp. 534-539, (2013); Mangowal R.G., Yuhana U.L., Yuniarno E.M., Purnomo M.H., Mathbharata: A serious game for motivating disabled students to study mathematics, 2017 IEEE 5th International Conference on Serious Games and Applications for Health (SeGAH, pp. 1-6, (2017); Yamasari Y., Pengembangan media pembelajaran matematika berbasis ict yang berkualitas, Seminar Nasional Pascasarjana X-ITS, (2010)</t>
  </si>
  <si>
    <t>Alshaiji O.A., Video games promote Saudi children's English vocabulary retention, Education, 136, 2, pp. 123-132, (2015); Alvarez J., Djaouti D., An introduction to serious game definitions and concepts, Proceedings of the serious games &amp; simulation for risks management workshop, pp. 11-15, (2011); Burrowes S.D., Method and board game for teaching vocabulary. US, US6598878, (2003); Butler Y.G., The use of computer games as foreign language learning tasks for digital natives, System, 54, 70, pp. 91-102, (2015); Calvo-Ferrer J.R., Educational games as stand-alone learning tools and their motivational effect on L2 vocabulary acquisition and perceived learning gains, British Journal of Educational Technology, 48, 2, pp. 401-402, (2017); Chen Y.P., Allport D.A., Marshall J.C., What are the functional orthographic units in Chinese word recognition: The stroke or the stroke pattern? Quarterly, Journal of Experimental Psychology: Human Experimental Psychology, 49A, 4, pp. 1024-1043, (1996); Chen M., Tseng W., Hsiao T., The effectiveness of digital game-based vocabulary learning: A framework-based view of meta-analysis, British Journal of Educational Technology, 49, 1, pp. 69-77, (2018); Dehaan J.W., Video games and second language acquisition: The effect of interactivity with a rhythm video game on second language vocabulary recall, cognitive load, and telepresence. Dissertation Abstracts International Section A: Humanities and Social Sciences, (2009); Dehaan J.W., Reed W.M., Kuwada K., The effect of interactivity with a music video game on second language vocabulary recall, Language, Learning and Technology, 14, 2, pp. 74-94, (2010); Ebrahimzadeh M., Readers, players, and watchers: EFL students' vocabulary acquisition through digital video games, English Language Teaching, 10, 2, pp. 1-18, (2017); Ebrahimzadeh M., Alavi S., Motivating EFL students: E-learning enjoyment as a predictor of vocabulary learning through digital video games, Cogent Education, 3, (2016); Franciosi S.J., The effect of computer game-based learning on FL vocabulary transferability, Educational Technology &amp; Society, 20, 1, pp. 123-133, (2017); Hassinger-Das B., Ridge K., Parker A., Golinkoff R.M., Hirsh-Pasek K., Dickinson D.K., Building vocabulary knowledge in preschoolers through shared book reading and gameplay, Mind Brain &amp; Education, 10, 2, pp. 71-80, (2016); Herusatoto H., Longer EFL vocabulary retention: Learning in context or in isolation?, Lingua, 6, 2, pp. 181-183, (2012); Hsu T.C., Learning English with augmented reality: Do learning styles matter?, Computers &amp; Education, 106, pp. 137-149, (2017); Jin Y., Yang H., Taking the road of language testing with Chinese characteristics: Inspiration from the thirty years of College English test band four and band six, Foreign Language World, 185, 2, pp. 29-40, (2018); Khowaja K., Salim S.S., Serious game for children with autism to learn vocabulary: An experimental evaluation, International Journal of Human-computer Interaction, 3, pp. 1-26, (2018); Kirby K.C., Holborn S.W., Bushby H.T., Word game bingo: A behavioral treatment package for improving textual responding to sight words, Journal of Applied Behavior Analysis, 14, 3, (1981); Li R.R., Comparison and analysis of sentence type-based teaching between new Concept English I and elementary Chinese textbook. Doctoral dissertation of shanxi normal university, (2011); Li B., A major difference between the formation of English words and the formation of Chinese words in modern times, Journal of Language Teaching and Research, 8, 6, (2017); Lin C.P., Young S.C., Hung H.C., Lin Y.C., Implementation of the Scrabble Game on the mobile devices to increase English vocabulary acquisition, International conference on computer supported collaborative learning, pp. 441-443, (2007); Magogwe J.M., Oliver R., The relationship between language learning strategies, proficiency, age and self-efficacy beliefs: A study of language learners in Botswana, System, 35, 3, pp. 338-352, (2007); Marsh A.P., Tainio L., Other-repetition as a resource for participation in the activity of playing a video game, The Modern Language Journal, 93, 2, pp. 153-169, (2009); Meschyan G., Hernandez A., Is native-language decoding skill related to second-language learning?, Journal of Educational Psychology, 94, 1, (2002); Miller M., Hegelheimer V., The SIMS meet ESL: Incorporating authentic computer simulation games into the language classroom, International Journal of Interactive Technology and Smart Education, 3, 4, pp. 311-328, (2006); Neville D.O., Shelton B.E., McInnis B., Cybertext redux: Using digital game-based learning to teach l2 vocabulary, reading, and culture, Computer Assisted Language Learning, 22, 5, pp. 409-424, (2009); O'Malley J., McCraw H., Students perceptions of distance learning, online learning and the traditional classroom, Online Journal of Distance Learning Administration, 2, 4, (1999); Paribakht T.S., Wesche M.B., Reading comprehension and second language development in a comprehension-based ESL program, TESL Canada Journal, 11, 1, pp. 9-29, (1993); Peterson M., Massively multiplayer online role-playing games as arenas for second language learning, Computer Assisted Language Learning, 23, 5, pp. 429-439, (2010); Ranalli J., Learning English with, Computer Assisted Language Learning, 21, 5, pp. 441-455, (2008); Rezaei A., Mai N., Pesaranghader A., The effect of mobile applications on English vocabulary acquisition, Jurnal Teknologi, 68, 2, (2014); Sandberg J., Maris M., Hoogendoorn P., The added value of a gaming context and intelligent adaptation for a mobile learning application for vocabulary learning, Computers &amp; Education, 76, 3, pp. 119-130, (2014); Schamroth A.S., Sara W., Gamified vocabulary: Online resources and enriched language learning, Journal of Adolescent &amp; Adult Literacy, 58, 1, pp. 49-58, (2014); Sedigheh V., Amin R.B., The effect of video games on Iranian EFL learners' vocabulary learning, Reading Matrix An International Online Journal, 13, pp. 61-71, (2013); Smith G.G., Li M., Drobisz J., Park H.R., Kim D., Smith S.D., Play games or study? computer games in ebooks to learn English vocabulary, Computers &amp; Education, 69, 4, pp. 274-286, (2013); Sundqvist P., Wikstrom P., Out-of-school digital gameplay and in-school L2 English vocabulary outcomes, System, 51, pp. 65-76, (2015); Townsend D., Building academic vocabulary in after-school settings: Games for growth with middle school English-language learners, Journal of Adolescent &amp; Adult Literacy, 53, 3, pp. 242-251, (2009); Uzun L., An evaluative checklist for computer games used for foreign language vocabulary learning and practice: Vocaword sample, Novitas-Research on Youth and Language, 3, 1, pp. 45-59, (2009); Verga L., Kotz S.A., Help me if I can't: Social interaction effects in adult contextual word learning, Cognition, 168, pp. 76-90, (2017); Yu Z., The impact of clickers use on vocabulary knowledge and satisfaction in an EFL class in China, International Journal of Information and Communication Technology Education, 10, 3, pp. 47-59, (2014); Yudintseva A., Game-enhanced second language vocabulary acquisition strategies: A systematic review, Open Journal of Social Sciences, 3, pp. 101-109, (2015)</t>
  </si>
  <si>
    <t>Budiyanto C., Decision Support Systems Development for an Artificial Insemination Project in Community based Precision Livestock Farming, IOP Conference Series: Materials Science and Engineering, (2017); Normativa General Agropecuaria, (2015); Gomez U., Orellana M., Salinas J., Appropriation of Information Technology Systems for Decision Making Support Systems by Agroindustry Producers Based on Simulation Models or Serious Games: A Review, Información tecnológica, 30, 5, pp. 331-340, (2019); Sierra J., Uso TIC agrícola aún tiene ajustes en la cosecha, (2017); Walmsley B., Oddy V., Modelling systems to describe maternal productivity with the aim of improving beef production efficiency by eliciting practice change, Animal production science, 58, 1, pp. 193-205, (2018); Whittenbury K., Davidson P., Beyond adoption: The need for a broad understanding of factors that influence irrigators' decision-making, Rural Society, 19, 1, pp. 4-16, (2009); Molano A., Tecnología para la agroindustria y las ciudades inteligentes en Colombia, (2016); Filip F., A decision-making perspective for designing and building information systems International, Journal of Computers Communications &amp; Control, 7, 2, pp. 264-272, (2012); Lundstrom C., Lindblom J., Considering farmers' situated knowledge of using agricultural decision support systems (AgriDSS) to Foster farming practices: The case of CropSAT, Agricultural Systems, 159, pp. 9-20, (2018); Pressman R., Ingeniería del Software, (2014); Sarinho V., Masters of the process: A board game proposal for teaching software management and software development process, XXXIII Brazilian Symposium on Software Engineering, pp. 532-536, (2019); Tarifa E., Martinez S., Chalabe S., Desarrollo de Sistemas de apoyo para la toma de decisiones en procesos productivos, XV Workshop de investigadores en ciencias de la computación, (2013); Rosso C., Lauric A., De Leo G., Bilotto F., Carbonell C., Machado C., Mod-elación productiva, económica y emisión de metano en sistemas de cría vacuna de Bahía Blanca y Coronel Rosales, Revista de investigaciones agropecuarias, 44, 2, pp. 129-135, (2018); Daza L., Hernandez C., Quijano A., Serna J., Plan estratégico del Departamento de Santander, (2017); Gomez U., Andrade H., Vasquez C., Lineamientos Metodológicos para construir Ambientes de Aprendizaje en Sistemas Productivos Agropecuarios soportados en Dinámica de Sistemas, Información Tecnológica, 25, 4, pp. 125-136, (2015); Hsu C., Tsai M., Chang Y., Liang J., Surveying in-service teachers' beliefs about game-based learning and perceptions of technological pedagogical and content knowledge of games, Journal of Educational Technology &amp; Society, 20, 1, pp. 134-143, (2017); Schell J., The Art of Game Design: A Book of Lenses, (2014); Victoria R., Utrilla S., Santamaria A., Aprendizaje basado en juegos. Una alternativa viable para la ensefianza significativa de la sustentabilidad, Revista Electrónica sobre educación media y superior, 4, 7, (2017); Richey R., Klein D., Design and development research, (2014); Salinas J., Negre F., Gallardo T., Escandell C., Modelos didácticos en entornos virtuales de formación: Identificación y valoración de elementos y relaciones en los diferentes niveles de gestión, (2006); Merriam S., Qualitative research. A guide to design and implementation, (2009); Andrade H., Dyner I., Espinosa A., Lopez H., Sotaquira R., Pensamiento Sistémico, Diversidad en búsqueda de unidad, (2001); Kanti B., Arshad B., Mohamed F., Noh K., System dynamics: Modelling and simulation, (2018); Unity, (2018); Featherston C., Doolan M., Using System dynamics to inform scenario planning: A case study, The 31st international conference of the System Dynamics Societ, (2013); Wu J., A Space Design Teaching Model Using Virtual Simulation Technology, International Journal of Emerging Technologies in Learning, 13, 6, pp. 163-175, (2018); Papadakis S., Evaluating a game-development approach to teach introductory programming concepts in secondary education, International Journal of Technology Enhanced Learning, 12, 2, pp. 127-145, (2020); Vidakis N., Barianos A., Trampas A., Papadakis S., Kalogiannakis M., Vassilakis K., Generating Education in-Game Data: The Case of an Ancient Theatre Serious Game, 11th International Conference on Computer Supported Education, (2019); Papadakis S., Kalogiannakis M., Using gamification for supporting an introductory programming course. the case of classcraft in a secondary education classroom, pp. 366-375, (2017); Papadakis S., Trampas A.-M., Barianos A.-K., Kalogiannakis M., Vidakis N., Evaluating the Learning Process: The "ThimelEdu" Educational Game Case Study, Proceedings of the 12th International Conference on Computer Supported Education, 2, pp. 290-298, (2020); Heflin H., Shewmaker J., Nguyen J., Impact of mobile technology on student attitudes, engagement, and learning, Computers &amp; Education, 107, pp. 91-99, (2017); Padilla J., Caicedo J., Agro-SCADA: An SCADA system to support Sensor Monitoring in Agriculture, International Conference on Agro BigData and Decision Support Systems in Agriculture, (2017)</t>
  </si>
  <si>
    <t>Linehan C., Kirman B., Lawson S., Chan G.G., Lane J.S., Practical, Appropriate, Empirically-Validated Guidelines for Designing Educational Games, CHI, pp. 1979-1988, (2011); Iten N., Petko D., Learning with serious games: Is fun playing the game a predictor of learning success?, Br. J. Educ. Technol, 47, 1, pp. 151-163, (2016); Israel B.Y.M., Alexander B., Futurist E.B.A., Consulting, “Game-Based and Learning and Gamification,”, pp. 1-19, (2017); Obrist M., Forster F., Wurhofer D., Tscheligi M., Hofstatter J., Evaluating First Experiences with an Educational Computer Game: A Multi-Method Approach 2 How to Investigate Children ’, Experiences, pp. 26-36, (2011); Hunicke R., Leblanc M., Zubek R., MDA: A Formal Approach to Game Design and Game Research, Work. Challenges Game AI, No. August, pp. 1-4, (2004); Khaled R., Vasalou A., Bridging serious games and participatory design, Int. J. Child-Computer Interact, 2, 2, pp. 93-100, (2014); Ismail R., Ibrahim R., Fun Elements in Educational Game Design to Boost Students Learning Experience, (2018)</t>
  </si>
  <si>
    <t>Eleftheriadis S.; Xinogalos S.</t>
  </si>
  <si>
    <t>Eleftheriadis, Savvas (57220901939); Xinogalos, Stelios (13006140900)</t>
  </si>
  <si>
    <t>57220901939; 13006140900</t>
  </si>
  <si>
    <t>Office Madness: Design and Pilot Evaluation of a Serious Game for Learning the C++ Programming Language</t>
  </si>
  <si>
    <t>12517 LNCS</t>
  </si>
  <si>
    <t>10.1007/978-3-030-63464-3_36</t>
  </si>
  <si>
    <t>https://www.scopus.com/inward/record.uri?eid=2-s2.0-85097827791&amp;doi=10.1007%2f978-3-030-63464-3_36&amp;partnerID=40&amp;md5=3f1d3d680b593a082fbe4445d1d5a756</t>
  </si>
  <si>
    <t>In this paper, a new serious game (SG) called Office Madness, is presented. The game is about learning basic and advanced concepts of the programming language C++. Its design was carried out using the EFM design model, while its pilot evaluation was carried out using the MEEGA evaluation model. The main goal of the game is to introduce users to the C++ programming language in a fun and serious way. In contrast with most of the existing programming SGs that are based on puzzles, this game uses an office metaphor and the player undertakes the role of a candidate programmer. The game uses techniques and mechanisms that ultimately aim to stimulate the learner’s sense of seriousness and responsibility when learning C++ and not just to entertain him/her during training. © 2020, Springer Nature Switzerland AG.</t>
  </si>
  <si>
    <t>C++; Programming; Serious game (SG); Serious game design model; Serious game evaluation model</t>
  </si>
  <si>
    <t>Zyda M., From visual simulation to virtual reality to games, IEEE Computer Society, Information Sciences Institute, California, pp. 25-32, (2005); Song M., Zhang S., EFM: A model for educational game design, Edutainment 2008. LNCS, 5093, pp. 509-517, (2008); Abt C., Serious Games, (2002); Nacke E.L., Bateman C., Mandryk L.R., BrainHex: Preliminary Results from a Neurobi-ological Games Typology Survey,  International Conference, ICEC 2011, Vancouver, Canada; Savi R., Wangenheim G.C., Borgatto F.A., MEEGA: A model for the evaluation of educational games for teaching software engineering,  Brazilian Symposium on Software Engineering (SBES), (2011); Hartness K., Robocode: Using games to teach artificial intelligence, J. Comput. Small Coll., 19, 4, pp. 287-291, (2004); Pugixml-Light-Weight, Simple and Fast XML Parser for C++., (2020); Digitalmars C/C++ Compilers, (2020); Petri G., Wangenheim G.C., Borgatto F.A., MEEGA+: An evolution of a model for the evaluation of educational games, Incod, Brazilian Institude for Digital Convergence. Federal University of Santa Catarina, Brazil, (2016); Giannakoulas A., Xinogalos S., A review of educational games for teaching programming to primary school students, Handbook of Research on Tools for Teaching Computational Thinking in P-12 Education, pp. 1-30, (2020); Malliarakis C., Satratzemi M., Xinogalos S., CMX: The effects of an educational MMORPG on learning and teaching computer programming, IEEE Trans. Learn. Technol., 10, 2, pp. 219-235, (2017)</t>
  </si>
  <si>
    <t>Lazzaro N., Why We Play Games: Four Keys to More Emotion without Story, Proceeding of the Game Developer's Conference, (2004); Lindley C.A., Game taxonomies: A high level framework for game analysis and design, Gamasutra Feature Artic, (2019); Michael D., Chen S., Serious Games: Games That Educate, Train, and Inform, (2005); Adams E., Fundamentals of Game Design, (2013); Mueller F.F., Gibbs M.R., Vetere F., Taxonomy of exertion games, Proceedings of the 20th Australasian Conference on Computer-Human Interaction: Designing for Habitus and Habitat, pp. 263-266, (2008); Marston H., McClenaghan P., Play yourself fit: Exercise + Videogames = Exergames, Serious Games and Multi-User Virtual Environments in Professional Development and Healthcare, (2013); Botte B., Matera C., Sponsiello M., Serious games between simulation and game: A proposal of taxonomy, J. e-Learn. Knowl. Soc, 5, pp. 11-21, (2009); Griffiths M., The educational benefits of videogames, Educ. Health, 20, pp. 47-51, (2002); Eck R., Digital game-based learning: It's not just the digital natives who are restless, EDUCAUSE Rev, 41, pp. 16-30, (2006); Mouaheb H., Fahli A., Moussetad M., Eljamali S., The serious game: What educational benefits?, Procedia Soc. Behav. Sci, 46, pp. 5502-5508, (2012); Boyle E., Hainey T.C.T., Gray G., Earp J., Ott M., Lim T., Ninaus M., Ribeiro C., Pereira J., An update to the systematic literature review of empirical evidence of the impacts and outcomes of computer games and serious games, Comput. Educ, 94, pp. 178-192, (2016); Baptista R., Coelho A., de Vaz Carvalho C., Relationship between game categories and skills development: Contributions for serious game design, Proceedings of the 9th European Conference on Games Based Learning (ECGBL 2015), pp. 34-42, (2015); Zyda M., From visual simulation to virtual reality to games, Computer, 38, pp. 25-32, (2005); Zemliansky P., Wilcox D., Design and Implementation of Educational Games: Theoretical and Practical Perspectives, Information Science Reference, pp. 1-512, (2010); Adams E., The Designer's Notebook: Sorting Out the Genre Muddle, Gamasutra Feature Artic, (2019); Barbosa A., Pereira P., Dias J., Silva F., A New Methodology of Design and Development of Serious Games, Int. J. Comput. Games Technol, 2014, pp. 1-8, (2014); Salen K., Zimmerman E., Rules of Play: Game Design Fundamentals, (2004); Robson K., Plangger K., Kietzmann J.H., McCarthy I., Pitt L., Is it all a game? Understanding the principles of gamification, Bus. Horiz, 58, pp. 411-420, (2015); Hunicke R., Leblanc M.G., Zubek R., MDA: A Formal Approach to Game Design and Game Research, Proceedings of the Challenges in Games AI Workshop, Nineteenth National Conference of Artificial Intelligence, (2004); Amory A., Game object model version II: A theoretical framework for educational game development, Educ. Technol. Res. Dev, 55, pp. 51-77, (2007); Winn B.M., Chapter LVIII The Design, Play, and Experience Framework, Handbook of Research on Effective Electronic Gaming in Education, (2007); Yusoff A., Crowder R., Gilbert L., Wills G., A Conceptual Framework for Serious Games, Proceedings of the 2009 Ninth IEEE International Conference on Advanced Learning Technologies, pp. 21-23, (2009); Marfisi-Schottman I., George S., Tarpin-Bernard F., Tools and Methods for Efficiently Designing Serious Games, Proceedings of the European Conference on Games Based Learning (ECGBL), pp. 226-234, (2010); Marne B., Wisdom J., Huynh-Kim-Bang B., Labat J.M., The Six Facets of Serious Game Design: A Methodology Enhanced by Our Design Pattern Library, 21st Century Learning for 21st Century Skills, pp. 208-221, (2012); Arnab S., Lim T., Carvalho M.B., Bellotti F., de Freitas S., Louchart S., Suttie N., Berta R., De Gloria A., Mapping learning and game mechanics for serious games analysis, Br. J. Educ. Technol, 46, pp. 391-411, (2015); Carvalho M.B., Bellotti F., Berta R., Gloria A.D., Sedano C.I., Hauge J.B., Hu J., Rauterberg M., An activity theory-based model for serious games analysis and conceptual design, Comput. Educ, 87, pp. 166-181, (2015); Roungas B., A Model-driven Framework for Educational Game Design, Int. J. Serious Games, (2016); de Lope R.P., Medina-Medina N., Soldado R.M., Garcia A.M., Gutierrez-Vela F.L., Designing educational games: Key elements and methodological approach, Proceedings of the 2017 9th International Conference on Virtual Worlds and Games for Serious Applications (VS-Games), pp. 63-70, (2017); Avila Pesantez D., Rivera L.A., Alban M.S., Approaches for Serious Game Design: A Systematic Literature Review, ASEE Comput. Educ. J, 8, pp. 1-11, (2017); Spyridon B., Refanidis I., Proceedings of the European Conference on Games Based Learning, (2019); de Lope R.P., Arcos J.R.L., Medina-Medina N., Paderewski P., Guti'errez-Vela F., Design methodology for educational games based on graphical notations: Designing Urano, Entertain. Comput, 18, pp. 1-14, (2017); Marchiori E.J., del Blanco A., Torrente J., Martinez-Ortiz I., Fernandez-Manjon B., A visual language for the creation of narrative educational games, J. Vis. Lang. Comput, 22, pp. 443-452, (2011); Moya S., Tost D., Grau S., von Barnekow A., Felix E., SKETCH'NDO: A framework for the creation of task-based serious games, J. Vis. Lang. Comput, 34-35, pp. 1-10, (2016); Bloom B.S., Englehart M.D., Furst E.J., Hill W.H., Krathwohl D.R., The Taxonomy of Educational Objectives, Handbook 1: The Cognitive Domain, (1956); Sherry J.L., Pacheco A., Matching computer game genres to educational outcomes, Electron. J. Commun, 16, pp. 1-2, (2006); Prensky M., Computer Games and Learning: Digital Game-Based Learning, Handbook of Computer Game Studies, pp. 97-122, (2005); Rapeepisarn K., Wong K.W., Fung C.C., Khine M.S., The Relationship between Game Genres, Learning Techniques and Learning Styles in Educational Computer Games, Technologies for E-Learning and Digital Entertainment, pp. 497-508, (2008); Honey P., Mumford A., The Manual of Learning Styles;, (1986); Aparicio A.F.C., Silva F.G.M., Arithmetic Bird: A game for training mathematical operations, EAI Endorsed Trans. Serious Games, 5, (2019); Barbosa A.F.S., Silva F.G.M., Serious Games: Design and Development of OxyBlood, pp. 151-158, (2011); Lopes I., Morenets Y., Inacio P.R.M., Silva F.G.M., Cyber-Detective-A game for cyber crime prevention, In Proceedings of the Play2Learn 2018, pp. 175-191, (2018); All A., nez Castellar E.P.N., Looy J.V., Assessing the effectiveness of digital game-based learning: Best practices, Comput. Educ, 92, 93, pp. 90-103, (2016); Petri G., von Wangenheim C.G., How games for computing education are evaluated? A systematic literature review, Comput. Educ, 107, pp. 68-90, (2017)</t>
  </si>
  <si>
    <t>Clegg A., Young J., Iliffe S., Et al., Frailty in elderly people, Lancet, 381, pp. 752-762, (2013); Burns J.M., Johnson D.K., Watts A., Et al., Reduced lean mass in early Alzheimer disease and its association with brain atrophy, Arch Neurol, 67, pp. 428-433, (2010); Chang K.V., Hsu T.H., Wu W.T., Et al., Association between sarcopenia and cognitive impairment: A systematic review and meta-analysis, J Am Med Dir Assoc, 17, (2016); Hartman Y.A.W., Karssemeijer E.G.A., van Diepen L.A.M., Et al., Dementia patients are more sedentary and less physically active than age- and sex-matched cognitively healthy older adults, Dement Geriatr Cogn Disord, 46, pp. 81-89, (2018); Ekelund U., Steene-Johannessen J., Brown W.J., Et al., Does physical activity attenuate, or even eliminate, the detrimental association of sitting time with mortality? A harmonised meta-analysis of data from more than 1 million men and women, Lancet, 388, pp. 1302-1310, (2016); Kohl H.W., Craig C.L., Lambert E.V., Et al., The pandemic of physical inactivity: Global action for public health, Lancet, 380, pp. 294-305, (2012); Lam F.M., Huang M.Z., Liao L.R., Et al., Physical exercise improves strength, balance, mobility, and endurance in people with cognitive impairment and dementia: A systematic review, J Physiother, 64, pp. 4-15, (2018); Penedo F.J., Dahn J.R., Exercise and well-being: A review of mental and physical health benefits associated with physical activity, Curr Opin Psychiatry, 18, pp. 189-193, (2005); Karssemeijer E.G.A., Aaronson J.A., Bossers W.J.R., Et al., Positive effects of combined cognitive and physical exercise training on cognitive function in older adults with mild cognitive impairment or dementia: A meta-analysis, Ageing Res Rev, 40, pp. 75-83, (2017); van der Wardt V., Hancox J., Gondek D., Et al., Adherence support strategies for exercise interventions in people with mild cognitive impairment and dementia: A systematic review, Prev Med Rep, 7, pp. 38-45, (2017); van Santen J., Droes R.M., Holstege M., Et al., Effects of exergaming in people with dementia: Results of a systematic literature review, J Alzheimers Dis, 63, pp. 741-760, (2018); Padala K.P., Padala P.R., Lensing S.Y., Et al., Home-based exercise program improves balance and fear of falling in community-dwelling older adults with mild Alzheimer's disease: A pilot study, J Alzheimers Dis, 59, pp. 565-574, (2017); Padala K.P., Padala P.R., Malloy T.R., Et al., Wii-fit for improving gait and balance in an assisted living facility: A pilot study, J Aging Res, 2012, (2012); Lemke N.C., Werner C., Wiloth S., Et al., Transferability and sustainability of motor-cognitive dual-task training in patients with dementia: A randomized controlled trial, Gerontology, 65, pp. 68-83, (2019); Karssemeijer E.G.A., Aaronson J.A., Bossers W.J.R., Et al., The quest for synergy between physical exercise and cognitive stimulation via exergaming in people with dementia: A randomized controlled trial, Alzheimers Res Ther, 11, (2019); Mitnitski A.B., Mogilner A.J., Rockwood K., Accumulation of deficits as a proxy measure of aging, ScientificWorldJournal, 1, pp. 323-336, (2001); Searle S.D., Rockwood K., Frailty and the risk of cognitive impairment, Alzheimers Res Ther, 7, (2015); Song X., Mitnitski A., Rockwood K., Age-related deficit accumulation and the risk of late-life dementia, Alzheimers Res Ther, 6, (2014); Song X., Mitnitski A., Rockwood K., Nontraditional risk factors combine to predict Alzheimer disease and dementia, Neurology, 77, pp. 227-234, (2011); Puts M.T.E., Toubasi S., Andrew M.K., Et al., Interventions to prevent or reduce the level of frailty in community-dwelling older adults: A scoping review of the literature and international policies, Age Ageing, 46, pp. 383-392, (2017); Karssemeijer E.G.A., Bossers W.J.R., Aaronson J.A., Et al., The effect of an interactive cycling training on cognitive functioning in older adults with mild dementia: Study protocol for a randomized controlled trial, BMC Geriatr, 17, (2017); de Vries N.M., Staal J.B., Rikkert M.G.O., Et al., Evaluative Frailty Index for Physical activity (EFIP): A reliable and valid instrument to measure changes in level of frailty, Phys Ther, 93, pp. 551-561, (2012); Searle S.D., Mitnitski A., Gahbauer E.A., Et al., A standard procedure for creating a frailty index, BMC Geriatr, 8, (2008); Lutomski J.E., Baars M.A., Schalk B.W., Et al., The development of the Older Persons and Informal Caregivers Survey Minimum DataSet (TOPICS-MDS): A large-scale data sharing initiative, PLoS One, 8, (2013); Lutomski J.E., Baars M.A., van Kempen J.A., Et al., Validation of a frailty index from the older persons and informal caregivers survey minimum data set, J Am Geriatr Soc, 61, pp. 1625-1627, (2013); Astrand P.O., Ryhming I., A nomogram for calculation of aerobic capacity (physical fitness) from pulse rate during submaximal work, J Appl Physiol, 7, pp. 218-221, (1954); Cink R.E., Thomas T.R., Validity of the Astrand-Ryhming nomogram for predicting maximal oxygen intake, Br J Sports Med, 15, pp. 182-185, (1981); Sobol N.A., Hoffmann K., Frederiksen K.S., Et al., Effect of aerobic exercise on physical performance in patients with Alzheimer's disease, Alzheimers Dement, 12, pp. 1207-1215, (2016); Podsiadlo D., Richardson S., The Timed “Up &amp; Go”: A test of basic functional mobility for frail elderly persons, J Am Geriatr Soc, 39, pp. 142-148, (1991); Wade D.T., Measurement in neurological rehabilitation, Curr Opin Neurol, 5, pp. 682-686, (1992); Bohannon R.W., Sit-to-stand test for measuring performance of lower extremity muscles, Percept Mot Skills, 80, pp. 163-166, (1995); Ory M.G., Schechtman K.B., Miller J.P., Et al., Frailty and injuries in later life: The FICSIT trials, J Am Geriatr Soc, 41, pp. 283-296, (1993); Treacy D., Hassett L., The Short Physical Performance Battery, J Physiother, 64, (2018); Washburn R.A., Smith K.W., Jette A.M., Et al., The Physical Activity Scale for the Elderly (PASE): Development and evaluation, J Clin Epidemiol, 46, pp. 153-162, (1993); Richardson J.T., Eta squared and partial eta squared as measures of effect size in educational research, Educ Res Rev, 6, pp. 135-147, (2011); Watson P., Rules of thumb on magnitudes of effect sizes, (2018); Pedersen A.B., Mikkelsen E.M., Cronin-Fenton D., Et al., Missing data and multiple imputation in clinical epidemiological research, Clin Epidemiol, 9, (2017); Wirth R., Smoliner C., Sieber C.C., Et al., Cognitive function is associated with body composition and nutritional risk of geriatric patients, J Nutr Health Aging, 15, pp. 706-710, (2011); de Vries N.M., Staal J.B., van der Wees P.J., Et al., Patient-centred physical therapy is (cost-) effective in increasing physical activity and reducing frailty in older adults with mobility problems: A randomized controlled trial with 6 months follow-up, J Cachexia Sarcopenia Muscle, 7, pp. 422-435, (2016); van Alphen H.J., Volkers K.M., Blankevoort C.G., Et al., Older adults with dementia are sedentary for most of the day, PLoS One, 11, (2016); Suttanon P., Hill K.D., Said C.M., Et al., Feasibility, safety and preliminary evidence of the effectiveness of a home-based exercise programme for older people with Alzheimer's disease: A pilot randomized controlled trial, Clin Rehabil, 27, pp. 427-438, (2013); Steinberg M., Leoutsakos J.M.S., Podewils L.J., Et al., Evaluation of a home-based exercise program in the treatment of Alzheimer's disease: The Maximizing Independence in Dementia (MIND) study, Int J Geriatr Psychiatry, 24, pp. 680-685, (2009); Shephard R.J., Limits to the measurement of habitual physical activity by questionnaires, Br J Sports Med, 37, pp. 197-206, (2003); Lutomski J.E., Krabbe P.F., den Elzen W.P., Et al., Rasch analysis reveals comparative analyses of activities of daily living/instrumental activities of daily living summary scores from different residential settings is inappropriate, J Clin Epidemiol, 74, pp. 207-217, (2016)</t>
  </si>
  <si>
    <t>Biles M., Leveraging insights from mainstream gameplay to inform STEM game design: Great idea, but what comes next?, Cult. Stud. Sci. Educ., 7, 4, pp. 903-908, (2012); Bricker L.A., Bell P., “GodMode is his video game name”: Situating learning and identity in structures of social practice, Cult. Stud. Sci. Educ., 7, 4, pp. 883-902, (2012); Jeremiassen K.S., Differences in students’ stem identity, game play motivations, and game preferences. Doctoral Dissertation, University of Houston-Clear Lake, (2018); Mayo M.J., Video games: A route to large-scale stem education?, Science, 323, 5910, pp. 79-82, (2009); Williamson B., Facer K., More than “just a game”: The implications for schools of children’s computer games communities, Educ. Commun. Inform., 4, pp. 255-270, (2004); Ito M., Sociocultural contexts of game-based learning. The National Academies of Sciences, Engineering, Medicine, Paper Presented at the Workshop for the National Academy of Science’s Committee on Learning Science: Computer Games, Simulations, and Education, (2009); Fowler A., Informal STEM learning in game jams, hackathons and game creation events, Proceedings of the International Conference on Game Jams, Hackathons, and Game Creation Events, pp. 38-41, (2016); Arya A., Chastine J., Preston J., Fowler A., An international study on learning and process choices in the global game jam, IJGBL, 3, 4, pp. 27-46, (2013); Squire K., Patterson N., Games and simulations in informal science education, The National Academies of Sciences, Engineering, Medicine, Washington, DC, Paper Commissioned for the National Research Council Workshop on Gaming and Simulations, (2009); Eshach H., Bridging in-school and out-of-school learning: Formal, non-formal, and informal education, J. Sci. Educ. Technol., 16, 2, pp. 171-190, (2007); Tisza G., Et al., The role of age and gender on implementing informal and non-formal science learning activities for children, Proceedings of the Fablearn Europe 2019 Conference, 10, pp. 1-10, (2019); Falk J.H., Hall W., Understanding the informal science education landscape: An exploratory study, Public Underst. Sci., 21, 7, pp. 865-874, (2012); Honey M., Hilton M.L., Learning Science through Computer Games and Simulations, (2011); Shaffer D.W., Epistemic frames for epistemic games, Comput. Educ., 46, 3, pp. 223-234, (2006); Saldana J., The Coding Manual for Qualitative Researchers, (2009); Patton M.Q., Qualitative Research and Evaluation Methods, (2002); Allen S., Peterman K., Evaluating informal STEM education: Issues and challenges in context, New Direct. Eval., 2019, 161, pp. 17-33, (2019); Feinstein N., Salvaging science literacy, Sci. Educ., 95, 1, pp. 168-185, (2011)</t>
  </si>
  <si>
    <t>Alves G.F., Souza E.V., Trevisan D.G., Montenegro A.A., Castro Salgado L.C., Clua E.W.G., Applying design thinking for prototyping a game controller, ICEC 2018. LNCS, 11112, pp. 16-27, (2018); Baldauf M., Adegeye F., Alt F., Harms J., Your browser is the controller: Advanced web-based smartphone remote controls for public screens, Proceedings of the 5Th ACM International Symposium on Pervasive Displays, pp. 175-181, (2016); Baldauf M., Frohlich P., Adegeye F., Suette S., Investigating on-screen gamepad designs for smartphone-controlled video games, ACM Trans. Multimed. Comput. Commun. Appl. (TOMM), 12, 1s, (2015); Bentley P., Evolutionary Design by Computers, (1999); Bjorlykhaug E., Egeland O., Mechanical design optimization of a 6DOF serial manipulator using genetic algorithm, IEEE Access, 6, pp. 59087-59095, (2018); Fraley C., Raftery A.E., How many clusters? Which clustering method? Answers via model-based cluster analysis, Comput. J., 41, 8, pp. 578-588, (1998); Jain A.K., Data clustering: 50 years beyond k-means, Pattern Recogn. Lett., 31, 8, pp. 651-666, (2010); Krish S., A practical generative design method, Comput. Aided Des., 43, 1, pp. 88-100, (2011); Oliveira A., Et al., An efficient similarity-based approach for comparing XML documents, Inf. Syst., 78, pp. 40-57, (2018); Playstation: The Last of Us, (2018); Reas C., Fry B., Processing, (2018); Rogers S., Level Up! the Guide to Great Video Game Design, (2014); Russ J.C., The Image Processing Handbook, (2016); Torok L., Pelegrino M., Trevisan D., Montenegro A., Clua E., Designing game controllers in a mobile device, DUXU 2017. LNCS, 10289, pp. 456-468, (2017); Troiano L., Birtolo C., Genetic algorithms supporting generative design of user interfaces: Examples, Inf. Sci., 259, pp. 433-451, (2014); Wagstaff K., Cardie C., Rogers S., Schrodl S., Et al., Constrained K-Means Clustering with Background Knowledge. In: ICML, 1, pp. 577-584, (2001)</t>
  </si>
  <si>
    <t>Harnessing the power of video games for learning, Summit on Educational Games, (2006); Sitzmann T., A meta-analytic examination of the instructional effectiveness of computer-based simulation games, Personn El Psychology, 64, 2, (2011); Livingstone S., Haddon L., EU kids online: final report, LSE: EU Kids, (2009); Castellar E.N., All A., Marez D.L., Looy J.V., Improving arithmetic skills through gameplay: Assessment of the effectiveness of an educational game in terms of cognitive and affective learning outcomes, Information Sciences, 264, pp. 19-31, (2014); Egenfeldt-Nielsen S., Beyond Edutainment: Exploring the Educational Potential of Computer Games, (2005); Garris R., Ahlers R., Driskell J.E., Games, motivation, and learning: A research and practice model, Simulation &amp; Gaming, 33, pp. 441-467, (2002); Prensky M., Digital Game-based Learning, 1, 1, (2003); Gee J.P., Good video games and good learning, Phi Kappa Phi Forum, 2, 85, pp. 33-37, (2005); Kirriemuir J., The Relevance Ofvideo Games and Gaming Consoles to the Higher, (2002); Williamson B., Computer Games, Schools and Young People: A Report for Educators on Using Games for Learning, (2009); Wouters P., Van Nimwegen C., Van Oostendorp H., Van Der Spek E.D., A meta-analysis of the cognitive and motivational effects of serious games, Educational Psychology, 105, 2, pp. 249-265, (2013); Tobias S., Fletcher J.D., Dai D.Y., Wind A.P., Review of research on computer games, Computer Games and Instruction, pp. 127-222, (2011); Lake R.E., Cynthia S., Effective programs in elementary mathematics: A best-evidence synthesis, Education &amp; Educational Research, 78, 3, pp. 427-515, (2008); Vogel J., Vogel D., Cannon-Bowers J., Bowers G., Muse K., Wright M., Computer gaming and interactive simulations for learning: A meta-analysis, Educational Computing, 34, 3, pp. 229-243, (2006); Honey M.A., Hilton M.L., Learning Science through Computer Games, (2011); Bai H., Pan W., Hirumi A., Kebritchi M., Assessing the effectiveness of a 3-D instructional game on improving mathematics achievement and motivation ofmiddle school students, Educational Technology, 43, 6, pp. 993-1003, (2012); Mullis J.V.S., Martin M.O., Foy P., Arora A., TIMSS 2011 international results in mathematics, TIMSS &amp; PIRLS International Study, (2012); Li Q., Ma X., A meta-analysis of the effects of computer technology on school students' mathematics learning, Educational Psychology Review, 22, pp. 215-243, (2010); Bakker M., Heuvel-Panhuizen V.D., Robitzsch A., Effects of playing mathematics computer games on primary school students' multiplicative reasoning ability, Contemporary Educational Psychology, 40, pp. 55-71, (2015); Yunanto A.A., Herumurti D., Kuswadayan J., Rochimah S., Intelligent system for agent in educational game using dynamic gram similarity, 2018 International Seminar on Application for Technology Oj Information and Communication, (2018); Yunanto A.A., Rochimah S., Systematic literature review terhadap evaluasi perangkat lunak tentang serious game, Jurnal Informatika, 4, 1, (2017); Yunanto A.A., Herumurti D., Kuswardayan J., Kecerdasan buatan pada game edukasi untuk pembelajaran bahasa inggris berbasis pendekatan heuristik similaritas, Jurnal Sistem Dan Informatika, 11, 2, (2017)</t>
  </si>
  <si>
    <t>https://www.scopus.com/inward/record.uri?eid=2-s2.0-85096637536&amp;doi=10.34190%2fGBL.20.159&amp;partnerID=40&amp;md5=79f95aec2c7c3eacb53f15cba76e52b5</t>
  </si>
  <si>
    <t>Gamification is a learning technique that transfers game mechanics to the educational environment in order to achieve better learning results, change participants' attitudes towards the learning process, develop knowledge and student skills. One of the advantages of using gamification is that motivates students to investigate and design strategies in order to achieve a better performance in the game. There are many studies that highlight the different benefits of using gamification in the classroom, among some of these benefits gamification improves student participation, motivation and commitment, encourages more collaboration between students, increases content understanding, among others. On the other hand, it is necessary to understand that the paradigm of employers has changed. Companies today need more flexible people, with different skills, with the ability to "learn to learn". This skill is essential to cope with the complexity of interactions that people frequently face. This is why many companies prefer to have employees who manage their time and achieve results independently (without the direction of supervisors, trainers, or educators). Day by day it is more important that people develop the ability to acquire new skills, new knowledge and self-management. For the past two years, with other colleagues in the logistics area at our university, we have worked on designing a course based on an online game called Logistic Simulator (or LOST, for short). The intention of the game is that students can acquire knowledge in an easy and fun way. To improve their performance in the game, they must investigate and learn different topics of the course on their own, and even investigate content that is not found within the syllabus. This study aims to point out how gamification influences the student's perception of self-directed learning. The study shows that students significantly change their perception of some of the areas related to their participation and the degree of responsibility they have for their own learning, in particular, students improve their abilities in the search for information, autonomy and self-management. © 2020 Dechema e.V.. All rights reserved.</t>
  </si>
  <si>
    <t>Sik-Lanyi C.</t>
  </si>
  <si>
    <t>Sik-Lanyi, Cecilia (55917669900)</t>
  </si>
  <si>
    <t>Serious and fun games: Introduction to the special thematic session</t>
  </si>
  <si>
    <t>12376 LNCS</t>
  </si>
  <si>
    <t>10.1007/978-3-030-58796-3_24</t>
  </si>
  <si>
    <t>https://www.scopus.com/inward/record.uri?eid=2-s2.0-85091523104&amp;doi=10.1007%2f978-3-030-58796-3_24&amp;partnerID=40&amp;md5=845017d6fca0c6487fb7daeefdc1bf6c</t>
  </si>
  <si>
    <t>Serious and Fun Games Special Thematic Session aims to bring together academic scientists, researchers, Ph.D. students and research scholars to exchange and share their experiences and research results on all aspects of Game-Based Learning and Serious Games helping people with disabilities and people who need special education. The target groups of these Serious Games are blind people or people with low vision, hearing impairment, motion challenges, learning problems or children with special diets for example type 1 diabetes, or food allergy. It also provides an interdisciplinary platform for researchers, practitioners, and educators to present and discuss the most recent innovations and trends. Moreover, to share and concern practical challenges encountered, and solutions adopted in the fields of Game-Based Learning and Serious Games. High-quality research contributions describing original and unpublished results of conceptual, constructive, empirical, experimental, or theoretical work in all areas of Game-Based Learning and Serious Games were cordially invited for presentation at the STS. © Springer Nature Switzerland AG 2020.</t>
  </si>
  <si>
    <t>Serious Game; Special thematic session; Universal design</t>
  </si>
  <si>
    <t>Comenius J.A., Great didactica of John Amus Comenius, (1896); Smolik F., Comenius: a man of hope in a time of turmoil, Christian History, 6, pp. 15-18, (1987); Kapp K.M., The Gamification of Learning and Instruction: Game-based Methods and Strategies for Training and Education, (2012); Seligman M.E.P., Csikszentmihalyi M., Positive psychology: an introduction, Am. Psychol, 55, 1, pp. 5-14, (2000); Chen J., Flow in games (and everything else), Commun. ACM, 50, 4, pp. 31-34, (2007); Weimeyer J., Kleim A., Serious games in prevention and rehabilitation-a new panacea for elderly people?, Eur. Rev. Aging Phys. Act, 9, 1, pp. 41-50, (2012); Sik Lanyi C., Szucs V., Motivating rehabilitation through competitive gaming, Modern Stroke Rehabilitation through e-Health-based Entertainment, pp. 137-167, (2016); Arriaga P., Esteves F., Fernandes S., Playing for better or for worse? health and social outcomes with electroninc gaming, Handbook of Research on ICTs for Human-Centered Healthcare and Social Care Services, pp. 48-69, (2013); Gallegos B., Kepple M.T., Bukaty C.A., Using video gameplay to measure achievement for students with disabilities: a new perspective to grading and achievement reporting, Handbook of Research on Gaming Trends in P-12 Education, pp. 326-352, (2016); Neto J., Mendes P., Game4Manager: more than virtual managers, Handbook of Research on Serious Games as Educational, Business and Research Tools, pp. 108-134, (2012); Taylor L.N., Gaming ethics, rules, etiquette, and learning, Handbook of Research on Effective Electronic Gaming in Education, pp. 1057-1067, (2009); Pavlidis G.P., Markantonatou S., Playful education and innovative gamified learning approaches, Handbook of Research on Educational Design and Cloud Computing in Modern Classroom Settings, pp. 321-341, (2008); Fromme J., Jorissen B., Unger A., (Self-) educational effects of computer gaming cultures, Handbook of Research on Effective Electronic Gaming Education, pp. 757-775, (2009); Deutsche Welle News, (2019); United Nations: WorlD Population Ageing, (2019); Nielsen J., Introducing Boomers: Marketing’s Most Valuable Generation, (2012); Tath W., How to successfully cater to older players, (2020); Carvelho T., Allison R.S., Irving E.L., Harriot C., Computer Gaming for Vision Therapy, (2008); Baker M.J., Incorporating the thematic ritualistic behaviors of children with autism into games, J. Positive Behav. Interv, (2000); Schneider W., Roth E., Ennemoser M., Training phonological skills and letter knowledge in children at risk for dyslexia: a comparison of three kindergarden intervention programs, J. Educ. Psychol, 92, pp. 284-295, (2000); Brown D.J., McHugh D., Standen P.J., Evett L., Shopland N., Battersby S.J., Designing location based learning experiences for people with intellectual disabilities and additional senzory impairments, Comput. Educ, 56, 1, pp. 11-20, (2011); Sik Lanyi C., Brown D.J., Standen P., Lewis J., Butkute V., User interface evaluation of serious games for students with intellectual disability, ICCHP 2010. LNCS, 6179, pp. 227-234, (2010); Sik Lanyi C., Brown D., Standen P., Lewis J., Butkute V., Results of user interface evaluation of serious games for students with intellectual disability, Acta Polytechnica Hungarica, 9, 1, pp. 225-245, (2012); Sik-Lanyi C., Szucs V., Play for children with disabilities: some reflections on the results on the users’ needs and on the role of technologies, Users’ Needs Report on Play for Children with Disabilities-Parents’ and children’s views, pp. 117-123, (2017); Sik-Lanyi C., Colour-Fidelity and Barrier-Free Design of Virtual Worlds and Games, (2017)</t>
  </si>
  <si>
    <t>Baranyi R.; Binder D.M.; Lederer N.; Grechenig T.</t>
  </si>
  <si>
    <t>Baranyi, René (56026868700); Binder, Dennis M. (57205361733); Lederer, Nadja (37002108900); Grechenig, Thomas (6507720565)</t>
  </si>
  <si>
    <t>56026868700; 57205361733; 37002108900; 6507720565</t>
  </si>
  <si>
    <t>Design of a serious game to increase physical activity by adding direct benefits to the game for conducting sport activities</t>
  </si>
  <si>
    <t>IFMBE Proceedings</t>
  </si>
  <si>
    <t>10.1007/978-981-10-4505-9_6</t>
  </si>
  <si>
    <t>https://www.scopus.com/inward/record.uri?eid=2-s2.0-85059768160&amp;doi=10.1007%2f978-981-10-4505-9_6&amp;partnerID=40&amp;md5=3c7fae184f94df7b2329538d091a24b2</t>
  </si>
  <si>
    <t>“Dosis facit venenum,” or “the dose makes the poison,” as first expressed by Paracelsus, is a universally valid statement. Thus, being a little bit of a sedentary person makes a whole lot of difference when this behavior turns into a lifestyle. If combined with additional poor habits like imbalanced food intake, little physical activity becomes a number one risk factor in developing chronic diseases later on. What is lacking are motivational concepts and tools that pick up “active” as well as “less active couch potatoes” with the purpose to prevent serious health consequences by making sport activities more attractive, interactive, fun and engaging. Thus, lowering the barrier of overcoming one’s weaker self is pivotal. In this paper, we propose a novel concept and Android-based prototype of a serious game called Lazarus, which aims to prevent chronic disease by using motivational boosts to enhance physical exercise. 117 people helped gathering basic information for the game and another 10 people evaluated the concept adhering to a User Centered Design. The application takes advantage of an approach to reward physical real-life activity (doing sports) with virtual in-game benefits. © 2019, Springer Nature Singapore Pte Ltd.</t>
  </si>
  <si>
    <t>Bennie J.A., Chau J.Y., van der Ploeg H.P., Stamatakis E., Do A., Bauman A., The prevalence and correlates of sitting in European adults-a comparison of 32 Eurobarometer-participating countries, Int. J. Behav. Nutr. Phys. Act, 10, 1, (2013); Dunstan D.W., Healy G.N., Sugiyama T., Owen N., Too much sitting’ and metabolic risk-Has modern technology caught up with us?, European Endocrinology, 6, 1, pp. 19-23, (2010); Letter to the Editor: Standardized use of the terms ‘sedentary’ and ‘sedentary behaviours’, Appl Physiol Nutr Metab, 37, pp. 540-542, (2012); Overweight and Obesity Statistics; Berkovsky S., Freyne J., Coombe M., Physical Activity Motivating Games: Be Active and Get Your Own Reward, ACM Trans Comput-Hum Interact, 19, 4, pp. 1-32; Consolvo S., Everitt K., Smith I., Landay J.A., Design Requirements for Technologies That Encourage Physical Activ-ity, Proceedings of the SIGCHI Conference on Human Factors in Computing Systems, pp. 457-466, (2006); Toscos T., Faber A., An S., Gandhi M.P., Chick Clique: Persuasive Technology to Motivate Teenage Girls to Exercise, pp. 1873-1878, (2006); Laikari A., Exergaming-Gaming for health: A bridge between real world and virtual communities, IEEE 13Th International Symposium on Consumer Electronics, 2009. ISCE ’09, pp. 665-668, (2009); Dropwizard Framework, (2013); Foursquare Module from Github; Foursquare Application Programming Interface</t>
  </si>
  <si>
    <t>Akl E.A., Pretorius R.W., Sackett K., The effect of educational games on medical students' learning outcomes: A systematic review: BEME guide no 14, Med Teach, 32, pp. 16-27, (2010); Graafland M., Schraagen J.M., Schijven M.P., Systematic review of serious games for medical education and surgical skills training, Br J Surg, 99, pp. 1322-1330, (2012); Knight J.F., Carley S., Tregunna B., Serious gaming technology in major incident triage training: A pragmatic controlled trial, Resuscitation, 81, pp. 1175-1179, (2010); Chang T.P., Weiner D., Screen-based simulation and virtual reality for pediatric emergency medicine, Clin Pediatr Emerg Med, 17, pp. 224-230, (2016); Chan T.M., Mercuri M., Van Dewark K., Managing multiplicity: Conceptualizing physician cognition in multipatient environments, Acad Med, 93, pp. 786-793, (2018); Chan T.M., Van Dewark K., Sherbino J., Schwartz A., Norman G., Lineberry M., Failure to flow: An exploration of learning and teaching in busy, multi-patient environments using an interpretive description method, Perspect Med Educ, 6, pp. 380-387, (2017); Friday Night at the ER; Olszewski A.E., Wolbrink T.A., Serious gaming in medical education: A proposed structured framework for game development, Simul Healthc, 12, pp. 240-253, (2017); O'Leary S., Diepenhorst L., Churley-Strom R., Magrane D., Educational games in an obstetrics and gynecology core curriculum, Am J Obstet Gynecol, 193, pp. 1848-1851, (2005); Sanderson W.B., Wood S.L., Chan T.M., Gottlieb M., Sherbino J., Boysen-Osborn M., Papananou D., Yarris L.M., Gaming and gamification, Education Theory Made Practical, 1, pp. 95-107, (2017)</t>
  </si>
  <si>
    <t>Wang T.; Ahmad R.</t>
  </si>
  <si>
    <t>Wang, Tianxiong (57281969000); Ahmad, Rafiq (57201013693)</t>
  </si>
  <si>
    <t>57281969000; 57201013693</t>
  </si>
  <si>
    <t>Design of a New Game for Teaching Assembly Process</t>
  </si>
  <si>
    <t>Mechanisms and Machine Science</t>
  </si>
  <si>
    <t>10.1007/978-3-030-45402-9_6</t>
  </si>
  <si>
    <t>https://www.scopus.com/inward/record.uri?eid=2-s2.0-85085208130&amp;doi=10.1007%2f978-3-030-45402-9_6&amp;partnerID=40&amp;md5=ab3ba5a93a99e5b9d2783c9afead9a34</t>
  </si>
  <si>
    <t>Assembly practice is regarded as a great way to deal with the training needs of the increasing number of mechanical companies as students can be equipped with hands-on skills and working experience from assembly training. However, the current assembly-related courses with hands-on activities have a series of problems including cost and safety. This paper analyzes the possibility of applying serious games to assembly training and introduces a novel serious game to help mechanical engineering students participate the assembly process in a fun environment. The game is developed by Unity3D and based on BCN3D MOVEO robotic arm. Learners can get familiar with the assembly process from the game and instructors can customize the assembly process for their students to learn. The benefits this game can have on mechanical engineering education are examined © 2020, The Editor(s) (if applicable) and The Author(s), under exclusive license to Springer Nature Switzerland AG.</t>
  </si>
  <si>
    <t>Assembly; Gamification; Serious game</t>
  </si>
  <si>
    <t>Yadav A., Shaver G.M., Meckl P., Lessons learned: Implementing the case teaching method in a mechanical engineering course, J Eng Educ, 99, 1, pp. 55-69, (2010); Hamada M., Sato S., A game-based learning system for theory of computation using Lego NXT Robot, Procedia Comput Sci, 4, pp. 1944-1952, (2011); Jonassen D., Strobel J., Lee C.B., Everyday problem solving in engineering: Lessons for engineering educators, J Eng Educ, 95, 2, pp. 139-151, (2006); Prince M.J., Felder R.M., Inductive teaching and learning methods: Definitions, comparisons, and research bases, J Eng Educ, 95, 2, pp. 123-138, (2006); Ahmad R., Et al., Alberta learning factory for training reconfigurable assembly process value stream mapping, Procedia Manuf, 23, pp. 237-242, (2018); Coller B., Implementing a video game to teach principles of mechanical engineering, 114Th Annual ASEE Conference and Exposition, (2007); Pons-Lelardeux C., Et al., Didactic study of a learning game to teach mechanical engineering, Procedia Eng, 132, pp. 242-250, (2015); Deterding S., Et al., From game design elements to gamefulness: Defining gamification, Proceedings of the 15Th International Academic Mindtrek Conference: Envisioning Future Media Environments, (2011); Muller B.C., Reise C., Seliger G., Gamification in factory management education–a case study with Lego Mindstorms, Procedia CIRP, 26, pp. 121-126, (2015); Michael D.R., Chen S.L., Serious games: Games that educate, train, and inform. Muska &amp; Lipman/Premier-Trade, Boston (2005), (2005); Stege L., van Lankveld G., Spronck P., Serious games in education, Int J Comput Sci Sport, 10, 1, pp. 1-9, (2011); Barata G., Et al., Improving participation and learning with gamification, Proceedings of the First International Conference on Gameful Design, Research, and Applications, (2013); Barata G., Et al., Engaging engineering students with gamification, 2013 5Th International Conference on Games and Virtual Worlds for Serious Applications (VS-GAMES), (2013); Coller B.D., Shernoff D.J., Video game-based education in mechanical engineering: A look at student engagement, Int J Eng Educ, 25, 2, (2009); BCN3D. BCN3D MOVEO – a Fully Open Source 3D Printed Robot Arm; Pen Source 3D Printed Robotic Arm for Educational Purposes; Paz B.M., Gamification: A Tool to Improve Sustainability Efforts, (2013); Ahmad N.L., Omhover J., Game methodology for design methods and tools selection, J Learn Des, 7, 1, pp. 1-9, (2014)</t>
  </si>
  <si>
    <t>Colucci P.G., Kostandy P., Shrauner W.R., Et al., Development and utilization of a web-based application as a robust radiology teaching tool (Radstax) for medical student anatomy teaching, Acad Radiol, 22, pp. 247-255, (2015); Webb A.L., Choi S., Interactive radiological anatomy eLearning solution for first year medical students: Development, integration, and impact on learning, Anat Sci Educ, 7, pp. 350-360, (2014); Weinberger E., Jakobovits R., Halsted M., MyPACS. net: A web-based teaching file authoring tool, AJR, 179, pp. 579-582, (2002); Ryan A.G., Louis L.J., Yee W.C., Informatics in radiology (infoRAD): HTML and web site design for the radiologist: A primer, RadioGraphics, 25, pp. 1101-1118, (2005); Rojas D., Kapralos B., Dubrowski A., The role of game elements in online learning within health professions education, Stud Health Technol Inform, 220, pp. 329-334, (2016); Nevin C.R., Westfall A.O., Rodriguez J.M., Et al., Gamification as a tool for enhancing graduate medical education, Postgrad Med J, 90, pp. 685-693, (2014); Heye T., Kurz P., Eiers M., Kauffmann G.W., Schipp A., A radiological case collection with interactive character as a new element in the education of medical students [in German], RoFo, 180, pp. 337-344, (2008); Awan O., Dey C., Salts H., Et al., Making learning fun: Gaming in radiology education, Acad Radiol, 26, pp. 1127-1136, (2019); Sirleo L., Innocenti M., Innocenti M., Civinini R., Carulli C., Matassi F., Post-operative 3D CT feedback improves accuracy and precision in the learning curve of anatomic ACL femoral tunnel placement, Knee Surg Sports Traumatol Arthrosc, 26, pp. 468-477, (2018); Lutz J., Korkut S., Linxen S., Et al., Tourney: A gamebased learning approach for the discovery of uncommon pathologies in radiology, Proceedings of the 11th European Conference on Games Based Learning, pp. 959-963, (2017); Mohan D., Farris C., Fischhoff B., Et al., Efficacy of educational video game versus traditional educational apps at improving physician decision making in trauma triage: Randomized controlled trial, BMJ, 359, (2017); Mann B.D., Eidelson B.M., Fukuchi S.G., Nissman S.A., Robertson S., Jardines L., The development of an interactive game-based tool for learning surgical management algorithms via computer, Am J Surg, 183, pp. 305-308, (2002); Sardi L., Idri A., Fernandez-Aleman J.L., A systematic review of gamification in e-Health, J Biomed Inform, 71, pp. 31-48, (2017); Cafazzo J.A., Casselman M., Hamming N., Katzman D.K., Palmert M.R., Design of an mHealth app for the self-management of adolescent type 1 diabetes: A pilot study, J Med Internet Res, 14, (2012); Allam A., Kostova Z., Nakamoto K., Schulz P.J., The effect of social support features and gamification on a web-based intervention for rheumatoid arthritis patients: Randomized controlled trial, J Med Internet Res, 17, (2015)</t>
  </si>
  <si>
    <t>Gino F., (2018); (2019); Clark R.E., Learning from serious games? Arguments, evidence, and research suggestions, Educ. Technol., 47, pp. 56-59, (2007); (2018); Sawyer B., (2005); Hamari J., Koivisto J., Sarsa H., Does gamification work?–a literature review of empirical studies on gamification, 2014 47th Hawaii International Conference on System Sciences (HICSS), pp. 3025-3034, (2014); Burnett C., Being together in classrooms at the interface of the physical and virtual: implications for collaboration in on/off-screen sites, Learn., Media Technol., 41, pp. 566-589, (2016); Chen H.-H., A Formative Evaluation of the Training Effectiveness of a Computer Game, (2005); Hays R.T., (2005); Wainess R., Oneil H., Baker E., Classification of learning outcomes: evidence from the computer games literature, Curric. J., 16, pp. 455-474, (2005); PratamaSutiono A., Purwarianti A., Iida H., A Mathematical Model of Game Refinement, (2014); Nossal N., Iida H., Game refinement theory and its application to score limit games, 2014 IEEE Games, Media, Entertainment (GEM), pp. 1-3, (2014); (2015); Xiong S., Zuo L., Chiewvanichakorn R., Iida H., Quantifying engagement of various games, The 19th Game Programming Workshop 2014, (2014); Huynh D., Iida H., An analysis of winning streak's effects in language course of “duolingo”, Asia-Pac. J. Inform. Technol. Multimedia, 6, pp. 23-29, (2017); Agarwal S., Khalid M.N.A., Iida H., Using curiosity model to characterize edutainment based on learner's growth rate; Panumate C., Iida H., Takahashi R., An analysis of sports using game refinement measure, ODISHA J. Soc. Sci., 4, pp. 4-48, (2017); Scepanovic S., Zaric N., Matijevic T., Gamification in higher education learning–state of the art, challenges and opportunities, Proceedings of the Sixth International Conference on e-Learning, Belgrade, pp. 128-134, (2015); Huynh D., Zuo L., Iida H., Analyzing gamification of “duolingo” with focus on its course structure, International Conference on Games and Learning Alliance, pp. 268-277, (2016); Kananat S., Terrillon J.-C., Iida H., Gamification and scrabble, International Conference on Games and Learning Alliance, pp. 405-414, (2016); Leibniz G.W., von Leibniz G.W.F., Leibniz: New Essays on Human Understanding, (1996)</t>
  </si>
  <si>
    <t>Masia S.; Sušnik J.; Khoury M.; Vamvakeridou-Lyroudia L.S.; Brouwer F.; Riegels N.; Domingo X.; Echeverria L.; Evans B.; Savić D.A.</t>
  </si>
  <si>
    <t>Masia, Sara (56830422300); Sušnik, Janez (55857198100); Khoury, Mehdi (27368053100); Vamvakeridou-Lyroudia, Lydia S. (6506730267); Brouwer, Floor (7004184392); Riegels, Niels (36603198800); Domingo, Xavier (55549822200); Echeverria, Lluis (57222897986); Evans, Barry (57192805500); Savić, Dragan A. (35580202000)</t>
  </si>
  <si>
    <t>56830422300; 55857198100; 27368053100; 6506730267; 7004184392; 36603198800; 55549822200; 57222897986; 57192805500; 35580202000</t>
  </si>
  <si>
    <t>FROM SYSTEM CONCEPT TO SERIOUS GAME: THE SIM4NEXUS APPROACH TO POLICY-RELEVANT NEXUS RESEARCH</t>
  </si>
  <si>
    <t>Proceedings of the IAHR World Congress</t>
  </si>
  <si>
    <t>10.3850/38WC092019-0702</t>
  </si>
  <si>
    <t>https://www.scopus.com/inward/record.uri?eid=2-s2.0-85162981090&amp;doi=10.3850%2f38WC092019-0702&amp;partnerID=40&amp;md5=6cd340f53ff4dee6868d0594545809eb</t>
  </si>
  <si>
    <t>There is growing interest in using serious games for a wide range of applications. At the same time, there is increasing interest in the water-energy-food/land-climate nexus, where interactions among sectors are made explicit. Common practice still revolves around sectoral silos. Serious games could help erode these silos, fostering efforts towards multi-sector policy making accounting for systemic impacts on policy decisions. One major criticism of some serious games is their lack of policy relevance. SIM4NEXUS (www.sim4nexus.eu) is an ongoing H2020 project developing policy-relevant serious games for 12 case studies from sub-national to global scale. This is being achieved by close stakeholder involvement at every step, from qualitative system design, policy analysis/selection, quantitative model development and game development. SIM4NEXUS covers five nexus sectors (water, energy, land, food, climate) and develops quantitative, scientifically-robust system dynamics models to quantify and explore nexus relationships in each case. Serious games will be able to explore the impacts of changes in one sector both within that sector but also on all other nexus sectors. The SIM4NEXUS serious games will ‘play’ the underlying models, but in an accessible way. Through intelligent game design and the link to the quantitative models, these impacts can be clearly and effectively communicated to policy makers in each case study while also being fun to play, offering opportunity for nexus exploration in an educational setting. This work details the entire process in SIM4NEXUS, emphasising the constant co-creation with stakeholders to ensure that the research and outputs remain relevant, accessible, and useable for strategic policy making. © 2019, IAHR.</t>
  </si>
  <si>
    <t>Nexus; Serious game; System dynamics modelling; Water-energy-food-land-climate</t>
  </si>
  <si>
    <t>Anzaldi G., Generic Ontology for Water Supply Distribution Chain, (2015); Britz W., Witzke H.P., CAPRI Model Documentation, (2014); E3ME Technical Manual Version 6, (2014); European Environment—State and Outlook 2015: Assessment of global megatrends, (2015); Fasel M., Brethaut C., Rouholahnejad E., Lacayo-Emery M.A., Lehmann A., Blue water scarcity in theBlack Sea catchment: Identifying key actors in the water-ecosystem-energy-food nexus, Environ. Sci. Policy, 66, pp. 140-150, (2016); Feng M., Liu P., Li Z., Zhang J., Liu D., Xiong L., Modelling the nexus across water supply, power generation and environment systems using the system dynamics approach: Hehuang Region, China, J. Hydrol, (2016); Ford A., Modeling the Environment, (2010); Gurung T.R., Bousquet F., Trebuil G., Companion modelling, conflict resolution, and institution building: Sharing irrigation water in the Lingmuteychu watershed, Bhutan, Ecol. Soc, 11, (2006); Global Food: Waste Not, Want Not, (2013); Khoury M., Gibson M.J., Savic D., Chen A., Vamvakeridou-Lyroudia L.S., Langford H., Wigley S., A Serious Game designed to explore and understand the complexities of flood mitigation options in urban-rural catchments, Journal Water MDPI, Water 2018, 10, 12, (2018); Mayer I.S., The gaming of policy and the politics of gaming: A review, Simul. Gaming, 40, pp. 825-862, (2009); Savic D.A., Morley M.S., Khoury M., Serious Gaming for Water Systems Planning and Management, Water, 8, (2016); Susnik J., Economic metrics to estimate current and future resource use, with a focus on water withdrawals, Sustain. Prod. Consum, 2, pp. 109-127, (2018); The SOSA Ontology; Smart Appliances REFerence (SAREF) ontology, (2019); Valek A.M., Susnik J., Grafakos S., Quantification of the urban water-energy nexus in México City, México, with an assessment of water-system related carbon emissions, Sci. Total Environ, 590, pp. 258-268, (2017); Semantic Sensor Network Ontology, (2011); High and Dry: Climate Change, Water and the Economy, (2016); The Global Risks Report 2016, (2016); The Water-Food-Energy Nexus; Insights into Resilient Development, (2014)</t>
  </si>
  <si>
    <t>Miller M., The Best Open Worlds Of E3 2018, (2018); Julian T., Noor S., Nielsen Mark J., Procedural content generation in games, A Textbook and Overview of Current Research, (2016); Toy M., Wichman G., Arnold K., Lane J., Design A.I., Rogue: Exploring The Dungeons of Doom, (1980); Murray S., Hello Games. Sony Interactive Entertainment., (2016); O'Reilly D., Basic Animation Aesthetics, (2009); Lague S., Procedural Landmass Generator, (2017); Adams E., Postmodernism and the three types of immersion, Gamasutra Archive, (2004)</t>
  </si>
  <si>
    <t>Lardon S., Piveteau V., Diagnostic methodology for the territorial project: An approach using spatial models, Géocarrefour, 80, pp. 75-90, (2005); Evaluation of the Second National Environmental Health Action Plan - Summary and Recommendations; Judge K., Platt S., Costongs C., Jurczak K., Health Inequalities: A Challenge for Europe, (2006); Marmot M., Allen J., Bell R., Bloomer E., Goldblatt P., WHO European review of social determinants of health and the health divide, The Lancet, 380, 9846, pp. 1011-1029, (2012); Havard S., Deguen S., Zmirou-Navier D., Schillinger C., Bard D., Traffic-related air pollution and socioeconomic status: A spatial autocorrelation study to assess environmental equity on a small-area scale, Epidemiology, 20, 2, pp. 223-230, (2009); Laurian L., Funderburg R., Environmental justice in France? A spatio-temporal analysis of incinerator location, J Environ Plan Manag, 57, 3, pp. 424-446, (2014); Padilla C.M., Kihal-Talantikite W., Vieira V.M., Rossello P., Le Nir G., Zmirou-Navier D., Et al., Air quality and social deprivation in four French metropolitan areas - A localized spatio-temporal environmental inequality analysis, Environ Res, 134, pp. 315-324, (2014); Deguen S., Petit C., Delbarre A., Kihal W., Padilla C., Benmarhnia T., Et al., Neighbourhood characteristics and long-term air pollution levels modify the association between the short-term nitrogen dioxide concentrations and all-cause mortality in Paris, PLoS One, 10, 7, (2015); Kihal W., Padilla C., Deguen S., The need for, and value of, a spatial scan statistical tool for tackling social health inequalities, Glob Health Promot, 24, 4, pp. 99-102, (2017); Michael D., Chen S., Serious Games: Games That Educate, Train, and Inform. First Edition, (2005); Lelardeux C., Panzoli P., Alvarez J., Galaup M., Lagarrigue P., Serious Game, Simulator, Serious Play: State of the Art for Health Training, (2012); Minhua M., Oikonomou A., Jain L.C., Serious Games and Edutainment Applications, (2011); Brox E., Fernandez-Luque L., Tollefsen T., Healthy Gaming - Video Game Design to promote Health, Appl Clin Inform, 2, 2, pp. 128-142, (2011); Ricciardi F., De Paolis L.T., A comprehensive review of serious games in health professions, Int J Comput Games Technol, 2014, pp. 1-11, (2014); Wattanasoontorn V., Boada I., Garcia R., Sbert M., Serious games for health, Entertain Comput, 4, 4, pp. 231-247, (2013); Abt C., Serious Games, (1970); Bobillier-Chaumon M.E., Technical evolutions and changes in work: Emergence of new business models, Human Work, 66, pp. 161-192, (2003); Reichlin L., Mani N., McArthur K., Harris A.M., Rajan N., Dacso C.C., Assessing the acceptability and usability of an interactive serious game in aiding treatment decisions for patients with localized prostate cancer, J Med Internet Res, 13, 1, (2011); Ohannessian R., Yaghobian S., Verger P., Vanhems P., A systematic review of serious video games used for vaccination, Vaccine, 34, 38, pp. 4478-4483, (2016); ECOVILLE - Simulation Game and Educational Resources; Individuals and Eco-citizens; Territorial City: The Serious Game of the MNT on the Consumption of Psychoactive Substances; Ludiscape E-learning Software; The Demo Version</t>
  </si>
  <si>
    <t>(2018); Ergonomics Guide, How to Science Kansei, (2009)</t>
  </si>
  <si>
    <t>Ahern J., From fail-safe to safe-to-fail: Sustainability and resilience in the new urban world, Landscape and Urban Planning, 100, 4, pp. 341-343, (2011); Al-Daeef M.M., Basir N., Saudi M.M., Security awareness training: A review, Proceedings of the World Congress on Engineering, 1, pp. 5-7, (2017); AlAwadhi S., Aldama-Nalda A., Chourabi H., Gil-Garcia R.J., Leung S., Mellouli S., Walker S., Building understanding of smart city initiatives, Electronic Government, pp. 40-53, (2012); Anderson R., Barton C., Bohme R., Clayton R., Van Eeten M.J., Levi M., Savage S., Measuring the cost of cybercrime, The Economics of Information Security and Privacy, pp. 265-300, (2013); IT Security Officer in the Public Administration, (2009); Benson V., The State of Global Cyber Security: Highlights and Key Findings, (2017); Benson V., McAlaney J., Frumkin L.A., Emerging threats for the human element and countermeasures in current cyber security landscape, Psychological and Behavioral Examinations in Cyber Security, pp. 266-271, (2018); Beyer M., Ahmed S., Doerlemann K., Arnell S., Parkin S., Sasse A., Passingham N., Awareness Is only the First Step. A Framework for Progressive Engagement of Staff in Cyber Security, (2016); Knowing risks, accepting challenges, designing solutions: Preface, Conference Proceedings for the 14th German IT Security Conference, (2015); Buchanan J., Gordon T., The Calculus of Consent: Logical Foundations of A Constitutional Democracy, (1962); Chen C.C., Medlin B.D., Shaw R.S., A cross-cultural investigation of situational information security awareness programs, Information Management &amp; Computer Security, 16, 4, pp. 360-376, (2008); Choi N., Kim D., Goo J., Whitmore A., Knowing is doing. An empirical validation of the relationship between managerial information security awareness and action, Information Management &amp; Computer Security, 16, 5, pp. 484-501, (2008); Chun S.A., Geller J., Taunk A., Sankaran K., Swaminathan T., Slob: Security learning by ontology browsing: Comprehensive cyber security learning resources in a web portal, Journal of Computing Sciences in Colleges, 31, 5, pp. 95-101, (2016); Collier M.J., Nedovic-Budic Z., Aerts J., Connop S., Foley D., Foley K., Verburg P., Et al., Transitioning to resilience and sustainability in urban communities, Cities (London, England), 32, pp. 21-28, (2013); Cone B.D., Irvine C.E., Thompson M.F., Nguyen T.D., A video game for cyber security training and awareness, Computers &amp; Security, 26, 1, pp. 63-72, (2007); Cone B.D., Thompson M.F., Irvine C.E., Nguyen T.D., Cyber security training and awareness through game play, IFIP International Information Security Conference, pp. 431-436, (2006); Cornillie F., Clarebout G., Desmet P., The role of feedback in foreign language learning through digital role playing games, Procedia: Social and Behavioral Sciences, 34, pp. 49-53, (2012); Dang-Pham D., Pittayachawan S., Bruno V., Why employees share information security advice? Exploring the contributing factors and structural patterns of security advice sharing in the workplace, Computers in Human Behavior, 67, pp. 196-206, (2017); Dark M.J., Security education, training and awareness from a human performance technology point of view, Readings and Cases in Management of Information Security, pp. 86-104, (2006); Di Mascio D., Dalton R., Using serious games to establish a dialogue between designers and citizens in participatory design, Serious Games and Edutainment Applications, pp. 433-454, (2017); Ersoy A., Smart cities as a mechanism towards a broader understanding of infrastructure interdependencies, Regional Studies, Regional Science, 4, 1, pp. 26-31, (2017); Gordon L.W., McAleese G.W., Resilience and Risk Management in Smart Cities, (2017); Gugerell K., Zuidema C., Gaming for the energy transition. Experimenting and learning in co-designing a serious game prototype, Journal of Cleaner Production, 169, pp. 105-116, (2017); Gunning J.P., Understanding Democracy: An Introduction to Public Choice., (2003); Hagen J.M., Albrechtsen E., Hovden J., Implementation and effectiveness of organizational information security measures, Information Management &amp; Computer Security, 16, 4, pp. 377-397, (2008); Head B.W., Community engagement: Participation on whose terms?, Australian Journal of Political Science, 42, 3, pp. 441-454, (2007); Helisch M., Pokoyski D., Security Awareness. Neue Wege Zur Erfolgreichen Mitarbeiter-Sensibilisierung, (2009); Hendrix M., Al-Sherbaz A., Victoria B., Game based cyber security training: Are serious games suitable for cyber security training?, International Journal of Serious Games, 3, 1, pp. 53-61, (2016); Herath T., Rao H.R., Encouraging information security behaviors in organizations: Role of penalties, pressures and perceived effectiveness, Decision Support Systems, 47, 2, pp. 154-165, (2009); Ho S.M., Von Eberstein A., Chatmon C., Expansive Learning in Cyber Defense: Transformation of Organizational Information Security Culture., (2017); Hu Q., Dinev T., Hart P., Cooke D., Managing employee compliance with information security policies: The critical role of top management and organizational culture, Decision Sciences, 43, 4, pp. 615-660, (2012); Hwang K., Choi M., Effects of innovation-supportive culture and organizational citizenship behavior on e-government information system security stemming from mimetic isomorphism, Government Information Quarterly, 34, 2, pp. 183-198, (2017); Jin G., Tu M., Kim T.H., Heffron J., White J., Game based cybersecurity training for high school students, Proceedings of the 49th ACM Technical Symposium on Computer Science Education, pp. 68-73, (2018); Jones B.H., Chin A.G., Aiken P., Risky business: Students and smartphones, TechTrends, 58, 6, pp. 73-83, (2014); Kangas M., Creative and playful learning: Learning through game co-creation and games in a playful learning environment, Thinking Skills and Creativity, 5, 1, pp. 1-15, (2010); Kathoun R., Zeadally S., Cybersecurity and privacy solutions in smart cities, IEEE Communications Magazine, 55, 3, pp. 51-59, (2017); Khan B., Alghathbar K.S., Nabi S.I., Khan M.K., Effectiveness of information security awareness methods based on psychological theories, African Journal of Business Management, 5, 26, pp. 10862-10868, (2011); Kim B.H., Kim K.C., Hong S.E., Oh S.Y., Development of cyber information security education and training system, Multimedia Tools and Applications, 76, 4, pp. 6051-6064, (2017); Kim E.B., Recommendations for information security awareness training for college students, Information Management &amp; Computer Security, 22, 1, pp. 115-126, (2014); Kirlappos I., Beautement A., Sasse M.A., Comply or die' is dead: Long live security-aware principal agents, Financial Cryptography and Data Security, FC 2013, pp. 70-82, (2013); Kirlappos I., Sasse M.A., Security education against phishing: A modest proposal for a major rethink, IEEE Security and Privacy, 10, 2, pp. 24-32, (2012); Kitchin R., Dodge M., The (In)security of Smart Cities: Vulnerabilities, Risks, Mitigation and Prevention, (2017); Krek A., Rational ignorance of the citizens in public participatory planning, 10th Symposium on Information-and Communication Technologies (ICT) in Urban Planning and Spatial Development and Impacts of ICT on Physical Space, CORP., (2005); Kruger H.A., Kearney W.D., A prototype for assessing information security awareness, Computers &amp; Security, 25, 4, pp. 289-296, (2006); Laamarti F., Eid M., El Saddik A., An overview of serious games, International Journal of Computer Games Technology, 11, (2014); Lee J.H., Phaal R., Lee S.H., An integrated service-device-technology roadmap for smart city development, Technological Forecasting and Social Change, 80, 2, pp. 286-306, (2013); Liang H., Xue Y., Wu L., Ensuring employees' it compliance: Carrot or stick?, Information Systems Research, 24, 2, pp. 279-294, (2013); Mahfuth A., Yussof S., Baker A.A., Ali N.A., A systematic literature review: Information security culture, 2017 International Conference on Research and Innovation in Information Systems (ICRIIS), pp. 1-6, (2017); McCrohan K.F., Engel K., Harvey J.W., Influence of awareness and training on cyber security, Journal of Internet Commerce, 9, 1, pp. 23-41, (2010); Mitchell A., Savill-Smith C., The Use of Computer and Video Games for Learning: A Review of the Literature, (2004); Moody R., Assessing the role of GIS in e-government: A tale of e-participation in two cities, Electronic Government, pp. 354-365, (2007); Moustaka V., Vakali A., Anthopoulos L.G., Citydna: Smart city dimensions' correlations for identifying urban profile, Proceedings of the 26th International Conference on World Wide Web Companion, pp. 1167-1172, (2017); Pattinson M., Parsons K., Butavicius M., McCormac A., Calic D., Assessing information security attitudes: A comparison of two studies, Information &amp; Computer Security, 24, 2, pp. 228-240, (2016); Peeters M., Megens C., Van Den Hoven E., Hummels C., Brombacher A., Social stairs: Taking the piano staircase towards long-term behavioral change, International Conference on Persuasive Technology, pp. 174-179, (2013); Pokoyski D., Security Awareness: Von der Oldschool in die Next Generation - eine Einführung, Security Awareness. Neue Wege Zur Erfolgreichen Mitarbeiter-Sensibilisierung, pp. 1-8, (2009); Pokoyski D., Zählen oder erzählen - was zählt? Security und Gamfication: Awareness you can touch and feel, Datakontext, 2, pp. 12-18, (2018); Poplin A., Playful public participation in urban planning: A case study for online serious games, Computers, Environment and Urban Systems, 36, 3, pp. 195-206, (2012); Raybourn E.M., A new paradigm for serious games: Transmedia learning for more effective training and education, Journal of Computational Science, 5, 3, pp. 471-481, (2014); Romero-Lankao P., Bruns A., Wiegleb V., From risk to WEF security in the city: The influence of interdependent infrastructural systems, Environmental Science &amp; Policy, 90, pp. 213-222, (2018); Safa N.S., Von Solms R., Furnell S., Information security policy compliance model in organizations, Computers &amp; Security, 56, pp. 70-82, (2016); Sanfilippo F., A multi-sensor fusion framework for improving situational awareness in demanding maritime training, Reliability Engineering &amp; System Safety, 161, pp. 12-24, (2017); Sarwat A.I., Sundararajan A., Parvez I., Moghaddami M., Moghadasi A., Toward a smart city of interdependent critical infrastructure networks, Sustainable Interdependent Networks, pp. 21-45, (2018); Schechtner K., Bridging the adoption gap for smart city technologies: An interview with rob kitchin, IEEE Pervasive Computing, 16, 2, pp. 72-75, (2017); Choll H.J., Scholl M., Smart governance: A roadmap for research and practice, IConference 2014 Proceedings, pp. 163-176, (2014); Scholl M., Fuhrmann F., Pokoyski D., Information security awareness 3.0 for job beginners, Conference on ENTERprise Information Systems (CENTERIS), pp. 433-436, (2016); Sengupta U., Doll C.N., Gasparatos A., Iossifova D., Angeloudis P., Da Silva Baptista M.D.S., Oren N., Sustainable Smart Cities: Applying Complexity Science to Achieve Urban Sustainability, (2017); Shaw R.S., Chen C.C., Harris A.L., Huang H.-J., The impact of information richness on information security awareness training effectiveness, Computers &amp; Education, 52, 1, pp. 92-100, (2009); Slusky L., Partow-Navid P., Students information security practices and awareness, Journal of Information Privacy and Security, 8, 4, pp. 3-26, (2012); Spaans M., Waterhout B., Building up resilience in cities worldwide - Rotterdam as participant in the 100 resilient cities programme, Cities (London, England), 61, pp. 109-116, (2017); Sullivant J., Building A Corporate Culture of Security: Strategies for Strengthening Organizational Resiliency, (2016); Sun J., Ahluwalia P., Koong K.S., The more secure the better? A study of information security readiness, Industrial Management &amp; Data Systems, 111, 4, pp. 570-588, (2011); Tondel I.A., Foros J., Kilskar S.S., Hokstad P., Jaatun M.G., Interdependencies and reliability in the combined ict and power system: An overview of current research, Applied Computing and Informatics, (2017); Tsohou A., Karyda M., Kokalakis S., Kiountouzi E., Managing the introduction of information security awareness programmes in organisations, European Journal of Information Systems, 24, 1, pp. 38-58, (2015); Vaidya J., Lorenzi D., Shafiq B., Chun S., Badar N., Teaching privacy in an interactive fashion, Proceedings of the 2014 Information Security Curriculum Development Conference, (2014); Van Niekerk J.F., Von Solms R., Information security culture: A management perspective, Computers &amp; Security, 29, 4, pp. 476-486, (2010); Venhoeven L., Steg L., Bolderdijk J.W., Can engagement in environmentally-friendly behavior increase well-being?, Handbook of Environmental Psychology and Quality of Life Research, pp. 229-237, (2017); Von Solms B., Von Solms R., Cyber security and information security-what goes where?, Information &amp; Computer Security, (2018); Von Solms S.H., The 5 waves of information security - From kristian beckman to the present, SEC 2010, IFIP International Federation for Information Processing AICT, 330, pp. 1-8, (2010); Warkentin M., Johnston A.C., Shropshire J., The influence of the informal social learning environment on information privacy policy compliance efficacy and intention, European Journal of Information Systems, 20, 3, pp. 267-284, (2011); Willison R., Warkentin M., Beyond deterrence: An expanded view of employee computer abuse, Management Information Systems Quarterly, 37, 1, pp. 1-20, (2013); Wolff A., Kortuem G., Cavero J., Urban data games: Creating smart citizens for smart cities, Proceedings of IEEE 15th International Conference on Advanced Learning Technologies, pp. 164-165, (2015); Workman M., Gaining access with social engineering: An empirical study of the threat, Information Systems Security, 16, 6, pp. 315-331, (2007); Zhang X., Li H., Urban resilience and urban sustainability: What we know and what do not know?, Cities (London, England), 72, pp. 141-148, (2018); Zyda M., From visual simulation to virtual reality to games, Computer, 38, 9, pp. 25-32, (2005)</t>
  </si>
  <si>
    <t>Susi T.; Torstensson N.; Wilhelmsson U.</t>
  </si>
  <si>
    <t>Susi, Tarja (8299075700); Torstensson, Niklas (56644642200); Wilhelmsson, Ulf (55579476900)</t>
  </si>
  <si>
    <t>8299075700; 56644642200; 55579476900</t>
  </si>
  <si>
    <t>"Can you send me a photo?" - A Game-Based Approach for Increasing Young Children’s Risk Awareness to Prevent Online Sexual Grooming</t>
  </si>
  <si>
    <t>https://www.scopus.com/inward/record.uri?eid=2-s2.0-85099801187&amp;partnerID=40&amp;md5=859cea1cc431c51380e8dcb7a7f7a612</t>
  </si>
  <si>
    <t>This paper presents a game-based approach for raising young children's online risk awareness, to decrease the risk of becoming the subject of sexual grooming. Hidden in the Park is an adventure game, including a classic game board and a tablet with Augmented Reality-technology. The game mechanics are based on data from true grooming processes. The game's target group is children aged 8-10 years. This paper describes the game development, from a prototype to an approved release version that will be released as a non-profit product during 2019. We describe the creation of the game mechanics, the iterative development process, and game evaluation. 25 pupils in the target group participated, but the ages 7-12 (n=70) were included to evaluate whether the game would suit the intended target group. Results show that the game is fun and engaging but that it also raise questions concerning online activities. © 2019 Authors &amp; Digital Games Research Association DiGRA.</t>
  </si>
  <si>
    <t>augmented reality; game design; game-based learning; online sexual grooming; Serious Games</t>
  </si>
  <si>
    <t>Aitken S., Gaskell D., Hodkinson A., Online sexual grooming: Exploratory comparison of themes arising from male offenders’ communications with male victims compared to female victims, Deviant Behavior, pp. 1-21, (2018); Antle A.N., Exploring how children use their hands to think: An embodied interaction analysis, Behavior &amp; Information Technology, 32, 9, pp. 938-954, (2013); Bergen E., Antfolk J., Jern P., Alanko K., Santtila P., Adults sexual interest in children and adolescents online: A quasi-experimental study, International Journal of Cyber Criminology, 7, 2, pp. 94-111, (2013); Black P.J., Wollis M., Woodworth M., Hancock J.T., A linguistic analysis of grooming strategies of online child sex offenders: Implications for our understanding of predatory sexual behavior in an increasingly computer-mediated world, Child Abuse &amp; Neglect, 44, pp. 140-149, (2015); Vuxnas sexuella kontakter med barn via Internet. Omfattning, karaktär, åtgärder. Rapport 2007:11, (2007); Chesney T., Coyne I., Logan B., Madden M., Griefing in virtual worlds: Causes, casualties and coping strategies, Information Systems Journal, 19, pp. 525-548, (2009); Virtual Global Taskforce Environmental Scan 2012, (2012); Goffman E., Frame analysis.: An essay on the organization of experience, (1974); Monopoly Junior Electronic Banking. Board Game; Herd G., "Minecraft: Grooming dangers for children gaming online, (2017); Internet organised crime threat assessment (IOCTA) 2017, (2017); van Kesteren I. E., Bekker M. M., Vermeeren A. P., Lloyd P. A., Assessing usability evaluation methods on their effectiveness to elicit verbal comments from children subjects, Proceedings of the 2003 conference on Interaction design and children, pp. 41-49, (2003); Khanum M.A., Trivedi M.C., Take care: a study on usability evaluation methods for children, (2012); Livingstone S., Haddon L., EU Kids online: Final report, (2009); Mitchell K.J., Wolak J., Finkelhor D., Police posing as juveniles online to catch sex offenders: Is it working?, Sexual Abuse: A Journal of Research and Treatment, 17, 3, pp. 241-267, (2005); Minecraft. Sandbox video game, (2009); Pokémon. Trading Card Game, (1999); O'Connell R., From fixed to mobile internet: The morphing of criminal activity online, Child sexual abuse and the Internet: Tackling the new frontier, pp. 37-55, (2004); Perverted Justice Foundation Incorporated; Piaget J., Intellectual evolution from adolescence to adulthood, Human Development, 51, 1, pp. 40-47, (1972); Read J.C., Markopoulus P., Child-computer interaction, International Journal of Child-Computer Interaction, 1, 1, pp. 2-6, (2013); Reeves C., Fantasy depictions of child sexual abuse: The problem of ageplay in Second Life, Journal of Sexual Aggression, 19, 2, pp. 236-246, (2012); Rollings A., Adams E., On Game Design, (2003); Sanders B., Dowland P., Atkinson S., Furnell S., Massively multi-player online role playing games: What’s the risk?, Journal of Virtual Worlds Research, 3, 3, (2011); Salian K., Sim G., Read J.C., Can children perform a heuristic evaluation?, Proceedings of the 11th Asia Pacific Conference on Computer Human Interaction, pp. 137-141, (2013); Sim G., Horton M., Investigating children's opinions of games: Fun Toolkit vs. This or That, Proceedings of the 11th International Conference on Interaction Design and Children, pp. 70-77, (2012); Utsatt, (2012); Småungar &amp; medier, (2017); Ungar &amp; medier, (2017); Susi T., Torstensson N., Who's texting?' – Playful Game Experiences for Learning to Cope with Online Risks, Accepted for publication in the Conference Proceedings of the 21st Conference on Human-Computer Interaction International, (2019); Susi T., Johannesson M., Backlund P., Serious Games – An overview, (2007); Torstensson N., Susi T., Online sexual grooming and offender tactics - What can we learn from social media dialogues?, Proceedings of the 2015 SweCog Conference, 2015, (2015); Wadsworth B. J., Piaget’s theory of cognitive and affective development, (2004); Our strategy to end the sexual exploitation of children online, (2016); Williams R., Elliott I. A., Beech A. R., Identifying sexual grooming themes used by Internet sex offenders, Deviant Behavior, 34, 2, pp. 135-152, (2013); Young G., Whitty M., Transcending taboos: A moral and psychological examination of cyberspace, (2012)</t>
  </si>
  <si>
    <t>Adler J., Malone D., Early mobilization in the intensive care unit: a systematic review, Cardiopulm Phys Ther J, 23, pp. 5-13, (2012); Tredget E.E., Levi B., Donelan M.B., Biology and principles of scar management and burn reconstruction, Surg Clin North Am, 94, pp. 793-815, (2014); Esselman P.C., Burn rehabilitation: an overview, Arch Phys Med Rehabil, 88, pp. S3-S6, (2007); Richard R., Santos-Lozada A.R., Burn patient acuity demographics, scar contractures, and rehabilitation treatment time related to patient outcomes: the ACT study, J Burn Care Res, 38, pp. 230-242, (2017); Goverman J., Mathews K., Goldstein R., Holavanahalli R., Kowalske K., Esselman P., Et al., Adult contractures in burn injury: a burn model system national database study, J Burn Care Res, 38, pp. e328-e336, (2017); Schneider J.C., Holavanahalli R., Helm P., Goldstein R., Kowalske K., Contractures in burn injury: defining the problem, J Burn Care Res, 27, pp. 508-514, (2006); Johnson J., Greenspan B., Gorga D., Nagler W., Goodwin C., Compliance with pressure garment use in burn rehabilitation, J Burn Care Rehabil, 15, pp. 180-188, (1994); Kiecolt-Glaser J.K., Williams D.A., Self-blame, compliance, and distress among burn patients, J Pers Soc Psychol, 53, pp. 187-193, (1987); Parry I., Painting L., Bagley A., Kawada J., Molitor F., Sen S., Et al., A pilot prospective randomized control trial comparing exercises using videogame therapy to standard physical therapy: 6 months follow-up, J Burn Care Res, 36, pp. 534-544, (2015); Parry I.S., Bagley A., Kawada J., Sen S., Greenhalgh D.G., Palmieri T.L., Commercially available interactive video games in burn rehabilitation: therapeutic potential, Burns, 38, pp. 493-500, (2012); Cannell J., Jovic E., Rathjen A., Lane K., Tyson A.M., Callisaya M.L., Et al., The efficacy of interactive, motion capture-based rehabilitation on functional outcomes in an inpatient stroke population: a randomized controlled trial, Clin Rehabil, 32, pp. 191-200, (2018); Tickle-Degnen L., Nuts and bolts of conducting feasibility studies, Am J Occup Ther, 67, pp. 171-176, (2013); Orsmond G.I., Cohn E.S., The distinctive features of a feasibility study: objectives and guiding questions, OTJR (Thorofare N J), 35, pp. 169-177, (2015); Braun V., Clarke V., What can “thematic analysis” offer health and wellbeing researchers?, Int J Qual Stud Health Well-being, 9, (2014); Parker M., Delahunty B., Heberlein N., Devenish N., Wood F.M., Jackson T., Et al., Interactive gaming consoles reduced pain during acute minor burn rehabilitation: a randomized, pilot trial, Burns, 42, pp. 91-96, (2016); Voon K., Silberstein I., Eranki A., Phillips M., Wood F.M., Edgar D.W., Xbox Kinect based rehabilitation as a feasible adjunct for minor upper limb burns rehabilitation: a pilot RCT, Burns, 42, pp. 1797-1804, (2016); Choi J.S., Kang D.W., Seo J.W., Kim D.H., Yang S.T., Tack G.R., The development and evaluation of a program for leg-strengthening exercises and balance assessment using Kinect, J Phys Ther Sci, 28, pp. 33-37, (2016); Seo N.J., Fathi M.F., Hur P., Crocher V., Modifying Kinect placement to improve upper limb joint angle measurement accuracy, J Hand Ther, 29, pp. 465-473, (2016); Parry I., Carbullido C., Kawada J., Bagley A., Sen S., Greenhalgh D., Et al., Keeping up with video game technology: objective analysis of Xbox Kinect and PlayStation 3 Move for use in burn rehabilitation, Burns, 40, pp. 852-859, (2014); Nedelec B., Parry I., Acharya H., Benavides L., Bills S., Bucher J.L., Et al., Practice guidelines for cardiovascular fitness and strengthening exercise prescription after burn injury, J Burn Care Res, 37, pp. e539-e558, (2016); Diego A.M., Serghiou M., Padmanabha A., Porro L.J., Herndon D.N., Suman O.E., Exercise training after burn injury: a survey of practice, J Burn Care Res, 34, pp. e311-e317, (2013); Carrougher G.J., Gibran N.S., Pham T.N., Jacob P., Borisenko B.S., Klein M.B., Internet informational needs surveys: burn injury population. Supplement to JBCR, J Burn Care Res, 33, (2012); Campbell R., Evans M., Tucker M., Quilty B., Dieppe P., Donovan J.L., Why don't patients do their exercises? Understanding non-compliance with physiotherapy in patients with osteoarthritis of the knee, J Epidemiol Community Health, 55, pp. 132-138, (2001); Beinart N.A., Goodchild C.E., Weinman J.A., Ayis S., Godfrey E.L., Individual and intervention-related factors associated with adherence to home exercise in chronic low back pain: a systematic review, Spine J, 13, pp. 1940-1950, (2013); Hegel M.T., Ayllon T., VanderPlate C., Spiro-Hawkins H., A behavioral procedure for increasing compliance with self-exercise regimens in severely burn-injured patients, Behav Res Ther, 24, pp. 521-528, (1986); Amtmann D., Morgan S.J., Kim J., Hafner B.J., Health-related profiles of people with lower limb loss, Arch Phys Med Rehabil, 96, pp. 1474-1483, (2015); Cella D., Riley W., Stone A., Rothrock N., Reeve B., Yount S., Et al., The Patient-Reported Outcomes Measurement Information System (PROMIS) developed and tested its first wave of adult self-reported health outcome item banks: 2005-2008, J Clin Epidemiol, 63, pp. 1179-1194, (2010); Deyo R.A., Ramsey K., Buckley D.I., Michaels L., Kobus A., Eckstrom E., Et al., Performance of a Patient Reported Outcomes Measurement Information System (PROMIS) short form in older adults with chronic musculoskeletal pain, Pain Med, 17, pp. 314-324, (2016)</t>
  </si>
  <si>
    <t>Battershill C., Ross S., Using Digital Humanities in the Classroom: A Practical Introduction for Teachers, Lecturers, and Students, (2017); Bruckman A., Biggers M., Ericson B., McKlin T., Dimond J., DiSalvo B., Hewner M., Ni L., Yardi S., Georgia computes!": Improving the computing education pipeline, SIGCSE Bull, 41, 1, pp. 86-90, (2009); Bryant C., Chen Y., Chen Z., Gilmour J., Gumidyala S., Herce-Hagiwara B., Msekela A.T., Pham J., Remash H., Remash M., Schoenle N., Zimmerman J., Albright S.D., Rebelsky S.A., A middle-school code camp emphasizing data science for social good, Proceedings of the 50th ACM Technical Symposium on Computer Science Education (SIGCSE'19), (2019); Bryant C., Gilmour J., Herce-Hagiwara B., Pham A.T., Remash H., Remash M., Zimmerman J., Albright S.D., Rebelsky S.A., The craft of code: Exposing elementary students to computing through tangible crafts (poster), Proceedings of the 49th ACM Technical Symposium on Computer Science Education (SIGCSE'18), (2018); Bryant C., Gilmour J., Herce-Hagiwara B., Pham A.T., Remash H., Remash M., Zimmerman J., Albright S.D., Rebelsky S.A., A middle-school code camp experience emphasizing data science for social good (poster), Proceedings of the 49th ACM Technical Symposium on Computer Science Education (SIGCSE'18), (2018); Cheryan S., Plaut V.C., Explaining underrepresentation: A theory of precluded interest, Sex Roles, 63, 7, pp. 475-488, (2010); Decker A., McGill M.M., Settle A., Towards a common framework for evaluating computing outreach activities, Proceedings of the 47th ACM Technical Symposium on Computing Science Education (SIGCSE'16), pp. 627-632, (2016); DeWitt A., Fay J., Goldman M., Nicolson E., Oyolu L., Resch L., Saldana J.M., Sounalath S., Williams T., Yetter K., Zak E., Brown N., Rebelsky S.A., What we say vs. What they do: A comparison of middle-school coding camps in the CS education literature and mainstream coding camps (abstract only), Proceedings of the 2017 ACM SIGCSE Technical Symposium on Computer Science Education (SIGCSE'17), (2017); Goldweber M., Strategies for adopting CSG-ED in CS 1, Proceedings of the 3rd Conference for Research on Equity and Sustained Participation in Engineering, Computing, and Technology (RESPECT'18), (2018); Goldweber M., Barr J., Clear T., Davoli R., Mann S., Patitsas E., Portnoff S., A framework for enhancing the social good in computing education: A values approach, ACM Inroads, 4, 1, pp. 58-79, (2013); Guzdial M., Education: Teaching computing to everyone, Commun. ACM, 52, 5, pp. 31-33, (2009); Loveless T., How Well Are Students Learning; With Sections on the Gender Gap in Reading, Effects of the Common Core, and Student Engagement, (2015); McClanahan W.S., Pepper S.K., Polin M., I program my own videogames, An Evaluation of Bootstrap, (2016); McGill M.M., Decker A., Settle A., Does outreach impact choices of major for underrepresented undergraduate students?, Proceedings of the Eleventh Annual International Conference on International Computing Education Research (ICER'15), pp. 71-80, (2015); Schanzer E., Fisler K., Krishnamurthi S., Bootstrap: Going beyond programming in after-school computer science, SPLASH Education Symposium 2013, (2013); Schanzer E., Fisler K., Krishnamurthi S., Assessing bootstrap: Algebra students on scaffolded and unscaffolded word problems, Proceedings of the 49th ACM Technical Symposium on Computer Science Education (SIGCSE'18), pp. 8-13, (2018); Simpson E., Sylabus for Lighting the Page: Digital Methods in Literary Studies, (2018); Wolz U., Stone M., Pearson K., Pulimood S.M., Switzer M., Computational thinking and expository writing in the middle school, Trans. Comput. Educ., 11, 2, (2011); Zweben S., Bizot B., 2016 Taulbee survey, Computing Research News, 29, 5, pp. 3-51, (2017)</t>
  </si>
  <si>
    <t>Alha K., Koskinen E., Paavilainen J., Hamari J., Free-to-Play Games: Professionals' Perspectives, (2014); Alharthi S.A., Alsaedi O., Toups Z.O., Tanenbaum J., Hammer J., Playing toWait: A Taxonomy of Idle Games, Proceedings of the 2018 CHI Conference on Human Factors in Computing Systems-CHI'18, pp. 1-15, (2018); Basile V., Bos J., Evang K., Venhuizen N., A platform for collaborative semantic annotation, Proceedings of the Demonstrations at the 13th Conference of the European Chapter of the Association for Computational Linguistics, pp. 92-96, (2012); Bogost I., Cow Clicker: The Making of Obsession (2010), (2010); Boyd D.M., Ellison N.B., Social network sites: Definition, history, and scholarship, Journal of Computer-Mediated Communication, 13, 1, pp. 210-230, (2007); Chamberlain J., Harnessing the intelligence of the crowd for problem solving and knowledge discovery, AAAI Conference on Human Computation and Crowdsourcing, (2014); Chamberlain J., Bartle R., Kruschwitz U., Madge C., Poesio M., Metrics of Games-with-a-purpose for NLP Applications, (2017); Chen S., The Social Network Game Boom, (2009); Cooper S., Khatib F., Treuille A., Barbero J., Lee J., Beenen M., Leaver-Fay A., Baker D., Popovic Z., Foldit Players T., Predicting protein structures with A multiplayer online game, Nature, 466, pp. 756-760, (2010); Dziedzic D., Wodarczyk W., Making NLP games with a purpose fun to play using free to play mechanics: Robocorp case study, Proceedings of EACL-Games4NLP Workshop., pp. 187-197, (2016); Fort K., Guillaume B., Chastant H., Creating zombilingo, a game with a purpose for dependency syntax annotation, Proceedings of the First International Workshop on Gamification for Information Retrieval-GamifIR'14, pp. 2-6, (2014); Fort K., Guillaume B., Lefebvre N., Who wants to play Zombie? A survey of the players on ZOMBILINGO, Games4NLP 2017-Using Games and Gamification for Natural Language Processing, (2017); Funk J., How much did modern warfare 2 cost to make?, The Escapist, (2009); A Dark Room, (2013); Gross D., The Facebook Games That Millions Love (And Hate), (2010); Grover R., Nayak M., Activision Plans $500 Million Date with'Destiny', (2014); Regina Heil C., Wu J.S., Lee J.J., Schmidt T., A review of mobile language learning applications: Trends, challenges, and opportunities, The EuroCALL Review, 24, 2, (2016); Helgason D., Thoughts on Browser Plugin Penetration' Unity Blog, (2008); Jurgens D., Navigli R., It's all fun and games until someone annotates: Video games with A purpose for linguistic annotation, TACL, 2, pp. 449-464, (2014); Herlina Karjo C., Andreani W., Learning foreign languages with duolingo and memrise, Proceedings of the 2018 International Conference on Distance Education and Learning-ICDEL'18, pp. 109-112, (2018); Khaliq I., Purkiss B., A study of interaction in idle games &amp; perceptions on the definition of A game, Games Entertainment Media Conference (GEM), 2015 IEEE. IEEE, pp. 1-6, (2015); Kiberd R., Cookie Clicker, the Internet's Most Pointlessly Addictive Game, Is Also Its Most Subversive, (2016); Kirman B., Emergence and playfulness in social games, Proceedings of the 14th International Academic MindTrek Conference on Envisioning Future Media Environments-MindTrek'10, (2010); Kleinman Z., Free Games Attract High Prices, (2009); Lafourcade M., Making People Play for Lexical Acquisition with the JeuxDeMots Prototype, (2007); Lafourcade M., Joubert A., Le Brun N., Games with A Purpose (GWAPS), (2015); Lewis C., Wardrip-Fruin N., Whitehead J., Motivational game design patterns of'Ville games, Proceedings of the International Conference on the Foundations of Digital Games. ACM, pp. 172-179, (2012); Luban P., The Design of Free-To-Play Games: Part 1, (2011); Luton W., Free-to-play: Making Money from Games You Give Away, (2013); Madge C., Chamberlain J., Kruschwitz U., Poesio M., Experiment-driven development of a gwap for marking segments in text, Extended Abstracts Publication of the Annual Symposium on Computer-Human Interaction in Play-CHI PLAY'17 Extended Abstracts, pp. 397-404, (2017); Makuch E., Dead Space 2 Dev Says Game Cost $60M to Make and Sold Millions, but Failed Commercially, (2017); Thomas W.M., Toward A theory of intrinsically motivating instruction, Cognitive Science, 5, 4, pp. 333-369, (1981); Mayer R.E., Rote versus meaningful learning, Theory into Practice, 41, 4, pp. 226-232, (2002); Paavilainen J., Hamari J., Stenros J., Kinnunen J., Social network games: Players' perspectives, Simulation &amp; Gaming, 44, 6, pp. 794-820, (2013); Pecorella A., The Math of Idle Games, Part i, (2016); Poesio M., Chamberlain J., Kruschwitz U., Robaldo L., Ducceschi L., Phrase detectives: Utilizing collective intelligence for internetscale language resource creation, ACM TiiS, 3, 1, (2013); Settles B., Meeder B., A trainable spaced repetition model for language learning, Proceedings of the 54th Annual Meeting of the Association for Computational Linguistics (Volume 1: Long Papers), pp. 1848-1858, (2016); Shin D., Shin Y., Why do people play social network games?, Computers in Human Behavior, 27, 2, pp. 852-861, (2011); Snow R., O'Connor B., Jurafsky D., Ng A.Y., Cheap and fast-but is it good?: Evaluating non-expert annotations for natural language tasks, Proceedings of the Conference on Empirical Methods in Natural Language Processing, pp. 254-263, (2008); Tanz J., The curse of cow clicker: How a cheeky satire became a videogame hit, Wired, 20, 1, (2011); Thaler R., Toward A positive theory of consumer choice, Journal of Economic Behavior &amp; Organization, 1, 1, pp. 39-60, (1980); Tuite K., GWAPs: Games with A Problem, (2014); Vannella D., Jurgens D., Scarfini D., Toscani D., Navigli R., Validating and extending semantic knowledge bases using video games with a purpose, ACL, 1, pp. 1294-1304, (2014); Venhuizen N., Evang K., Basile V., Bos J., Gamification for word sense labeling, Proceedings of the 10th International Conference on Computational Semantics (IWCS 2013), (2013); Von Ahn L., Games with A purpose, Computer, 39, 6, pp. 92-94, (2006); Von Ahn L., Dabbish L., Labeling images with A computer game, Proceedings of the 2004 Conference on Human Factors in Computing systems-CHI'04, pp. 319-326, (2004); Von Ahn L., Dabbish L., Designing games with A purpose, Commun. ACM, 51, 8, pp. 58-67, (2008); Von Ahn L., Ginosar S., Kedia M., Blum M., Improving image search with PHETCH, 2007 IEEE International Conference on Acoustics, Speech and Signal Processing-ICASSP'07, (2007); Von Ahn L., Liu R., Blum M., Peekaboom: A game for locating objects in images, Proceedings of the SIGCHI Conference on Human Factors in Computing systems-CHI'06, (2006); Yerli C., GC 2008: Crysis Cost 22 Million to Make, (2008); Zeldes A., The GUM corpus: Creating multilayer resources in the classroom, Language Resources and Evaluation, 51, 3, pp. 581-612, (2017)</t>
  </si>
  <si>
    <t>Apel S., Batory D., Kastner C., Saake G., Feature-oriented software product lines, (2016); Capilla R., Bosch J., Trinidad P., Ruiz-Cortes A., Hinchey M., An overview of Dynamic Software Product Line architectures and techniques: Observations from research and industry, Journal of Systems and Software, 91, pp. 3-23, (2014); Czarnecki K., Grunbacher P., Rabiser R., Schmid K., Wqsowski A., Cool features and tough decisions: a comparison of variability modeling approaches, In Proceedings of the sixth international workshop on variability modeling of software-intensive systems, pp. 173-182, (2012); Diaz J., Perez J., Garbajosa J., A model for tracing variability from features to product-line architectures: a case study in smart grids, Requirements Engineering, 20, 3, pp. 323-343, (2015); Lameras P., Essential features of serious games design in higher education, Learning, 4, 5, (2015); Rhouma T.B., Composition of software product line models, (2012); Thum T., Leich T., Krieter S., Feature Modeling and Development with FeaturelDE, (2018); Ziadi T., Handling UML Product Lines, (2004); Alvarez J., Djaouti D., Rampnoux O., Learning with serious games?, (2016); Boudier V.L., Dambach Y., Serious game: Educational revolution, (2010); Djaouti D., Alvarez J., Jessel J-P., Classifying Serious Games: the G/P/S model, (2015); Barcenilla J., Bastien J.M.C., The acceptability of new technologies: what relationship with ergonomics, usability and user experience?, Human labour, 72, 4, pp. 311-331, (2009); Brangier E., Bastien J.M.C., 12. The changing ergonomics of computer products: accessibility, usability, emotionality and influence, In Ergonomics, product design and mediatized services, pp. 307-328, (2010); Daumal S., User Experience Design, UX Principles and Methods, pp. 1-2, (2012); Kubicki S., Borgiel K., Lepreux S., Wolff M., Kolski C., Reflections around interactive tables: user experience, usability, evaluation, Human work, 75, 3, pp. 229-252, (2012); Moser C., User experience design. In User experience design, pp. 1-22, (2013); Stevens R., Polk K., Merrill C., Feng F., Weiss M., Brosnan E., Barnes L.E., User experience design to enhance the effectiveness of mobile technologies for the treatment of mental health, In Systems and Information Engineering Design Symposium (SIEDS), 2018, pp. 135-140, (2018); Fitchat L., Jordaan D.B., Ten heuristics to evaluate the user experience of serious games, (2016); Nacke L.E., Drachen A., Gobel S., Methods for evaluating gameplay experience in a serious gaming context, International Journal of Computer Science in Sport, 9, 2, pp. 1-12, (2010); Nagalingam V., Ibrahim R., User experience of educational games: A review of the elements, Procedia Computer Science, 72, pp. 423-433, (2015); Zielke M.A., Zakhidov D., Jacob D., Lenox S., Using Qualitative Data Analysis to Measure User Experience in a Serious Game for Premed Students, In International Conference on Virtual, Augmented and Mixed Reality, pp. 92-103, (2016); Zaharias P., Gatzoulis C., Chrysanthou Y., Exploring user experience while playing educational games: Focus on temporality and attractiveness, International Journal of Gaming and Computer-Mediated Simulations (IJGCMS), 4, 4, pp. 19-32, (2012); Fitchat L., Characterising HCI principles for evaluating the user experience of a serious game (Doctoral dissertation), (2016); Santana-Mancilla P.C., Rodriguez-Ortiz M., Gaytan-Lugo L.S., Garcia-Ruiz M.A., User Experience Evaluation to El Encanto: a Serious Game for Learning Community Intervention, Research in Computing Science, 108, pp. 81-88, (2015); Le Marc C., Mathieu J.P., Pallot M., Richir S., Serious gaming: From learning experience towards User Experience, In 2010 IEEE International Technology Management Conference (ICE), pp. 1-12, (2010); Moreno-Ger P., Torrente J., Hsieh Y.G., Lester W.T., Usability testing for serious games: Making informed design decisions with user data, Advances in HumanComputer Interaction, 2012, (2012); Radianti J., Lazreg M.B., Granmo O.C., Fire simulation-based adaptation of SmartRescue App for serious game: Design, setup and user experience, Engineering Applications of Artificial Intelligence, 46, pp. 312-325, (2015)</t>
  </si>
  <si>
    <t>Pierce C.; Woodward C.J.; Bartel A.</t>
  </si>
  <si>
    <t>Pierce, Charlotte (57215085991); Woodward, Clinton J. (36853464500); Bartel, Anthony (57203620821)</t>
  </si>
  <si>
    <t>57215085991; 36853464500; 57203620821</t>
  </si>
  <si>
    <t>Learning Management Models in Serious Mobile Music Games</t>
  </si>
  <si>
    <t>a48</t>
  </si>
  <si>
    <t>10.1145/3373017.3373069</t>
  </si>
  <si>
    <t>https://www.scopus.com/inward/record.uri?eid=2-s2.0-85079902860&amp;doi=10.1145%2f3373017.3373069&amp;partnerID=40&amp;md5=4008b4b68c3ccad21194e28028f92e8c</t>
  </si>
  <si>
    <t>Students seeking to learn musical skills face a highly complex task with a significant cognitive load. Serious games are one method that has been proposed to help manage this complexity. They offer to present content in a fun, attractive, familiar package to increase student's engagement and help them foster self-regulated and independent learning behaviours. In this paper, we examine the ways in which serious mobile games for music facilitate and encourage learning in their players. We call this the learning management model of a game, and it comprises three sub-models: a feedback model, an incentive and achievement model, and a progression model. By defining the models used by existing games, we can understand both how developers are approaching the task of serious game design, how effective their designs might be, and where improvements could be made in the future. We found that many of the choices made by developers indicate a tendency towards implementing functionality that minimises and simplifies the complexity of development. Players are rarely given feedback beyond whether they are correct or incorrect, they are rarely encouraged to or given the means by which to reflect on their performance over time, and they are relied upon to set their own path through content they are, by definition, unfamiliar with. Although the games already offer some educational value and provide benefits over traditional teaching materials, there remains significant scope for improvement in their learning management. © 2020 ACM.</t>
  </si>
  <si>
    <t>educational games; game design; mobile apps; music education; serious games</t>
  </si>
  <si>
    <t>Music Reading Essentials, (2018); Bass Guitar Trainer, (2011); Bloom's Taxonomy of Educational Objectives., (1965); Ultimate Music Theory-Smart Audio Flashcards, (2016); Cassidy G.G., Paisley A.M.J.M., Music-games: A case study of their impact, Research Studies in Music Education, 35, 1, pp. 119-138, (2013); Cherner T., Dix J., Lee C., Cleaning up that mess: Aframework for classifying educational apps, Contemporary Issues in Technology and Teacher Education, 14, 2, pp. 158-193, (2014); Corbett A., Trask H., Instructional interventions in computerbased tutoring: Differential impact on learning time and accuracy, Proceedings of the SIGCHI Conference on Human Factors in Computing Systems., pp. 97-104, (2000); Djaouti D., Alvarez J., Jessel J., Classifying serious games: The G/P/S model, Handbook of Research on Improving Learning and Motivation Through Educational Games: Multidisciplinary Approaches, pp. 118-136, (2011); Egenfeldt-Nielsen S., Third generation educational use of computer games, Journal of Educational Multimedia and Hypermedia, 16, 3, pp. 263-281, (2007); Elliot A.J., Dweck C.S., Handbook of Competence and Motivation., (2013); Froehlich G., Jellybean Tunes-An Introduction to Reading and Composing Music for Kids, (2017); Gee J.P., What video games have to teach us about learning and literacy, Computers in Entertainment (CIE), 1, 1, (2003); Graesser A., Chipman P., Leeming F., Deep learning and emotion in serious games, Serious Games., pp. 105-124, (2009); Hein E., Music games in education, Learning, Education and Games, pp. 93-108, (2014); Kiili K., De Freitas S., Arnab S., Lainema T., The design principles for flow experience in educational games, Procedia Computer Science, 15, pp. 78-91, (2012); Konecki M., Learning to play musical instruments through dynamically generated lessons in real-time based on adaptive learning system, Proceedings of the 25th Central European Conference on Information and Intelligent Systems., pp. 124-129, (2014); Kulhavy R., Stock W., Feedback in written instruction: The place of response certitude, Educational Psychology Review, 1, 4, pp. 279-308, (1989); Kwalwasser J., Exploring the Musical Mind. Coleman-Ross Co, (1955); ClefTutor-Music Notes Game, (2013); Leedy P., Ormrod J., Practical Research: Planning and Design., (2013); Mason B.J., Bruning R., Providing feedback in computer-based instruction: What the research tells us, Center for Instructional Innovation, 15, (2001); Ritterfeld U., Cody M., Vorderer P., Serious Games: Mechanisms and Effects., (2009); Rhythm Sight Reading Trainer, (2019); Sawyer B., Rejeski D., Serious Games: Improving Public Policy Through Game-based Learning and Simulation, (2002); Shute V., Focus on formative feedback, Review of Educational Research, 1, pp. 153-189, (2008); Van Oostendorp H., Van Der Spek E., Linssen J., Adapting the Complexity Level of A Serious Game to the Proficiency of Players., (2014); VanLehn K., The relative effectiveness of human tutoring, intelligent tutoring systems, and other tutoring systems, Educational Psychologist, 46, (2011); Vygotsky L., Interaction between learning and development, Readings on the Development of Children, 23, 3, pp. 34-41, (1978); Wood D., Bruner J.S., Ross G., The role of tutoring in problem solving, Journal of Child Psychology and Psychiatry, 17, 2, pp. 89-100, (1976)</t>
  </si>
  <si>
    <t>Baylor A. L., Promoting motivation with virtual agents and avatars: Role of visual presence and appearance, Philosophical Transactions of the Royal Society B: Biological Sciences, 364, 1535, pp. 3559-3565, (2009); Bergen E., Solberg D. F., Saethre T. H., Divitini M., Supporting the Co-design of Games for Privacy Awareness, International Conference on Interactive Collaborative Learning, pp. 888-899, (2018); Campbell M. J., Teaching non-parametric statistics to students in health sciences, ICOTS, 7, (2006); Dahlin K. B., Chuang Y.-T., Roulet T. J., Opportunity, Motivation, and Ability to Learn from Failures and Errors: Review, Synthesis, and Ways to Move Forward, Academy of Management Annals, 12, 1, pp. 252-277, (2018); de Freitas S., Oliver M., How can exploratory learning with games and simulations within the curriculum be most effectively evaluated?, Computers &amp; Education, 46, 3, pp. 249-264, (2006); Ertmer P. A., Glazewski K. D., Problem-based learning: Essential design characteristics, Trends and Issues in Instructional Design &amp; Technology, pp. 286-295, (2018); Evans J. S. B., In two minds: Dual-process accounts of reasoning, Trends in Cognitive Sciences, 7, 10, pp. 454-459, (2003); Field A. P., Discovering statistics using SPSS: (And sex, drugs and rock 'n' roll), (2009); Hassenzahl M., The hedonic/pragmatic model of user experience, Towards a UX Manifesto. HCI 2007, (2007); Higdon N., The Anatomy of Fake News: A Critical News Literacy Education, (2020); Ifenthaler D., Eseryel D., Ge X., Assessment in Game-Based Learning, (2012); Ifenthaler D., Kim Y. J., Game-Based Assessment Revisited, (2019); Jost P., The Quest Game-Frame: Balancing Serious Games for Investigating Privacy Decisions, Proceedings of the 11th Scandinavian Conference on Information Systems (SCIS2020), pp. 1-17, (2020); Jost P., Cobb S., Hammerle I., Reality-based interaction affecting mental workload in virtual reality mental arithmetic training, Behaviour &amp; Information Technology, 39, 10, pp. 1062-1078, (2020); Kumar R., Refaei B., Problem-based learning pedagogy fosters students' critical thinking about writing, Interdisciplinary Journal of Problem-Based Learning, 11, 2, (2017); Lave J., Wenger E., Situated learning: Legitimate peripheral participation, (1991); Leeder C., How college students evaluate and share "fake news" stories, Library &amp; Information Science Research, 41, 3, (2019); Muthaqin D. I., Rehabilitation Concept of Legal Protection for Citizen in Hoax Defamation, 2nd Annual Civic Education Conference (ACEC 2019), pp. 82-86, (2020); Nakamura J., Csikszentmihalyi M., Flow theory and research, Handbook of positive psychology, pp. 195-206, (2009); Nissenbaum H., Privacy in context: Technology, policy, and the integrity of social life, (2009); Rheinberg F., Engeser S., Vollmeyer R., Measuring components of flow: The Flow-Short-Scale, Proceedings of the 1st International Positive Psychology Summit, (2002); Ruiperez-Valiente J. A., Munoz-Merino P. J., Kloos C. D., An analysis of the use of badges in an educational experiment, 2016 IEEE Frontiers in Education Conference (FIE), pp. 1-8, (2016); Sulistyawan A. Y., Pinilih S. A. G., The Reality of Spreading Hoaxes on Social Media: A Sociolegal Approach, 2nd International Conference on Indonesian Legal Studies (ICILS 2019), pp. 436-441, (2019); Sweller J., Ayres P., Kalyuga S., Cognitive Load Theory in Perspective, Cognitive Load Theory, pp. 237-242, (2011); Veletsianos G., Contextually relevant pedagogical agents: Visual appearance, stereotypes, and first impressions and their impact on learning, Computers &amp; Education, 55, 2, pp. 576-585, (2010); Yee N., Ducheneaut N., Gamer motivation profiling: Uses and applications, Games User Research, pp. 485-490, (2018); Zannettou S., Sirivianos M., Blackburn J., Kourtellis N., The web of false information: Rumors, fake news, hoaxes, clickbait, and various other shenanigans, Journal of Data and Information Quality (JDIQ), 11, 3, pp. 1-37, (2019)</t>
  </si>
  <si>
    <t>Albers A.E., Greer R.D., Is the three-term contingency trial a predictor of effective instruction?, Journal of Behavioral Education, 1, 3, pp. 337-354, (1991); Annetta L.A., Minogue J., Holmes S.Y., Cheng M.T., Investigating the impact of video games on high school students engagement and learning about genetics, Computers &amp; Education, 53, 1, pp. 74-85, (2009); Arnab S., Serious games for healthcare: Applications and implications: applications and implications, (2012); Association A.P., Et al., Diagnostic and Statistical Manual of Mental Disorders (DSM-5®), (2013); Beale I.L., Kato P.M., Marin-Bowling V.M., Guthrie N., Cole S.W., Improvement in cancer-related knowledge following use of a psychoeducational video game for adolescents and young adults with cancer, Journal of Adolescent Health, 41, 3, pp. 263-270, (2007); Biemiller A., Boote C., An effective method for building meaning vocabulary in primary grades, Journal of Educational Psychology, 98, 1, (2006); Bosseler A., Massaro D.W., Development and evaluation of a computer-animated tutor for vocabulary and language learning in children with autism, Journal of autism and developmental disorders, 33, 6, pp. 653-672, (2003); Botella C., Breton-Lopez J., Quero S., Banos R.M., Garcia-Palacios A., Zaragoza I., Alcaniz M., Treating cockroach phobia using a serious game on a mobile phone and augmented reality exposure: A single case study, Computers in Human Behavior, 27, 1, pp. 217-227, (2011); Bourgonjon J., Valcke M., Soetaert R., Schellens T., Students perceptions about the use of video games in the classroom, Computers &amp; Education, 54, 4, pp. 1145-1156, (2010); Catalano C.E., Luccini A.M., Mortara M., Best practices for an effective design and evaluation of serious games, International Journal of Serious Games, (2014); Chaudy Y., Connolly T.M., Hainey T., Engage: A link between educational games developers and educators, 2014 6Th International Conference on Games and Virtual Worlds for Serious Applications (VS-GAMES), pp. 1-7, (2014); Chen S.S.A., Bernard-Opitz V., Comparison of personal and computer-assisted instruction for children with autism, Mental Retardation, 31, 6, (1993); Coben R., Linden M., Myers T.E., Neurofeedback for autistic spectrum disorder: A review of the literature, Applied Psychophysiology and Biofeedback, 35, 1, (2010); Connolly T.M., Boyle E.A., MacArthur E., Hainey T., Boyle J.M., A systematic literature review of empirical evidence on computer games and serious games, Computers &amp; Education, 59, 2, pp. 661-686, (2012); Cooper J.O., Heron T.E., Heward W.L., Et al., Applied behavior analysis, (2007); Critchley H.D., Electrodermal responses: What happens in the brain, The Neuroscientist, 8, 2, pp. 132-142, (2002); Dawson G., Toth K., Abbott R., Osterling J., Munson J., Estes A., Liaw J., Early social attention impairments in autism: Social orienting, joint attention, and attention to distress, Developmental Psychology, 40, 2, (2004); De Freitas S.I., Using games and simulations for supporting learning, Learning, Media and Technology, 31, 4, pp. 343-358, (2006); Urturi Z.S., Zorrilla A.M., Zapirain B.G., Serious game based on first aid education for individuals with autism spectrum disorder (Asd) using android mobile devices, In: 2011 16Th International Conference on Computer Games (CGAMES), pp. 223-227, (2011); Fekete-Sullivan M., The Wolf in Love, (2015); Filipek P.A., Accardo P.J., Baranek G.T., Cook E.H., Dawson G., Gordon B., Gravel J.S., Johnson C.P., Kallen R.J., Levy S.E., The screening and diagnosis of autistic spectrum disorders, Journal of Autism and Developmental Disorders, 29, 6, pp. 439-484, (1999); Fuchslocher A., Niesenhaus J., Kramer N., Serious games for health: An empirical study of the game balance for teenagers with diabetes mellitus, Entertainment Computing, 2, 2, pp. 97-101, (2011); Glenberg A.M., Langston W.E., Comprehension of illustrated text: Pictures help to build mental models, Journal of Memory and Language, 31, 2, pp. 129-151, (1992); Goodwin M.S., Groden J., Velicer W.F., Lipsitt L.P., Baron M.G., Hofmann S.G., Groden G., Cardiovascular arousal in individuals with autism, Focus on Autism and Other Developmental Disabilities, 21, 2, pp. 100-123, (2006); Greer R.D., Designing teaching strategies: An applied behavior analysis systems approach, (2002); Greer R.D., McDonough S.H., Is the learn unit a fundamental measure of pedagogy?, The Behavior Analyst, 22, 1, (1999); Greer R.D., Stolfi L., Pistoljevic N., Emergence of naming in preschoolers: A comparison of multiple and single exemplar instruction, European Journal of Behavior Analysis, 8, 2, pp. 109-131, (2007); Holloway D., Green L., Livingstone S., Zero to Eight: Young Children and Their Internet Use, (2013); Hourcade J.P., Bullock-Rest N.E., Hansen T.E., Multitouch tablet applications and activities to enhance the social skills of children with autism spectrum disorders, Personal and Ubiquitous Computing, 16, 2, pp. 157-168, (2012); Hulusic V., Pistoljevic N., leFCA: Learning framework for children with autism, Procedia Computer Science, 15, pp. 4-16, (2012); Hulusic V., Pistoljevic N., Teaching children with and without disabilities school readiness skills, In: WSEAS European Computing Conference, pp. 316-323, (2013); Hulusic V., Pistoljevic N., Read, play and learn: An interactive e-book for children with autism, pp. 255-265, (2016); Johnson D., Jonassen D., Integrating learning strategies into courseware to facilitate deeper processing, (1988); Joseph R.M., Ehrman K., McNally R., Keehn B., Affective response to eye contact and face recognition ability in children with asd, Journal of the International Neuropsychological Society, 14, 6, pp. 947-955, (2008); Kapp K.M., The gamification of learning and instruction: Game-based methods and strategies for training and education, (2012); Katarzyna C., Fred V., Ami K., Limited attentional bias for faces in toddlers with autism spectrum disorders, Archives of General Psychiatry, 67, 2, pp. 178-185, (2010); Kebritchi M., Hirumi A., Bai H., The effects of modern mathematics computer games on mathematics achievement and class motivation, Computers &amp; Education, 55, 2, pp. 427-443, (2010); Kebritchi M., Et al., Examining the pedagogical foundations of modern educational computer games, Computers &amp; Education, 51, 4, pp. 1729-1743, (2008); Kwon J.H., Powell J., Chalmers A., How level of realism influences anxiety in virtual reality environments for a job interview, International Journal of Human-Computer Studies, 71, 10, pp. 978-987, (2013); Luyster R., Richler J., Risi S., Hsu W.L., Dawson G., Bernier R., Dunn M., Hepburn S., Hyman S.L., McMahon W.M., Early regression in social communication in autism spectrum disorders: A CPEA study, Developmental Neuropsychology, 27, 3, pp. 311-336, (2005); Mory E.H., Feedback research revisited, Handbook of research on educational communications and technology, 2, pp. 745-783, (2004); Nauta H., Spil T.A., Change your lifestyle or your game is over: The design of a serious game for diabetes, 2011 IEEE 1St International Conference on Serious Games and Applications for Health (Segah), pp. 1-7, (2011); Navarro L.P., Ardila D.P., Pires M., Marques J., Space adventures: A serious game for childhood obesity prevention, VII Latin American Congress on Biomedical Engineering CLAIB 2016, Bucaramanga, Santander, Colombia, October 26th–28th, 2016, pp. 149-152, (2017); Palaiologou I., Children under five and digital technologies: Implications for early years pedagogy, European Early Childhood Education Research Journal, 24, 1, pp. 5-24, (2016); Picard R.W., Vyzas E., Healey J., Toward machine emotional intelligence: Analysis of affective physiological state, IEEE Transactions on Pattern Analysis And Machine Intelligence, 23, 10, pp. 1175-1191, (2001); Pistoljevic N., Hulusic V., An interactive e-book with an educational game for children with developmental disorders: A pilot user study, Virtual Worlds and Games for Serious Applications (Vs-Games), pp. 87-93, (2017); Pressey S.L., A simple apparatus which gives tests and scores-and teaches, School and Society, 23, 586, pp. 373-376, (1926); Price A., Making a difference with smart tablets, Teacher Librarian, 39, 1, pp. 31-34, (2011); Rieber L.P., Noah D., Games, simulations, and visual metaphors in education: Antagonism between enjoyment and learning, Educational Media International, 45, 2, pp. 77-92, (2008); Rozga A., Hutman T., Young G.S., Rogers S.J., Ozonoff S., Dapretto M., Sigman M., Behavioral profiles of affected and unaffected siblings of children with autism: Contribution of measures of mother-infant interaction and nonverbal communication, Journal of Autism and Developmental Disorders, 41, 3, pp. 287-301, (2011); Scarle S., Dunwell I., Bashford-Rogers T., Selmanovic E., Debattista K., Chalmers A., Powell J., Robertson W., Complete motion control of a serious game against obesity in children, 2011 Third International Conference on Games and Virtual Worlds for Serious Applications (VS-GAMES), pp. 178-179, (2011); Segers P., Verhoeven L., Effects of vocabulary computer training in kindergarten, Journal of Computer Assisted Learning, 19, pp. 559-568, (2003); Serrano-Laguna A., Manero B., Freire M., Fernandez-Manjon B., A methodology for assessing the effectiveness of serious games and for inferring player learning outcomes, Multimedia Tools and Applications, 77, pp. 2849-2871, (2017); Shelton B.E., Hedley N.R., Using augmented reality for teaching earth-sun relationships to undergraduate geography students, In: The First IEEE International Workshop on Augmented Reality Toolkit, (2002); Skinner B.F., Teaching machines, Science, 128, pp. 969-977, (1958); Smeets D., Bus A., The interactive animated e-book as a word learning device for kindergartners, Applied Psycholinguistics, 22, 1, pp. 1-22, (2014); Smeets D.J., Bus A.G., Interactive electronic storybooks for kindergartners to promote vocabulary growth, Journal of Experimental Child Psychology, 112, 1, pp. 36-55, (2012); Smith I.M., Bryson S.E., Imitation and action in autism: A critical review, Psychological Bulletin, 116, 2, (1994); Squire K., Video games in education, International Journal of Intelligent Simulations and Gaming, 2, pp. 49-62, (2003); Bosnia and Herzegovina Multiple Indicator Cluster Survey (MICS) 2011–2012, (2013); Verhallen M.J., Bus A.G., Low-income immigrant pupils learning vocabulary through digital picture storybooks, Journal of Educational Psychology, 102, 1, (2010); Verhallen M.J., Bus A.G., Young second language learners visual attention to illustrations in storybooks, Journal of Early Childhood Literacy, 11, 4, pp. 480-500, (2011); Wattanasoontorn V., Boada I., Garcia R., Sbert M., Serious games for health, Entertainment Computing, 4, 4, pp. 231-247, (2013); Whalen C., Massaro D., Franke L., Generalization in computer-assisted intervention for children with autism spectrum disorders, Real Life, Real Progress for Children with Autism Spectrum Disorders: Strategies for Successful Generalization in Natural Environments, pp. 105-148, (2009); Whyte E.M., Smyth J.M., Scherf K.S., Designing serious game interventions for individuals with autism, Journal of Autism and Developmental Disorders, 45, 12, pp. 3820-3831, (2015); Zakari H.M., Ma M., Simmons D., A review of serious games for children with autism spectrum disorders (Asd), International Conference on Serious Games Development and Applications, pp. 93-106, (2014)</t>
  </si>
  <si>
    <t>Bandura A., Self-efficacy: Toward a unifying theory of behavioral change, Physiological Review, 84, 2, (1977); Bandura A., Social Learning Theory, (1977); Burg J., Pauca V., Et al., Engaging non-traditional students in computer science through socially-inspired learning and sustained mentoring, SIGCSE 2015: Proceedings of the 46th ACM Technical Symposium on Computer Science Education, pp. 639-644, (2015); Clarke-Midura J., Poole F., Pantic K., How near peer mentoring affects middle school mentees, SIGCSE 2018: Proceedings of the 49th ACM Technical Symposium on Computer Science Education, pp. 664-669, (2018); Dahlberg T., Et al., The STars Alliance: Viable strategies for broadening participation in computing, ACM Transactions on Computing Education (TOCE), 11, 3, (2011); Dekhane S., Xu X., Technology focused service-learning course to increase confidence and persistence in computing, Journal of Computing Sciences in Colleges, 34, 2, pp. 147-153, (2018); Guzdial M., Ericson B., Et al., A statewide survey on computing education pathways and influences: Factors in broadening participation in computing, Proceedings of the Ninth Annual International Conference on International Computing Education Research, pp. 143-150, (2012); Jormanainen I., Korhonen P., Science festivals on computer science recruitment, Koli Calling 2010: Proceedings of the 10th Koli Calling International Conference on Computing Education Research, pp. 72-73, (2010); Kafai Y., Griffin J., A cascading mentoring pedagogy in a CS service learning course to broaden participation and perceptions, SIGCSE 2013: Proceeding of the 44th ACM Technical Symposium on Computer Science Education, pp. 101-106, (2013); Kulkarni A., Yoon I., Pennings P., Okada K., Domingo C., Promoting diversity in computing, ITiCSE 2018: Proceedings of the 23rd Annual ACM Conference on Innovation and Technology in Computer Science Education, pp. 236-241, (2018); Peckham J., Et al., Broadening participation in computing: Issues and challenges, ACM SIGCSE Bulletin, 39, 3, pp. 9-13, (2007); Tashakkori R., Wilkes J., Pekarek E., A systemic mentoring model in computer science, ACM-SE 2005: Proceedings of the 43rd Annual Southeast Regional Conference, 1, pp. 371-375, (2005); Townsend G., Menzel S., Siek K., Leveling the CS1 playing field, SIGCSE 2007: Proceedings of the 38th SIGCSE Technical Symposium on Computer Science Education, pp. 331-335, (2007); Webb D., Repenning A., Koh K., Toward an emergent theory of broadening participation in computer science education, SIGCSE 2012: Proceedings of the 43rd ACM Technical Symposium on Computer Science Education, pp. 173-178, (2012)</t>
  </si>
  <si>
    <t>Pfeifer B., Creating designer tunable AI, AI Game Programming Wisdom, 4, pp. 27-57, (2008); Isla D., Handling complexity in the Halo 2 AI, Proc. Game Developers Conf., (2005); Drew Rechner P.D., Blending autonomy and control: Creating NPCs for tom Clancy’s the Division, Proc. Game Developers Conf., (2016); Rabin S., Implementing a state machine language, AI Game Programming Wisdom, pp. 314-320, (2002); Champandard A.J., 10 Reasons the Age of Finite State Machines Is over, (2007); Champandard A.J., Behavior trees for next-gen AI, Proc. Game Developers Conf., Audio Lecture, (2007); Sagredo-Olivenza I., Gomez-Martin M.A., Gonzalez-Calero P.A., Supporting the collaboration between programmers and designers building game AI, Entertainment Computing—ICEC 2015, 9353, pp. 496-501, (2015); Isla D., Halo 3—Building a better battle, Proc. Game Developers Conf., (2008); Champandard A.J., Getting started with decision making and control systems, AI Game Programming Wisdom, 4, pp. 257-264, (2008); Florez-Puga G., Gomez-Martin M.A., Gomez-Martin P.P., Diaz-Agudo B., Gonzalez-Calero P.A., Query enabled behaviour trees, IEEE Trans. Comput. Intell. AI Games, 1, 4, pp. 298-308, (2009); Llanso D., Gomez-Martin M.A., Gonzalez-Calero P.A., Self-validated behaviour trees through reflective components, Proceedings of the Fifth Artificial Intelligence and Interactive Digital Entertainment Conference, AIIDE 2009, (2009); Quinlan J.R., C4.5 Programs for Machine Learning, (2014); Ontanon S., Mishra K., Sugandh N., Ram A., On-line case-based planning, Comput. Intell., 26, 1, pp. 84-119, (2010); Ontanon S., Ram A., Case-based reasoning and user-generated artificial intelligence for real-time strategy games, Artificial Intelligence for Computer Games, pp. 103-124, (2011); Floyd M.W., Esfandiari B., Lam K., A case-based reasoning approach to imitating robocup players, Proceedings of the Twenty-First International Florida Artificial Intelligence Research Society Conference, pp. 251-256, (2008); Rubin J., Watson I.D., On combining decisions from multiple expert imitators for performance, Proc. Int. Joint. Conf. Artif. Intell., pp. 344-349, (2011); Jaidee U., Munoz-Avila H., Aha D.W., Case-based goal-driven coordination of multiple learning agents, Case-Based Reasoning Research and Development, pp. 164-178, (2013); Dereszynski E.W., Hostetler J., Fern A., Dietterich T.G., Hoang T.-T., Udarbe M., Learning probabilistic behavior models in real-time strategy games, Proc. 7th AAAI Conf. Artif. Intell. Interact. Digit. Entertainment, pp. 20-25, (2011); Ortega J., Shaker N., Togelius J., Yannakakis G.N., Imitating human playing styles in Super Mario Bros, Entertainment Comput, 4, 2, pp. 93-104, (2013); Spronck P., Ponsen M., Sprinkhuizen-Kuyper I., Postma E., Adaptive game AI with dynamic scripting, Mach. Learn., 63, 3, pp. 217-248, (2006); Floreano D., Durr P., Mattiussi C., Neuroevolution: From architectures to learning, Evol. Intell., 1, 1, pp. 47-62, (2008); Robertson G., Watson I., Building behavior trees from observations in real-time strategy games, Proc. Int. Symp. Innov. Intell. Syst. Appl., pp. 1-7, (2015); Dey R., Child C., QL-BT: Enhancing behaviour tree design and implementation with Q-learning, Proc. IEEE Conf. Comput. Intell. Games, pp. 1-8, (2013); Nicolau M., Perez-Liebana D., O'Neill M., Brabazon A., Evolutionary behavior tree approaches for navigating platform games, IEEE Trans. Comput. Intell. AI Games, 9, 3, pp. 227-238, (2017); Colledanchise M., Ogren P., How behavior trees modularize hybrid control systems and generalize sequential behavior compositions, the subsumption architecture, and decision trees, IEEE Trans. Robot., 33, 2, pp. 372-389, (2017)</t>
  </si>
  <si>
    <t>Jerrett A.; Howell P.; Dansey N.</t>
  </si>
  <si>
    <t>Jerrett, Adam (57194427796); Howell, Peter (55580382800); Dansey, Neil (35182691400)</t>
  </si>
  <si>
    <t>57194427796; 55580382800; 35182691400</t>
  </si>
  <si>
    <t>Creating Meaningful Games through Values-Driven Design Principles</t>
  </si>
  <si>
    <t>https://www.scopus.com/inward/record.uri?eid=2-s2.0-85098246536&amp;partnerID=40&amp;md5=1191963f0d69d8cbd4884c30f2d3586b</t>
  </si>
  <si>
    <t>The interactivity present in games makes them useful vehicles for the exploration of various concepts outside of “finding the fun”. Empathy games - games that are developed to educate and encourage empathetic responses from players about a scenario - are one such example. However, the notion of empathy game design overlaps with other tangential design theories like emotional game design, radical game design, and critical game design. These theories often overlap but are difficult to discover because of their different naming conventions. To assist designers, this paper discusses design principles from these and other similar game design frameworks. Using these, it presents a consolidated set of design principles and considerations that can be applied to game projects. These principles are presented to inspire future design work to explore lesser-known experiences, in the hopes of being more inclusive of, and more meaningful to, a diverse player base. © 2020 Authors &amp; Digital Games Research Association DiGRA.</t>
  </si>
  <si>
    <t>design principles; empathy; inclusion; prosocial; Serious games; values-driven</t>
  </si>
  <si>
    <t>Abt C.C., Serious Games, (1987); Technical Report on the Review of the Violent Video Game Literature, (2015); Belman J., Flanagan M., Designing Games to Foster Empathy, International Journal of Cognitive Technology, 15, 1, pp. 5-15, (2010); Colder Carras M., Rooij A., van Spruijt-Metz D., Kvedar J., Griffiths M., Carabas Y., Labrique A., Commercial Video Games As Therapy: A New Research Agenda to Unlock the Potential of a Global Pastime, Frontiers in Psychiatry, 8, 1, pp. 300-307, (2018); Danilovic S., Reimagining First-Person Shooter Games through Sociopoiesis, UnMediated: Journal of Politics and Communication, 1, 2, pp. 138-143, (2019); Flanagan M., Critical Play: Radical Game Design, (2009); Flanagan M., Howe D.C., Nissenbaum H., Values at Play: Design Tradeoffs in Socially-Oriented Game Design, Proceedings of the SIGCHI Conference on Human Factors in Computing Systems, pp. 751-760, (2005); Freeman N., Cibele. Windows, (2015); Friedhoff J., Finding The Fun, Personal Blog. Underslept and Overexcited, (2016); Home Page - Games For Change, (2019); Gerblick J., Kojima Is Most Proud of Death Stranding's “Positive” Shared-World Multiplayer Approach, Gamesradar, (2019); Gilbert L., Assassin's Creed Reminds Us That History Is Human Experience”: Students' Senses of Empathy While Playing a Narrative Video Game, Theory &amp; Research in Social Education, 1, 1, pp. 1-30, (2019); Grace L., Critical Gameplay - Design Techniques and Case Studies, Designing Games for Ethics: Models, Techniques and Frameworks, pp. 128-141, (2010); Greitemeyer T., Osswald S., Brauer M., Playing Prosocial Video Games Increases Empathy and Decreases Schadenfreude, Emotion, 10, 6, pp. 796-802, (2010); Gunraj A., Ruiz S., York A., Schrier K., Gibson D., Power to the People: Anti-Oppressive Game Design, Designing Games for Ethics: Models, Techniques and Frameworks, pp. 253-274, (2011); Harrer S., Game Design for Cultural Studies: An Experiential Approach to Critical Thinking, Proceedings of the 7th International Conference on Games + Learning + Society Conference, pp. 97-101, (2011); Harrer S., From Losing to Loss: Exploring the Expressive Capacities of Videogames beyond Death as Failure, Culture Unbound: Journal of Current Cultural Research, 5, 4, pp. 607-620, (2013); Harrer S., GGC 2017: Grief Based Game Design (by Dr. Sabine Harrer), (2017); Harrer S., Games and Bereavement: How Video Games Represent Attachment, Loss, and Grief, 55, (2018); Harrer S., Radical Jamming: Sketching Radical Design Principles for Game Creation Workshops, Proceedings of the International Conference on Game Jams, Hackathons and Game Creation Events 2019, 7, (2019); Isbister K., How Games Move Us: Emotion by Design, (2016); Empathy In Games: IThrive Design Kit, iThrive Games, (2018); Kindness In Games: IThrive Design Kit, iThrive Games, (2018); IThrive Games Foundation | Advancing the Way Games Advance Us, (2019); Khatib F., Cooper S., Tyka M.D., Xu K., Makedon I., Popovic Z., Baker D., Algorithm Discovery by Protein Folding Game Players, Proceedings of the National Academy of Sciences, 108, 47, pp. 18949-18953, (2011); Kirman B., Harrer S., Hasselager A., Linehan C., Toft I., Schumacher R., Cunt Touch This: A Conversation on Intimate Design and Embarrassment, CHI 2015, (2015); Klaus M., Kickstarted Intimacy - Designing Intimate Spaces for Strangers, (2018); Klaus M., Sandbacka L., Wood W.Z., Nerurkar M., Safety Blanket - Rule Set, (2017); Kojima H., Death Stranding Available November 8 on PS4, Blog. PlayStation Blog, (2019); Kojima H., Sakamoto A., Death Stranding. Playstation 4, (2019); Kors M.J.L., Ferri G., Spek E.D., van der Ketel C., Schouten B.A.M., A Breathtaking Journey. On the Design of an Empathy-Arousing Mixed-Reality Game, Proceedings of the 2016 Annual Symposium on Computer-Human Interaction in Play, pp. 91-104, (2016); Koster R., Theory of Fun for Game Design, (2013); Lankoski P., Goals, Affects, and Empathy in Games, Proceedings of the Philosophy of Computer Games Conference, pp. 1-10, (2007); Lawhead N., Sui J., Snow P., Snow K., Hsia J.J., Freeman N., Personal Experiences as Games. Summit Presentation. Independent Games Summit, (2019); McDonald H., Making Them Care: The Narrative Burden for Creating Empathy, Game Narrative Summit. GDC Narrative Summit 2018, (2018); McGonigal J., SuperBetter: How a Gameful Life Can Make You Stronger, Happier, Braver and More Resilient, (2016); Michael D.R., Chen S.L., Serious Games: Games That Educate, Train, and Inform, (2005); Mitchell A., Rainie L., Smith A., Anderson M., Matsa K.E., Teens, Video Games and Civics, (2008); Montola M., Stenros J., Waern A., Pervasive Games: Theory and Design, (2009); Rusch D., 21st Century Soul Guides: Leveraging Myth and Ritual for Game Design, Proceedings of 2018 International DiGRA Nordic Conference, 14, (2018); Rusch D., Existential Game Design - Lost in the Woods, Searching for Bliss. Presentation. GGC Gotland 2018, (2018); Sabbagh M., Thief: Tense Narrative through Level Design and Mechanics, Game Design Website. Gamasutra (blog), (2017); Salen K., Zimmerman E., Rules of Play: Game Design Fundamentals, (2003); Sampat E., Empathy Engines: Design Games That Are Personal, Political, And Profound, (2017); Sarkeesian A., Adams E., Tropes vs Women in Video Games, Blog. Feminist Frequency, (2013); Schell J., The Art of Game Design: A Book of Lenses, (2014); Schrier K., Confronting Games and Ethics: Challenging Students to Be Critical Designers, (2017); Schrier Karen, Gibson D., Using Games to Prepare Ethical Educators and Students, Proceedings of the Society for Information Technology &amp; Teacher Education International Conference, pp. 1372-1379, (2011); Sicart M., The Ethics of Computer Games, (2011); Staaby T., Zombie-Based Critical Learning - Teaching Moral Philosophy with The Walking Dead, Well Played: A Journal on Video Games, Value and Meaning, 4, 2, pp. 76-91, (2015); Stenros J., The Game Definition Game: A Review, Games and Culture, 12, 6, pp. 499-520, (2017); Stephan W.G., Finlay K., The Role of Empathy in Improving Intergroup Relations, Journal of Social Issues, 55, 4, pp. 729-743, (1999); The Walking Dead: Season One. PC. The Walking Dead, (2012); Cunt Touch This. Android, (2015); BCIS in Game Design and Development XBCGD7319: Work Integrated Learning Module Manual 2019, (2019); Assassin's Creed (Series). Windows. Asassin's Creed, (2007); Spec Ops: The Line. Windows. Spec Ops, (2012)</t>
  </si>
  <si>
    <t>Warnars H.L.H.S., Game information system, Proceedings of CGAMES 2008-12th International Conference on Computer Games: AI, (2008); Warnars H.L.H.S., Game information system, International Journal of Computer Science and Information Technology (IJCSIT), 2, 3, pp. 135-148, (2010); Suryapranta L.K.P., Gaol F.L., Soewito B., Warnars H.L.H.S., Kusuma G.P., Quality measurement for serious game, IEEE International Conference on Applied Computer and Communication Technologies, (2017); Junaidi J., Julianto A., Anwar N., Safrizal S., Warnars H.L.H.S., Hashimoto K., Perfecting a video game with game metrics, Telkomnika, 16, 3, pp. 1324-1331, (2018); Warnars H.L.H.S., Virtual information system on working area, Indonesian Students' International Scientific Meeting, pp. 169-181, (2008); Bahana R., Gaol F.L., Wiguna T., Hendric S., Soewito B., Nugroho E., Dirgantoro B.P., Abdurachman E., Performance test for prototype game for children with ADHD, Journal of Physics: Conference Series, 978, 1, (2018); Pranoto H., Genaldi E., Anthony R., Kurnia A., Warnars H.L.H.S., Trisetyarso A., B. S. Abbas B.S., Suparta W., Card game element rising academy to improving decision making ability, Cybernetics and Computational Intelligence CyberneticsCom 2017 IEEE International Conference On, Phuket, Thailand, (2017); Pramono M.F., Renalda K., Kristiadi D.P., Warnars H.L.H.S., Kusakunniran W., Matchmaking problems in MOBA Games, Int Journal of Electrical Engineering and Computer Science, 11, 3, (2018); Kristiadi D.P., Udjaja Y., Supangat B., Prameswara R.Y., Warnars H.L.H.S., Heryadi Y., Kusakunniran W., The effect of UI, UX and GX on video games, Cybernetics and Computational Intelligence CyberneticsCom 2017 IEEE International Conference On, Phuket, Thailand, (2017); Karamouzis P., Keffalas M., The design of educational materials for teaching the most common religions to students in their final year of primary school: A cross-curricular approach of religious studies and music, through the use of augmented reality, Online Heidelberg Journal of Religions on the Internet, 11, pp. 93-115, (2016); Bosman F.G., Introduction: Playing god on god &amp; game, Online Heidelberg Journal of Religions on the Internet, 7, pp. 185-189, (2015); Bosman F.G., The word has become game: Researching religion in digital games, Online Heidelberg Journal of Religions on the Internet, 11, pp. 28-45, (2016); Ferdig R.E., Developing a framework for understanding the relationship between religion and videogames, Online Heidelberg Journal of Religions on the Internet, 5, pp. 68-85, (2014); Grieve G.P., Campbell H.A., Studying religion in digital gaming a critical review of an emerging field, Online Heidelberg Journal of Religions on the Internet, 5, pp. 51-67, (2014); Geraci R.M., Theological productions: The role of religion in video game design, Cultural Perspectives of Video Games: From Designer to Player, pp. 101-114, (2012); Galik S., Cyber-spirituality as a new form of religion, European Journal of Science and Technology, 11, 6-5, (2015); Bosman F.G., The lamb of Comstock dystopia and religion in video games, Online Heidelberg Journal of Religions on the Internet, 5, pp. 162-182, (2014); Jacobs S., Simulating the apocalypse theology and structure of the left behind games, Online Heidelberg Journal of Religions on the Internet, 7, pp. 85-106, (2015); Thames R.C., Religion as a resource in digital games, Online Heidelberg Journal of Religions on the Internet, 5, pp. 183-196, (2014); Testa A., Religion(s) in videogames historical and anthropological observations, Online Heidelberg Journal of Religions on the Internet, 5, pp. 249-278, (2014); Piasecki S., Malekpour S., Morality and religion as factors in age rating computer and video games, Online Heidelberg Journal of Religions on the Internet, 11, pp. 164-228, (2016); Aupers S., Schaap J., Beyond belief playing with pagan spirituality in the world of warcraft, Online Heidelberg Journal of Religions on the Internet, 7, pp. 190-206, (2015); Irizarry J.A., Irizarry I.T., The Lord is my shepard confronting religion in the mass effect trilogy, Online Heidelberg Journal of Religions on the Internet, 5, pp. 224-248, (2014); Odonnel J., A digital devil's saga representation(s) of demon in recent videogames, Online Heidelberg Journal of Religions on the Internet, 7, pp. 139-160, (2015); Heidbrink S., Knoll T., Wysocki J., What would Jesus play Actor-centered perspectives on gaming and gamers, Online Heidelberg Journal of Religions on the Internet, 7, pp. 1-16, (2015); Wahyono T., Warnars H.L.H.S., Wijaya B.S., Fahri A., Sasmoko Matsuo T., Building a popular mobile application by utilizing user feedback, Innovative and Creative Information Technology (ICITech), 2017 International Conference, (2017); Sutoyo R., Warnars H.L.H.S., Gaol F.L., Abdurachman E., Soewito B., Measurement of QuestDone mobile application using 7 steps uses case points method, Cybernetics and Computational Intelligence (CyberneticsCom 2017 IEEE International Conference On, Phuket, Thailand, (2017); Warnars H.L.H.S., Object Oriented Modeling with unified modelling language 2.0 for simple Software Application based on Agile methodology, Behaviour &amp; Information Technology An International Journal, 30, 3, pp. 293-307, (2011); Warnars H.L.H.S., Lanita Y., Prasetyo A., Randriatoamanana R., Smart integrated payment system for public transportation in jakarta, Bulletin of Electrical Engineering and Informatics, 6, 3, pp. 241-249, (2017); Iskandar K., Gaol F.L., Soewito B., Warnars H.L.H.S., Kosala R., Software size measurement of knowledge management portal with use case point, The International Conference on Computer, Control, Informatics, Its Applications, pp. 42-47, (2016); Pranoto H., Tho C., Warnars H.L.H.S., Abdurachman E., Gaol F.L., Soewito B., Usability testing method in augmented reality application, Information Management and Technology, (2017); Arianto R., Gaol F.L., Abdurachman E., Heryadi Y., Warnars H.L.H.S., Soewito B., Sanchez H.E.P., Quality measurement of android messaging application based on user experience in microblog, IEEE International Conference on Applied Computer and Communication Technologies, (2017); Binanto I., Warnars H.L.H.S., Gaol F.L., Abdurachman E., Soewito B., Measuring the quality of various version an object-oriented software utilizing CK metrics, Information and Communications Technology (ICOIACT), 2018 International Conference, (2018)</t>
  </si>
  <si>
    <t>Prensky M., Digital natives, digital immigrants part 1, Horizon, 9, pp. 1-6, (2001); Gee J.P., What video games have to teach us about learning and literacy, Comput. Entertain., 1, (2003); Etxeberria F., Videojuegos y educación, Comunicar, 10, pp. 171-180, (1998); Gros B., Videojuegos Y Aprendizaje, (2008); Wuang Y.P., Chiang C.S., Su C.Y., Wang C.C., Effectiveness of virtual reality using Wii gaming technology in children with Down syndrome, Res. Dev. Disabil., 32, pp. 312-321, (2011); Girard C., Ecalle J., Magnan A., Serious games as new educational tools: How effective are they? A meta-analysis of recent studies, J. Comput. Assist. Learn., 29, pp. 207-219, (2013); Granic I., Lobel A., Engels R.C., The benefits of playing video games, Am. Psychol., 69, pp. 66-79, (2014); Fromme J., Unger A., Computer Games and Digital Game Cultures: An Introduction, Computer Games and New Media Cultures: A Handbook of Digital Games Studies, (2012); Vandercruysse S., Vandewaetere M., Clarebout G., Game-based learning: A review on the effectiveness of educational games, In Handbook of Research on Serious Games as Educational, Business and Research Tools, pp. 628-647, (2012); Wang F., Hannafin M.J., Design-based research and technology-enhanced learning environments, Educ. Technol. Res. Dev., 53, pp. 5-23, (2005); De-Benito Crosetti B., Ibanez J.M.S., La investigación basada en diseño en Tecnología Educativa, Rev. Interuniv. Investig. Tecnol. Educ., (2016); Martin G.E., Klusek J., Estigarribia B., Roberts J.E., Language characteristics of individuals with Down syndrome, Top. Lang. Disord., 29, (2009); Kent R.D., Vorperian H.K., Speech impairment in Down syndrome: A review, J. Speech Lang. Hear. Res., 56, pp. 178-210, (2013); Grieco J., Pulsifer M., Seligsohn K., Skotko B., Schwartz A., Down syndrome: Cognitive and behavioral functioning across the lifespan, . Am. J. Med. Genet. Part C Semin. Med. Genet, 169, pp. 135-149, (2015); Smith E., Naess K.A.B., Jarrold C., Assessing pragmatic communication in children with Down syndrome, J. Commun. Disord, 68, pp. 10-23, (2017); Stojanovik V., Prosodic deficits in children with Down syndrome, J. Neurolinguist., 24, pp. 145-155, (2011); Heselwood B., Bray M., Crookston I., Juncture, rhythm and planning in the speech of an adult with Down’s syndrome, Clin. Linguist. Phon., 9, pp. 121-137, (1995); Adell F., Aguilar L., Corrales-Astorgano M., Escudero-Mancebo D., Proceso de innovación educativa en educación especial: Enseñanza de la prosodia con fines comunicativos con el apoyo de un videojuego educativo, Proceedings of the 1St Congreso Internacional En Humanidades Digitales, (2018); Cruttenden A., Intonation, (1997); Barth-Weingarten D., Dehe N., Wichmann A., Where Prosody Meets Pragmatics, Brill: Leiden, the Netherlands, 8, (2009); Thomas J., Cross-Cultural Pragmatic Failure, 1983, World Englishes: Critical Concepts in Linguistics, 4, (2006); Hymes D.H., On communicative competence, Sociolinguistics, pp. 269-293, (1972); Tangarife-Chalarca D., Blanco-Palencia S.M., Diaz-Cabrera G.M., Tecnologías y metodologías aplicadas en la enseñanza de la lectoescritura a personas con síndrome de Down, Digit. Educ. Rev., 29, pp. 265-283, (2016); Gonzalez J.L., Cabrera M., Gutierrez F.L., Diseño De Videojuegos Aplicados a La Educación Especial. in Actas Del VIII Congreso Internacional De Interacción Persona Ordenador (INTERACCIÓN 2007, pp. 35-44, (2007); Saz O., Yin S.C., Lleida E., Rose R., Vaquero C., Rodriguez W.R., Tools and technologies for computer-aided speech and language therapy, Speech Commun, 51, pp. 948-967, (2009); Rodriguez W.R., Saz O., Lleida E., A prelingual tool for the education of altered voices, Speech Commun, 54, pp. 583-600, (2012); Shahin M., Ahmed B., Parnandi A., Karappa V., McKechnie J., Ballard K.J., Gutierrez-Osuna R., Tabby Talks: An automated tool for the assessment of childhood apraxia of speech, Speech Commun, 70, pp. 49-64, (2015); Aguilar L., De-La-Mota C., Prieto P., Guía Multimedia De La Prosodia Del Español, (2009); Patel R., Kember H., Natale S., Feasibility of augmenting text with visual prosodic cues to enhance oral reading, Speech Commun, 65, pp. 109-118, (2014); Chapman R., Hesketh L., Language, cognition, and short-term memory in individuals with down syndrome, Syndr. Res. Pract., 7, pp. 1-7, (2001); Garcia-Ponce F.J., Accesibilidad, Educación Y Tecnologías De La Información Y La Comunicación, CNIC-MEC., (2007); Tercedor M., Materiales Multimedia Para Todos. Inclusión Y Accesibilidad En Educación, (2009); Nomura M., Nielsen G.S., Tronbacke B., Guidelines for easy-to-read materials, IFLA Prof. Rep., 120, (2010); Gonzalez-Ferreras C., Escudero-Mancebo D., Corrales-Astorgano M., Aguilar-Cuevas L., Flores-Lucas V., Engaging Adolescents with Down Syndrome in an Educational Video Game, Int. J. Hum. Comput. Interact., 33, pp. 1-20, (2017); Moreno R., Mayer R.E., Role of guidance, reflection, and interactivity in an agent-based multimedia game, J. Educ. Psychol., 97, (2005); Hascher T., Learning and Emotion: Perspectives for Theory and Research, Eur. Educ. Res. J., 9, pp. 13-28, (2010); Wolpert G., What General Educators Have To Say About Successfully Including Students With Down Syndrome in Their Classes, J. Res. Child. Educ., 16, pp. 28-38, (2001); Ladd D.R., Intonational Phonology, (2008); Sosa J.M., La Entonación Del Español: Su Estructura Fónica, (1999); Hualde J.I., Prieto P., Intonational variation in spanish: Euro-pean and american varieties, Intonational in Romance, pp. 350-391, (2015); Corrales-Astorgano M., Escudero-Mancebo D., Gutierrez-Gonzalez Y., Flores-Lucas V., Gonzalez-Ferreras C.G., Cardenoso-Payo V., On the use of a serious game for recording a speech corpus of people with intellectual disabilities, Proceedings of the Tenth International Conference on Language Resources and Evaluation (LREC 2016), (2016); Corrales-Astorgano M., Escudero-Mancebo D., Gonzalez-Ferreras C., Acoustic analysis of anomalous use of prosodic features in a corpus of people with intellectual disability, Proceedings of the International Conference on Advances in Speech and Language Technologies for Iberian Languages, (2016); Nespor M., Vogel I., Prosodic Phonology: With a New Foreword, 28, (2007); Shriberg L.D., Widder C.J., Speech and prosody characteristics of adults with mental retardation, J. Speech Lang. Hear. Res., 33, pp. 627-653, (1990); Nueva Gramática Básica De La Lengua Española, (2011); Abbeduto L., Pavetto M., Kesin E., Weissman M., Karadottir S., O'Brien A., Cawthon S., The linguistic and cognitive profile of Down syndrome: Evidence from a comparison with fragile X syndrome, Syndr. Res. Pract., 7, pp. 9-15, (2001); Leech G., Principles of Pragmatics, (1983); Rondal J., Comblain A., Language in adults with Down syndrome, Syndr. Res. Pract., 4, pp. 3-14, (1996); Dunn L., Dunn L., Arribas D., Test De Vocabulario En Imágenes Peabody, (2006); Raven J., Raven J.C., Court J., Test De Matrices Progresivas: Manual/Manual for Raven’s Progressive Matrices and Vocabulary Scales, Number 159.9. 072, (1993); Chapman R.S., Hesketh L., The behavioral phenotype of Down syndrome, Ment. Retard. Dev. Disabil. Res. Rev., 6, pp. 84-95, (2000); Ruiz E., Evaluación de la capacidad intelectual en personas con síndrome de Down, Rev. Sindr., 21, pp. 134-149, (2001); Aguilar L., Adell F., Guía Pedagógica Y Manual De Juego Del Videojuego Educativo Pradia: Misterio En La Ciudad, (2019); Aguilar L., Adell F., Instrumento de evaluación de un videojuego educativo facilitador del aprendizaje de habilidades prosódicas y comunicativas, Rev. Educ. Distancia., 58, (2018); Broadfoot P., Daugherty R., Gardner J., Harlen W., James M., Stobart G., Assessment for Learning: 10 Principles: Research-Based Principles to Guide Classroom Practice, (2002); Watkins A., D'Alessio S., Assessment for learning and pupils with special educational needs. A discussion of the findings emerging from the Assessment in Inclusive Settings project, Ric. J., 1, pp. 177-192, (2009); Corrales-Astorgano M., Martinez-Castilla P., Escudero-Mancebo D., Aguilar L., Gonzalez-Ferreras C., Cardenoso-Payo V., Automatic Assessment of Prosodic Quality in Down Syndrome: Analysis of the Impact of Speaker Heterogeneity, Appl. Sci., 9, (2019); Krajcik J.S., Blumenfeld P., Project-based learning, The Cambridge Handbook of the Learning Sciences, pp. 317-334, (2006); Schunk D.H., Learning Theories an Educational Perspective, (2012); Chapman R.S., Language development in children and adolescents with Down syndrome, Ment. Retard. Dev. Disabil. Res. Rev., 3, pp. 307-312, (1997); Corrales-Astorgano M., Escudero-Mancebo D., Gonzalez-Ferreras C., Acoustic characterization and perceptual analysis of the relative importance of prosody in speech of people with Down syndrome, Speech Commun, 99, pp. 90-100, (2018)</t>
  </si>
  <si>
    <t>Holiwell S.R., (2015); Csikszentmihalyi M., Flow: The Psychology of Optimal Experience, (1990); Rollings A., Adams E., Andrew Rollings and Ernest Adams on Game Design, (2003); Fullerton T., Swain C., Hoffman S.S., Game Design Workshop: A Playcentric Approach to Creating Innovative Games, (2008); Schell J., The Art of Game Design: A Book of Lenses, (2008); Hunicke R., LeBlanc M., Zubek R., MDA: A formal approach to game design and game research, AAAI-04 Workshop on Challenges in Game AI. Nineteenth National Conference of Artificial Intelligence, (2004); Koster R., A Theory of Fun for Game Design, (2005); Srauy S., Professional Norms and Race in the North American Video Game Industry Games and Culture, 14, 5, pp. 478-497, (2019); Boluk S., Lemieux P., Stretched skulls: Anamorphic games and the memento mortem mortis, Digital Humanities Quarterly, 6, (2012); Aarseth E., Cybertext: Perspectives on Ergodic Literature, (1997); De Wildt L., Enstranging play: Distinguishing playful subjecthood from governance, Philosophy of Computer Games Conference, (2014); Dunne A., Hertzian Tales: Electronic Products, Aesthetic Experience, and Critical Design, (2005); Potzsch H., Playing games with shklovsky, brecht, and boal: Ostranenie, v-effect, and spect-actors as analytical tools for game studies, Game Studies the International Journal of Computer Game Research, 17, 2, (2017)</t>
  </si>
  <si>
    <t>Baer S., The Rise of Educational Games, (2018); Li J., Ma S., Ma L., The Study on the Effect of Educational Games for the Development of Student's Logic-Mathematic of Multiple Intelligence, (2012); Xiao C., Hao S., A∗-based Pathfinding in Modern Computer Games., (2010); Nicolas M., Frederic G., Patrick S., Artificial Ants., (2010); Ant Colony Optimization.; Liu E.Z.F., Chen P., The Effect of Game- Based Learning on Student's Learning Performance in Science Learning - A Case of "conveyance Go".; Caparoso J.K.V., Lahoylahoy M.E., Magsayo J.R., Empig E.E., Development of A User Preference-Based Educational Game; Randi M.A.F., De Carvalho H.F., Learning through Role-playing Games: An Approach for Active Learning and Teaching.; Allan P., The Surprising Benefits of Role-Playing Games (And How to Get Started).; Cai Y., International Journal of Computer Games Technology, (2015); Bland J.A., Layout of Facilities Using An Ant System Approach.; Garg D., Shah S., Analysis of Ant Colony Optimization Algorithm Solutions for Travelling Salesman Problem..; Stutzle M.D.T., The Ant Colony Optimization Metaheuristic: Algorithms, Applications, and Advances.; Bland J.A., ANTS - From Ant Colonies to Artificial Ants: A Series of International Workshops on Ant Algorithms.; Palmieri N., She Yang X., De Rango F., Mano S., The comparison of bio-inspired algorithms, Applied to the Coordination of Mobile Robots Considering the Energy Comsumption.</t>
  </si>
  <si>
    <t>Anderson J.R., Language, memory and thought, (1976); Anderson J.R., The Architecture of cognition, (1983); Anderson J.R., Rules of the mind, (1993); Andrews D.A., Zinger I., Hoge R.D., Bonta J., Gendreau P., Cullen F.T., Does correctional treatment work? A clinically relevant and psychologically informed meta-analysis, Criminology, 28, 3, pp. 369-404, (1990); An S.T., Jin H.S., Park E.H., Children's advertising literacy for advergames: Perception of the game as advertising, Journal of Advertising, 43, 1, pp. 63-72, (2014); Declaration of the United Nations conference on the human environment, Retrieved from, (2013); Basiago A.D., Economic, social, and environmental sustainability in development theory and urban planning practice, The Environmentalist, 19, 2, pp. 145-161, (1998); Brown E., Cairns P., A grounded investigation of game immersion, Proceedings of the CHI ‘04 Extended Abstracts on Human Factors in Computing Systems, pp. 1297-1300, (2004); Castronova E., Synthetic worlds: The business and culture of online games, (2005); Celsi R.L., Olson J.C., The role of involvement in attention and comprehension processes, Journal of Consumer Research, 15, Sep, pp. 210-224, (1988); Chang H.-T., A temporal and spatial analysis of urban heat island in basin city utilizing remote sensing techniques, ISPRS–International Archives of the Photogrammetry, Remote Sensing and Spatial Information Sciences, XLI-B2, pp. 165-170, (2016); Cheng T.M., Lu C.C., The causal relationships among recreational involvement, flow experience, and well-being for surfing activities, Asia Pacific Journal of Tourism Research, 20, pp. 1486-1504, (2015); Cheng Y.-H., Hsu S.-L., A study of the gender traits of upper grade students towards cultural code, motivation and level of involvement in online game in Taiwanese primary schools, Youth &amp; Society, (2016); Cheng Y.M., Lou S.J., Kuo S.H., Shih R.C., Investigating elementary school students' technology acceptance by applying digital game-based learning to environmental education, Australasian Journal of Educational Technology, 29, 1, pp. 96-110, (2013); Chen L.X., Sun C.T., Self-regulation influence on game play flow state, Computers in Human Behavior, 54, pp. 341-350, (2016); Chow S., Rose R.L., Clarke D.G., Sequence: Structural equations estimation of new copy effectiveness, Journal of Advertising Research, 32, 4, pp. 60-72, (1992); Chu K.M., A study into the antecedent and consequence of online shopping behavior's model from information richness and message framing, Web Journal of Chinese Management Review, 11, 4, pp. 1-25, (2008); Sino-Us Scientific Cooperation Achievement in Atmospheric Environment Field is Published in Nature, (2016); Connolly T.M., Boyle E.A., MacArthur E., Hainey T., Boyle J.M., A systematic literature review of empirical evidence on computer games and serious games, Computers &amp; Education, 59, pp. 661-686, (2012); Csikszentmihalyi M., Beyond boredom and anxiety, (1975); Csikszentmihalyi M., Creativity: Flow and the psychology of discovery and invention, (1996); Dholakia R.R., Fortin D.R., Advertising on the net: What works and why, Global E-commerce and online marketing: Watching the evolution, (2002); Dunlap R.E., Van Liere K.D., Mertig A.G., Jones R.E., New trends in measuring environmental attitudes: Measuring endorsement of the new ecological paradigm: A revised NEP scale, Journal of Social Issues, 56, pp. 425-442, (2000); Engel J.E., Blackwell R.D., Miniard P.W., Consumer behavior, (1995); Fishbein M., Ajzen I., Belief, attitude, intention and behavior: An introduction to theory and research, (1975); Friestad M., Wright P., Everyday persuasion knowledge, Psychology and Marketing, 16, 2, pp. 185-194, (1999); Ganzach Y., Weber Y., Ben-Or P., Message framing and buying behavior: On the difference between artificial and natural environment, Journal of Business Research, 40, 2, pp. 91-95, (1997); Gardiner L., Urban heat islands, UCAR &amp; NCAR, (2011); Gerend M.A., Shepherd J.E., Monday K.A., Behavioral frequency moderates the effects of message framing on HPV vaccine acceptability, Annals of Behavioral Medicine, 35, 2, pp. 221-229, (2008); Ghilardi-Lopes N.P., Braga J.C., Freitas S.R., Silva R.L.F., Ribeiro T., Simoes E., Silva L., Environmental education through an online game about global environmental changes and their effects on coastal and marine ecosystems, Conference Proceedings of Sbgames, pp. 468-474, (2013); Greenfield P.M., Technology and informal education: What is taught, what is learned, Science, 323, pp. 69-71, (2009); Gutierrez F., Pierce J., Vergara V.M., Coulter R., Saland L., Caudell T.P., Alverson D.C., The effect of degree of immersion upon learning performance in virtual reality simulations for medical education, Studies in Health Technology and Informatics, 125, pp. 155-160, (2007); Hoffman D.L., Novak T.P., New metrics for new media: Toward the development of web measurement standards, World Wide Web Journal, 2, 1, pp. 213-246, (1997); Hogle J.G., Considering games as cognitive tools, Search of Effective “Edutainment”, (1996); Hovland C.I., Janis I.L., An overview of persuasibility research, Personality and persuasibility, pp. 1-26, (1959); Jegers K., Pervasive game flow: Understanding player enjoyment in pervasive gaming, Computers in Entertainment, 5, 1, (2007); Jennett C., Cox A.L., Cairns P., Dhoparee S., Epps A., Tijs T., Walton A., Measuring and defining the experience of immersion in games, International Journal of Human-Computer Studies, 66, 9, pp. 641-661, (2008); Climate Change Monitoring Report 2016. JMA, (2017); Johnson B.T., Eagly A.H., Effects of involvement on persuasion: A meta-analysis, Psychological Bulletin, 106, pp. 290-314, (1989); Hamari J., Shernoff D.J., Rowe E., Coller B., Asbell-Clarke J., Edwards T., Challenging games help students learn: An empirical study on engagement, flow and immersion in game-based learning, Computers in Human Behavior, 54, pp. 170-179, (2016); Hsu M.E., Cheng M.T., Exploring the impact of game immersion experience on problem-solving behaviors through serious educational game play, ESERA 2017 Conference, (2017); Klimmt C., Serious games and social change: Why they (should) work, Serious games: Mechanisms and effects, pp. 248-270, (2009); Kim Y.J., Han J., Why smartphone advertising attracts customers: A model of Web advertising, flow, and personalization, Computers in Human Behavior, 33, pp. 256-269, (2014); Lai G.F., Yang J.C., Development of the digital game-based english learning environment: Exploring the factors of immersion influence on learning effectiveness, Proceedings of the 19Th Global Chinese Conference on Computers in Education (GCCCE 2015), (2015); Landsberg H.E., The urban climate, (1981); Lavidge R.J., Steiner G.A., A model for predictive measurement of advertising effectiveness, Journal of Marketing Research, 25, pp. 59-62, (1961); Lee C., Citation for the innovation award, Rmets, (2017); Lee J., Chao C.-Y., The effects of quest types and gaming motivations on players' knowledge acquisitions in an online role-playing game environment, Proceedings of the 13th international conference on human-computer interaction. Part IV: Interacting in various application domains, pp. 353-358, (2009); Lee Y.H., Hsiao C., Ho C.H., The effects of various multimedia instructional materials on students' learning responses and outcomes, Computers in Human Behavior, 40, pp. 119-132, (2014); Liarokapis F., Freitas S., A case study of augmented reality serious games, Looking Toward the Future of Technology-Enhanced Education: Ubiquitous Learning and the Digital Native, pp. 178-191, (2010); Lin P., Yang C., Impact of product pictures and brand names on memory of Chinese metaphorical advertisements, International Journal of Design, 4, (2010); Manlow V., Inventing the future: Using the new media to transform a university from a teaching organization to a learning organization, Journal of Interactive Learning Research, 21, 1, pp. 47-64, (2010); Martin B., Marshall R., The interaction of message framing and felt involvement in the context of cell phone commercials, European Journal of Marketing, 33, pp. 206-218, (1999); McFarlane A.E., Sparrowhawk A., Heald Y., Report on the educational use of games, Teem/Dfes, (2002); Millar M.G., Millar K.U., Promoting safe driving behaviors: The influence of message framing and issue involvement, Journal of Applied Social Psychology, 30, 4, pp. 863-866, (2000); Mitchell A.A., The dimensions of advertising involvement, Advances in Consumer Research, 8, pp. 25-30, (1981); Murray J.H., Toward a cultural theory of gaming: Digital games and the coevolution of media, mind, and culture, Popular Communication, 4, 3, pp. 185-202, (2006); Naidu S., E-learning: A guidebook of principles, procedures and practices, pp. 71-74, (2006); Nelson M.R., Developing persuasion knowledge by teaching advertising literacy in primary school, Journal of Advertising, 45, 2, pp. 169-182, (2016); Prensky M., Digital game based learning, (2007); Read J.C., The ABC of CCI, Interfaces, 6, 2, pp. 8-9, (2005); Ritterfeld U., Cody M., Vorderer P., Serious games: Mechanisms and effects, pp. 486-512, (2009); Sherif M., Cantril H., The psychology of ego involvements: Social attitudes and identifications, (1947); Sherry J.L., Flow and media enjoyment, Communication Theory, 14, 4, pp. 328-347, (2004); Smith D.N., Sivakumar K., Flow and Internet shopping behavior: A conceptual model and research propositions, Journal of Business Research, 57, 10, pp. 1199-1208, (2004); Sweetser P., Wyeth P., GameFlow: A model for evaluating player enjoyment in games, ACM Computers in Entertainment (CIE), 3, 3, pp. 1-24, (2005); Tsai H.-Y., A Study and Creation of Mobile Game for Operating of the Spinning Top, (2014); Wang J.H., Lien C.J., Lu Y.L., Effects of a school-based educational game on students’ school identity, International Conference of East-Asian Science Education (2009 EASE), (2009); Webster J., Trevino L.K., Ryan L., The dimensionality and correlates of flow in human-computer interactions, Computers in Human, Behavior, 9, 4, pp. 411-426, (1993); Wu K.C., Su Y.L., Lin T.Y., Imagination processing and media recognition of “Architectural Design” E-learning Material, 2013 Designed Asia Conference, (2013); Wu K.C., Huang P.Y., Treatment of an anonymous recipient solid-waste management simulation game, Journal of Educational Computing Research, 52, 4, pp. 1-32, (2015); Wu S.C., Tsuei M., The effects of digital game-based learning on elementary students' science learning, 2011 International Conference on Electrical and Control Engineering, Yichang, pp. 6897-6901, (2011); Yang J.-C., Quadir B., The effects of immersion on learning performance in a 3D game-based English learning environment, Proceedings of the 3Rd English Scholars beyond Borders Conference (ESBB 2016), (2016); Yusoff A., Crowder R., Gilbert L., Validation of serious games attributes using the technology acceptance model, 2010 Second International Conference on Games and Virtual Worlds for Serious Applications, pp. 45-51, (2010); Zaichkowsky J.L., Measuring the involvement construct, Journal of Consumer Research, 12, pp. 341-352, (1985)</t>
  </si>
  <si>
    <t>Lee C.W.; Oh S.H.</t>
  </si>
  <si>
    <t>Lee, Chul Woo (57215304391); Oh, Seok Hee (57195383057)</t>
  </si>
  <si>
    <t>57215304391; 57195383057</t>
  </si>
  <si>
    <t>A Study on Design Factors of Serious Game Considering Senior Layer</t>
  </si>
  <si>
    <t>ICTC 2019 - 10th International Conference on ICT Convergence: ICT Convergence Leading the Autonomous Future</t>
  </si>
  <si>
    <t>10.1109/ICTC46691.2019.8939598</t>
  </si>
  <si>
    <t>https://www.scopus.com/inward/record.uri?eid=2-s2.0-85078276908&amp;doi=10.1109%2fICTC46691.2019.8939598&amp;partnerID=40&amp;md5=9653381d3449ff0d31005f9140ad1df7</t>
  </si>
  <si>
    <t>This Study concentrates on 'purpose' and 'fun', core keyword of serious game development factors. The author of this Study examines studies on two factors and makes a new model of serious game for seniors by making good use of various keywords generated through above mentioned process. The author of this Study expects to improve awareness of serious game and establish efficient standard for game design. © 2019 IEEE.</t>
  </si>
  <si>
    <t>Design Factor; Model; Senior Layer; Serious Game</t>
  </si>
  <si>
    <t>Yi C.-H., Kim T.-Y., Serious game design by analysis of correlation between purpose and entertainment, Journal of the Korean Society for Computer Game, 22, pp. 7-16, (2010); Han H.-W., A study on conceptual definition and types of serious games, HumanContent, 19, pp. 219-236, (2010); U-Tak, An G.-Y., Yun S.-J., New possibilities of serious games, KMMS, 15, 2, pp. 17-23, (2011); Kim Y.-J., A pilot study for development of the serious game contents for education in the elderly diabetes, Journal of the Korea Academia-Industrial Cooperation Society, 18, 7, pp. 184-192, (2017); Kim J., Development of the money management educational board game for age groups, Korean Journal of Human Ecology, 28, 1, pp. 11-20, (2019); Park S.-C., Kim H.-S., Research on serious board game design guideline for dementia patients-focused on early stage domestic patients, KSDC, 25, 1, pp. 159-171, (2019); Ji H.-J., A case study on creating sustainable aging sport culture: Focused on the United States senior games, To Cite This Article, 1, 2, pp. 75-91, (2014); Park J.-E., An empirical study on the factors affecting the serious game flow, Journal of the Korean Society for Computer Game, 19, pp. 85-94, (2009); Jang J.-Y., A study on serious game design for rehabilitation training of sroke patients, Journal of the Korean Society for Computer Game, 15, pp. 151-159, (2008); Lee D.-E., A study on combination aspects of fun and learning in educational serious games, Journal of Korea Game Society, 11, 1, pp. 15-24, (2011); Kim S.-J., Kim M.-J., Serious game design for the elderly using arcade game machines, The Journal of the Korea Contents Association, 9, 7, pp. 9-18, (2009); Yeom D.-S., Kim D.-I., Relationship between amusement and enjoyment factors of senior daily sports participants, Korean Journal of Sports Science, 18, 3, pp. 251-258, (2009); Bae J.-H., A study on requirements and core elements function game, Journal of the Korea Industrial Information Systems Research, 11, 5, pp. 28-36, (2006); Gwon J.-M., Serious game content proposal for children with autism spectrum disorder, Journal of the Korean Society for Computer Game, 24, 3, pp. 65-73, (2011); Yoo K.-S., Yeon J.-H., Lee W.-H., Development of functional game contents to improve the power of the concentration, KSII Transactions on Internet and Information Systems, 6, 1, pp. 487-490, (2005)</t>
  </si>
  <si>
    <t>Silvestri B.; Rinaldi A.; Berardi A.; Roccotelli M.; Acquaviva S.; Fanti M.P.</t>
  </si>
  <si>
    <t>Silvestri, Bartolomeo (57193761860); Rinaldi, Alessandro (57193681537); Berardi, Antonella (57212460896); Roccotelli, Michele (56444330100); Acquaviva, Simone (57212473852); Fanti, Maria Pia (7006413883)</t>
  </si>
  <si>
    <t>57193761860; 57193681537; 57212460896; 56444330100; 57212473852; 7006413883</t>
  </si>
  <si>
    <t>A serious game approach for the electro-mobility sector</t>
  </si>
  <si>
    <t>10.1109/SMC.2019.8914388</t>
  </si>
  <si>
    <t>https://www.scopus.com/inward/record.uri?eid=2-s2.0-85076721259&amp;doi=10.1109%2fSMC.2019.8914388&amp;partnerID=40&amp;md5=a2d58f57cf9c7ca0666337ee7e277d0b</t>
  </si>
  <si>
    <t>Serious Games (SGs) represent a new approach to improve learning processes more effectively and economically than traditional methods. This paper aims to present a SG approach for the electro-mobility context, in order to encourage the use of electric light vehicles. The design of the SG is based on the typical elements of the classic 'game' with a real gameplay with different purposes. In this work, the proposed SG aims to raise awareness on environmental issues caused by mobility and actively involve users, on improving livability in the city and on real savings using alternative means to traditional vehicles. The objective of the designed tool is to propose elements of fun and entertainment for tourists or users of electric vehicles in the cities, while giving useful information about the benefits of using such vehicles, discovering touristic and interesting places in the city to discover. In this way, the user is stimulated to explore the artistic and historical aspects of the city through an effective learning process: He/she is encouraged to search the origins and the peculiarities of the monuments. A case study in the city of Bari, Italy, shows the application of the proposed SG tool. © 2019 IEEE.</t>
  </si>
  <si>
    <t>Digiesi S., Mascolo G., Mossa G., Mummolo G., New Models for Sustainable Logistics: Internalization of External Costs in Inventory Management, (2015); Digiesi S., Mossa G., Mummolo G., Supply lead time uncertainty in a sustainable order quantity inventory model, Management and Production Engineering Review, 4, 4, pp. 15-27, (2013); Facchini F., Mummolo G., Mossa G., Digiesi S., Boenzi F., Verriello R., Minimizing the carbon footprint of material handling equipment: Comparison of electric and lpg forklifts, Journal of Industrial Engineering and Management (JIEM), 9, 5, pp. 1035-1046, (2019); Ranieri L., Digiesi S., Silvestri B., Roccotelli M., A review of last mile logistics innovations in an externalities cost reduction vision, Sustainability, 10, 3, (2018); Roccotelli M., Nolich M., Fanti M.P., Ukovich W., Internet of things and virtual sensors for electromobility, Internet Technology Letters, pp. 1-6, (2018); Fanti M.P., Mangini A.M., Roccotelli M., Nolich M., Ukovich W., Modeling virtual sensors for electric vehicle charge services, 2018 IEEE International Conference on Systems, Man, and Cybernetics (SMC); Fanti M.P., Mangini A.M., Roccotelli M., Ukovich W., District microgrid management integrated with renewable energy sources, energy storage systems and electric vehicles, The 20th World Congress of the International Federation of Automatic Control (IFAC); Fanti M.P., Pedroncelli G., Roccotelli M., Mininel S., Stecco G., Ukovich W., Actors interactions and needs in the european electromobility network, 2017 IEEE International Conference on Service Operations and Logistics, and Informatics (SOLI), pp. 162-167, (2017); Fiorello D., Zani L., Eu survey on issues related to transport and mobility, JRC Science and Policy Report, (2015); Van Essen H., Schroten A., Otten M., Sutter D., Schreyer C., Zandonella R., Maibach M., Doll C., External Costs of Transport in Europe, (2011); Korzhenevych A., Dehnen N., Brocker J., Holtkamp M., Meier H., Gibson G., Varma A., Cox V., Update of the handbook on external costs of transport, Final Report for the European Commission: DG MOVE. MOVE. DIW Econ, (2014); Thaler R.H., Sunstein C., Nudge: Improving Decisions about Health, Wealth, and Happiness, (2008); Lorenzini C., Brondi R., Carrozzino M., Nistico M., Evangelista C., Tecchia F., Lawville: A collaborative serious game for citizenship education, 6th International Conference on Games and Virtual Worlds for Serious Applications (VS-GAMES); Deterding S., Dixon D., Khaled R., Nacke L., From game design elements to gamefulness: Defining gamification, Proc. of the 15th International Academic MindTrek Conference: Envisioning Future Media Environments, Ser. MindTrek '11. ACM, pp. 9-15, (2011); Brog W., Erl E., Ker I., Ryle J., Wall R., Evaluation of voluntary travel behaviour change: Experiences from three continents, Transport Policy, 16, 6, pp. 281-292, (2009); Wang Y., Hu W., Analysis about serious game innovation on mobile devices, 16th International Conference on Computer and Information Science (ICIS), (2017); Kazhamiakin R., Marconi A., Perillo M., Pistore M., Valetto G., Piras L., Avesani F., Perri N., Using gamification to incentivize sustainable urban mobility, 2015 IEEE 1st International Smart Cities Conference (ISC2), (2015); Dange G.R., Parathaman P.K., Belllotti F., Berta R., De Gloria A., Raffero M., Neumeier S., Deployment of serious gaming approach for safe and sustainable mobility, 2017 IEEE Intelligent Vehicles Symposium (IV), (2017); Shreenath V.M., Kornevs M., Raghothama J., Meijer S., A feasibility study for gamification in transport maintenance, 2015 7th International Conference on Games and Virtual Worlds for Serious Applications (VS-Games), (2015); Drakoulis R., Bellotti F., Bakas I., Berta R., Paranthaman P.K., Dange G.R., Lytrivis P., Pagle K., De Gloria A., Amditis A., A gamified flexible transportation service for on-demand public transport, IEEE Transactions on Intelligent Transportation Systems, 19, 3, pp. 921-933, (2018); Lucassen G., Dalpiaz F., Martijn J., Can Der Werf E.M., Brinkkemper S., Forging high-quality user stories: Towards a discipline for agile requirements, 2015 IEEE 23rd International Requirements Engineering Conference (RE), (2015); Deeptimahanti D.K., Ratna S., Semi-automatic generation of uml models from natural language requirements, 4th India Software Engineering Conference, ACM, pp. 165-174, (2011); Lucassen G., Dalpiaz F., Martijn J., Can Der Werf E.M., Brinkkemper S., The use and effectiveness of user stories in practice, International Working Conference on Requirements Engineering: Foundation for Software Quality, (2016); Petre M., Uml in practice, Proceedings of the 2013 International Conference on Software Engineering, (2013); Pohl K., Requirements Engineering: Fundamentals, Principles, and Techniques, (2010); Pender T., UMLbible, (2003); Rumbaugh J., Grady B., Ivar J., The Unified Modeling Language Reference Manual, (2017); Fanti M.P., Rinaldi A., Roccotelli M., Silvestri B., Porru S., Pani F.E., Software requirements and use cases for electric light vehicles management, 2018 IEEE International Conference on Systems, Man, and Cybernetics (SMC), (2018)</t>
  </si>
  <si>
    <t>Fuji K., Yoshida F., The influences of interaction during online gaming on sociability and aggression in real life, Jpn. J. Psychol, 80, 6, pp. 494-503, (2010); Orengo V., Abad A.M.Z., Alonso F.P., Peiro J.M., The influence of familiarity among group members, group atmosphere and assertiveness on uninhibited behavior through three different communication media, Comput. Hum. Behav, 16, 2, pp. 141-159, (2000); Takahira M., Ando R., Sakamoto A., Estimation of causal effects through longitudinal study: an example of internet use and aggression, Jpn. J. Pers, 15, 1, pp. 87-102, (2006)</t>
  </si>
  <si>
    <t>Gallegos C., Tesar A.J., Connor K., Martz K., The use of a game-based learning platform to engage nursing students: A descriptive, qualitative study, Nurse Education in Practice, 27, pp. 101-106, (2017); Papastergiou M., Digital Game-Based Learning in high school Computer Science education: Impact on educational effectiveness and student motivation, Computers &amp; Education, 52, 1, pp. 1-12, (2009); Huizenga J.C., Ten Dam G.T.M., Voogt J.M., Admiraal W.F., Teacher perceptions of the value of game-based learning in secondary education, Computers &amp; Education, 110, pp. 105-115, (2017); Ucus S., Elementary School Teachers' Views on Game-based Learning as a Teaching Method, Procedia - Social and Behavioral Sciences, 186, pp. 401-409, (2015); Manuaba I.B.K., The Design and Game Mechanic of Combined Game Application Prototype for Learning Social Business, Procedia Computer Science, 135, pp. 52-59, (2018); Cheng C.-H., Su C.-H., A Game-based learning system for improving student's learning effectiveness in system analysis course, Procedia - Social and Behavioral Sciences, 31, pp. 669-675, (2012); Sari K.W., Saputro S., Hastuti B., Pengembangan Game Edukasi Kimia Berbasis Role Playing Game (RPG) Pada Materi Struktur Atom Sebagai Media Pembelajaran Mandiri Untuk Siswa Kelas X Sma di Kabupaten Purworejo, 3, pp. 96-104, (2014); Zin N.A.M., Jaafar A., Yue W.S., Digital Game-based learning (DGBL) model and development methodology for teaching history, WSEAS TRANSACTIONS on COMPUTERS, 8, (2009); Nurseto T., Membuat Media Pembelajaran Yang Menarik, Jurnal Ekonomi &amp; Pendidikan, 8, (2011); Cheng C.H., Chung H.S.A., Game-based learning system for improving student's learning effectiveness in system analysis course, Procedia - Social and Behavioral Sciences, 31, pp. 669-675, (2012); Byun J.-H., Loh C.S., Audial engagement: Effects of game sound on learner engagement in digital game-based learning environments, Computers in Human Behavior, 46, pp. 129-138, (2015); Schmuck H., Arvin M.K., Use of a board game format to promote interprofessional learning, Journal of Interprofessional Education &amp; Practice, 12, pp. 51-56, (2018); Taspinar B., Schmidt W., Schuhbauer H., Gamification in Education: A Board Game Approach to Knowledge Acquisition, Procedia Computer Science, 99, pp. 101-116, (2016)</t>
  </si>
  <si>
    <t>Almeida F., Simoes J., The Role of Serious Games, Gamification and Industry 4.0 Tools in the Education 4.0 Paradigm, Contemporary Educational Technology, 10, 2, pp. 120-136, (2019); Baecker R., Sorting out sorting: A case study of software visualization for teaching computer science, Software Visualization: Programming as a Multimedia Experience, 1, (1998); Beilin H., Pufall P.B., Piaget’s Theory: Prospects and Possibilities, (2013); Bell T., Duncan C., Jarman S., Newton H., Presenting computer science concepts to high school students, Olympiads in Informatics, 8, pp. 3-19, (2014); Bell T., Newton H., Andreae P., Robins A., The Introduction of Computer Science to NZ High Schools: An Analysis of Student Work, (2012); Boticki I., Barisic A., Martin S., Drljevic N., Teaching and learning computer science sorting algorithms with mobile devices: A case study, Computer Applications in Engineering Education, 21, pp. E41-E50, (2013); Butler J., How would Socrates teach games? A constructivist approach, Journal of Physical Education, Recreation &amp; Dance, 68, 9, pp. 42-47, (1997); Byrne M.D., Catrambone R., Stasko J.T., Evaluating animations as student aids in learning computer algorithms, Computers &amp; Education, 33, 4, pp. 253-278, (1999); Case R., Neo-Piagetian Theories of Child Development, pp. 161-196, (1992); Case R., Sowder J.T., The development of computational estimation: A neo-Piagetian analysis, Cognition and Instruction, 7, 2, pp. 79-104, (1990); Csizmadia A., Curzon P., Dorling M., Humphreys S., Ng T., Selby C., Woollard J., Computational Thinking-A Guide for Teachers, (2015); Fancovicova J., Prokop P., Usak M., Web-Site as an educational tool in biology education: A case of nutrition issue, Educational Sciences: Theory and Practice, 10, 2, pp. 907-921, (2010); Ginsburg H.P., Opper S., Piaget’s Theory of Intellectual Development, (1988); Harris J.L., Al-Bataineh M.T., Al-Bataineh A., One to One Technology and its Effect on Student Academic Achievement and Motivation, Contemporary Educational Technology, 7, 4, pp. 368-381, (2016); Hunicke R., Leblanc M., Zubek R., MDA: A formal approach to game design and game research, Paper Presented at the Proceedings of the AAAI Workshop on Challenges in Game AI., (2004); Knight C.C., Sutton R.E., Neo-Piagetian theory and research: Enhancing pedagogical practice for educators of adults, London Review of Education, 2, 1, pp. 47-60, (2004); Lister R., Concrete and other neo-Piagetian forms of reasoning in the novice programmer, Proceedings of the Thirteenth Australasian Computing Education Conference, 114, (2011); Malan D.J., Leitner H.H., Scratch for budding computer scientists, ACM Sigcse Bulletin, 39, 1, pp. 223-227, (2007); Meolic R., Demonstration of Sorting Algorithms on Mobile Platforms, (2013); Phongsasithorn A., Laosinchai P., Nokkaew A., Sorted: An Educational Digital Game for Learning Sorting Algorithms, (2019); Piaget J., Part I: Cognitive development in children: Piaget development and learning, Journal of Research in Science Teaching, 2, 3, pp. 176-186, (1964); Shiue Y., Hsu Y., Understanding factors that affecting continuance usage intention of game-based learning in the context of collaborative learning, Eurasia Journal of Mathematics, Science and Technology Education, 13, 10, pp. 6445-6455, (2017); Solaz-Portoles J.J., Sanjose V., Piagetian and Neo-Piagetian variables in science problem solving: Directions for practice, Ciências &amp; Cognição, 13, 2, pp. 192-200, (2008); Teague D., Corney M., Ahadi A., Lister R., A Qualitative Think Aloud Study of the Early Neo-Piagetian Stages of Reasoning in Novice Programmers, 136, (2013); Yildiz H.D., Yilmaz F.G.K., Yilmaz R., Examining the relationship between digital game preferences and computational thinking skills, Contemporary Educational Technology, 8, 3, pp. 359-369, (2017); Yohannis A., Prabowo Y., Sort Attack: Visualization and Gamification of Sorting Algorithm Learning, (2015)</t>
  </si>
  <si>
    <t>Mainetti R.; Oliveri S.; Cutica I.; Gorini A.; Gaspardo S.; Borghese N.A.; Pravettoni G.</t>
  </si>
  <si>
    <t>Mainetti, Renato (50061562900); Oliveri, Serena (36167089400); Cutica, Ilaria (13610754800); Gorini, Alessandra (23099679200); Gaspardo, Silvia (57203011275); Borghese, N. Alberto (7003727657); Pravettoni, Gabriella (16553315000)</t>
  </si>
  <si>
    <t>50061562900; 36167089400; 13610754800; 23099679200; 57203011275; 7003727657; 16553315000</t>
  </si>
  <si>
    <t>Design, development and usability test of serious games related to genetics</t>
  </si>
  <si>
    <t>2018 IEEE 6th International Conference on Serious Games and Applications for Health, SeGAH 2018</t>
  </si>
  <si>
    <t>10.1109/SeGAH.2018.8401344</t>
  </si>
  <si>
    <t>https://www.scopus.com/inward/record.uri?eid=2-s2.0-85050220558&amp;doi=10.1109%2fSeGAH.2018.8401344&amp;partnerID=40&amp;md5=d4ab15a399c8409db8e6f43b294e9f20</t>
  </si>
  <si>
    <t>Technological progresses and lower DNA sequencing costs have made genetic testing more and more accessible to the general public. However, this progress does not reflect an increased literacy on genetics in lay people. For this reason the authors has developed a suite of three serious games to educate people on genetic issues and tested them for playability. The playability testing was conducted with a convenience sample of 30 participants, subdivided into 3 equal groups and randomly assigned to each game. Participants were asked to report any problem or negative issue they found during the play and to complete the Games Experience Questionnaire. Results showed some usability issues, mainly related to the lack of intuition and immediacy in the use of some commands. Overall participants experienced moderate levels of immersion and flow for the serious games (not designed to be immersive rather than educational), low levels of negative feelings such as annoyance and frustration and prevalence of positive emotions. Results imply that, with the aim to guarantee games effectiveness and efficacy, the game should be more intuitive and improve their correspondence between the commands and the in-game tasks to achieve the goals. Furthermore they have the right level of immersion and flow, which allow the balance between fun and investment of cognitive resources to learn genetic contents. © 2018 IEEE.</t>
  </si>
  <si>
    <t>cardiovascu-lar risk; decision making; game design; genetic literacy; genetic risk; heredity; knowledge transfer; mutation; serious games; usability</t>
  </si>
  <si>
    <t>Klitzman R.L., Misunderstandings concerning genetics among patients confronting genetic disease, Journal of Genetic Counseling, 19, 5, pp. 430-446, (2010); Condit C.M., Public attitudes and beliefs about genetics, Annual Review of Genomics and Human Genetics, 11, 1, pp. 339-359, (2010); Su P., Direct-to-consumer genetic testing: A comprehensive view, Yale Journal of Biology and Medicine, 86, 3, pp. 359-365, (2013); Borry P., Van Hellemondt R.E., Sprumont D., Jales C.F.D., Rial-Sebbag E., Spranger T.M., Curren L., Kaye J., Nys H., Howard H., Legislation on direct-to-consumer genetic testing in seven European countries, European Journal of Human Genetics: EJHG, 20, 7, pp. 715-721, (2012); McBride C.M., Bowen D., Brody L.C., Condit C.M., Croyle R.T., Gwinn M., Khoury M.J., Koehly L.M., Korf B.R., Marteau T.M., McLeroy K., Patrick K., Valente T.W., Future health applications of genomics: Priorities for communication, behavioral, and social sciences research, American Journal of Preventive Medicine, 38, 5, pp. 556-565, (2010); Susi T., Johannesson M., Backlund P., Serious games an overview, Elearning, 73, 10, (2007); Engaging Students Through 21st Century Learning Tools; Mind the Risk Project; Procci K., Chao A., Bohnsack J., Olsen T., Bowers C., Usability in serious games: A model for small development teams, Computer Technology and Application, 3, pp. 315-329, (2012); Triton Game; Geniverse Game; DNA - The Double Helix Game; Pajama Game; Ginger Dawn; Niche Game; DNA-roulette Game; Schell J., The Art of Game Design: A Book of Lenses, (2014); Unity 3d Game Engine; Blender-3d Creation Suite; Gimp-2d Raster Graphic; Audacity-audio Editing Software; Weiss S.A., Muller W., The Potential of Interactive Digital Storytelling for the Creation of Educational Computer Games, pp. 475-486, (2008); Ijsselsteijn W., Kort Y.D., Poels K., The game experience questionnaire: Development of a self-report measure to assess the psychological impact of digital games, Manuscript in Preparation, (2013); Csikszentmihalyi M., Flow, the Psychology of Optimal Experience, (1990); Bertini E., Gabrielli S., Kimani S., Appropriating and assessing heuristics for mobile computing, AVI '06: Proceedings of the Working Conference on Advanced Visual Interfaces, pp. 119-126, (2006); Moreno-Ger P., Torrente J., Hsieh Y.G., Lester W.T., Usability testing for serious games: Making informed design decisions with user data, Advances in Human-Computer Interaction, 2012, (2012); Yanez-Gomez R., Cascado-Caballero D., Sevillano J.L., Academic methods for usability evaluation of serious games: A systematic review, Multimedia Tools and Applications, 76, 4, pp. 5755-5784, (2017); 9241-11. Ergonomic requirements for office work with visual display terminals (VDTs). Ergonomic, The International Organization for Standardization, 11, (1998); Ang C.S., Avni E., Zaphiris P., University-London C., Linking pedagogical theory of computer games to their usability, International Journal on E-Learning, 7, 3, pp. 533-558, (2008); Koster R., Theory of fun for game design, A Theory of Fun for Game Design, (2005)</t>
  </si>
  <si>
    <t>Alderman J., Ashmore C., Compton K., Shapiro M., Nitsche M., The manyworlds of charbitat, Game Set and Match II, (2006); Ashmore C., Nitsche M., The quest in a generated world, Proceedings of the DiGRA Conference, pp. 503-509, (2007); Auer S., Bizer C., Kobilarov G., Lehmann J., Cyganiak R., Ives Z., DBpedia: A nucleus for a web of open data, Semantic Web, pp. 722-735, (2007); Barros G.A.B., Green M.C., Liapis A., Togelius J., Data-driven design: A case for maximalist game design, Proceedings of the International Conference of Computational Creativity, (2018); Barros G.A.B., Green M.C., Liapis A., Togelius J., Data-driven design: A case for maximalist game design, Proceedings of the International Conference on Computational Creativity, (2018); Barros G.A.B., Green M.C., Liapis A., Togelius J., Who Killed Albert Einstein? from Open Data to Murder Mystery Games, IEEE Transactions on Games (2018). Accepted, (2018); Barros G.A.B., Liapis A., Togelius J., Data adventures, Proceedings of the FDG Workshop on Procedural Content Generation in Games, (2015); Barros G.A.B., Liapis A., Togelius J., Murder mystery generation from open data, Proceedings of the International Conference on Computational Creativity, (2016); Barros G.A.B., Togelius J., Balanced civilization map generation based on open data, Proceedings of the IEEE Congress on Evolutionary Computation. IEEE, (2015); Bringsjord S., Ferrucci D.A., Artificial intelligence and literary creativity: Inside the mind of brutus, a storytelling machine, Computational Linguistics, 26, 4, pp. 642-647, (2000); Cardona A.B., Hansen A.W., Togelius J., Friberger M.G., Open trumps, a data game, Proceedings of the Foundations of Digital Games Conference, (2014); Cavazza M., Charles F., Dialogue generation in character-based interactive storytelling, Proceedings of the AI in Interactive Digital Entertainment Conferencem, pp. 21-26, (2005); Compton K., Filstrup B., Mateas M., Tracery: Approachable story grammar authoring for casual users, Proceedings of the AIIDE Workshop on Intelligent Narrative Technologies, (2014); Cook M., Colton S., A rogue dream: Automatically generating meaningful content for games, Proceedings of the AIIDE Workshop on Experimental AI and Games, (2014); Clara F.-V., The Tribulations of Adventure Games: Integrating Story into Simulation Through Performance, (2009); Clara F.-V., Creating dreamlike game worlds through procedural content generation, Proceedings of the AIIDE Workshop on Intelligent Narrative Technologies, pp. 9-16, (2014); Clara F.-V., Thomson A., Procedural generation of narrative puzzles in adventure games: The puzzle-dice system, Proceedings of the FDG Workshop on Procedural Content Generation in Games. ACM, pp. 1-12, (2012); Friberger M.G., Togelius J., Generating game content from open data, Proceedings of the Foundations of Digital Games Conference. ACM, pp. 290-291, (2012); Friberger M.G., Togelius J., Generating interesting monopoly boards from open data, Proceedings of the IEEE Conference on Computational Intelligence and Games, pp. 288-295, (2012); Haklay M., Weber P., OpenStreetMap: User-generated street maps, IEEE Pervasive Computing, 7, 4, pp. 12-18, (2008); Hernault H., Piwek P., Prendinger H., Ishizuka M., Generating dialogues for virtual agents using nested textual coherence relations, International Workshop on Intelligent Virtual Agents, pp. 139-145, (2008); Lavender B., Thompson T., Adventures in hyrule: Generating missions &amp;maps for action adventure games, Proceedings of the Foundations of Digital Games, (2015); Li B., Riedl M.O., Scheherazade: Crowd-Powered Interactive Narrative Generation, Proceedings of the AAAI Conference on Artificial Intelligence, (2015); Mateas M., Stern A., Façade: An experiment in building a fully-realized interactive drama, Proceedings of the Game Developers Conference, 2, (2003); Montfort N., Generating Narrative Variation in Interactive Fiction, (2007); Montfort N., Perez R.P., Integrating a plot generator and an automatic narrator to create and tell stories, Proceedings of the International Joint Workshop on Computational Creativity, (2008); Perez R.P., Sharples M., MEXICA: A computer model of a cognitive account of creative writing, Journal of Experimental &amp;Theoretical Artificial Intelligence, 13, 2, pp. 119-139, (2001); Pickering T., Jordanous A., Applying narrative theory to aid unexpectedness in a story generation system, Proceedings of the International Conference on Computational Creativity, (2017); Shaker N., Togelius J., Nelson M.J., Procedural content generation in games, Springer, (2016); Short T.X., Adams T., Procedural Generation in Game Design, CRC Press, (2017); Singh D., Ackerman M., Perez R.P., A ballad of the mexicas: Automated lyrical narrativewriting, Proceedings of the International Conference on Computational Creativity, (2017); Togelius J., De Nardi R., Lucas S.M., Towards automatic personalised content creation for racing games, Proceedings of the IEEE Symposium on Computational Intelligence and Games, pp. 252-259, (2007); Togelius J., Friberger M.G., Bar chart ball, a data game, Proceedings of the Foundations of Digital Games Conference, (2013); Togelius J., Schmidhuber J., An experiment in automatic game design, Proceedings of the IEEE Symposium on Computational Intelligence and Games, pp. 111-118, (2008); Turner S.R., Minstrel: A Computer Model of Creativity and Storytelling, (1993); Veale T., Déjà vu all over again, Proceedings of the International Conference on Computational Creativity, (2017); Weizenbaum J., ELIZA-A Computer Program for the Study of Natural Language Communication between Man and Machine, Commun. ACM, 10, 8, pp. 9-16, (1966)</t>
  </si>
  <si>
    <t>Baghaei N., Nandigam D., Casey J., Direito A., Maddison R., Diabetic mario: Designing and evaluating mobile games for diabetes education, Games for Health Journal: Research, Dev, and Clinical Applications, 5, 4, pp. 270-278, (2016); Bellemare M.G., Veness J., Bowling M., Investigating Contingency Awareness Using Atari 2600 Games, pp. 1-2, (2012); Green C.S., Bavelier D., The cognitive neuroscience of video games, Messaris &amp; Humphreys, pp. 5-7, (2004); Lahtinen E., Ala-Mutka K., Jarvinen J.M., A study of the difficulties of novice programmers, Tampere University of Technology Institute of Software Systems, pp. 15-17, (2005); Milne I., Rowe G., Difficulties in Learning and Teaching Programming - Views of Students and Tutors, pp. 59-62, (2002); Pedersen C., Togelius J., Yannakakis G.N., Modeling Player Experience in Super Mario Bros, pp. 1-4; Rossing J.P., Miller W.M., Cecil A.K., Stamper S.E., ILearning: The future of higher education? Student perceptions on learning with mobile tablets, Journal of the Scholarship of Teaching and Learning, 12, 2, pp. 13-16, (2012); Ryan J., Super Mario: How Nintendo Conquered America, pp. 155-162, (2011); Schilling M., Technological leapfrogging: Lessons from the U.S. Video game console industry, California Management Review, pp. 7-10, (2003); Williams D., A Brief Social History of Game Play, pp. 3-5; Wall-Montgomery M., Facebook Launches TechPrep: 'By 2020 There Will Be 1M Programming Jobs Left Unfulfilled', (2015)</t>
  </si>
  <si>
    <t>Chapanis A., Some reflection on progress, Proceedings of the Human Factors and Ergonomics, (1985); Damara M.A., Dampak game terhadap perkembangan anak, Science Journal, 1, (2013); Johnson D.N., Differing player experiences in video game genres and the unique case of moba games, SIGCHI Conference on Human Factors in Computing Systems, (2015); Karn R.J., Eye tracking in human-computer interaction and usability research: Ready to deliver the promises, Philosophy of Computing and Information, (2003); McLeod R., Management Information System-A Study of Computer Based Information Systems, (1995); Nielsen J., Designing web usability, California: New Riders Publishing, (2000); Nurmianto E., Ergonomi Konsep Dasar Dan Aplikasinya, (1996); Romano B.A.S., Eye Tracking in User Experience Design, (2014); Schmitt B., Experience Marketing, (1999); Stanton N.A., Handbook of Human Factors and Ergonomics Methods, (2005); Thomas P.E., Exploring Th Elements of Design (Design Exploration), (2008); Tom Tullis B.A., Measuring the User Experience: Collecting, Analyzing, and Presenting Usability Metrics, (2013); Wade J.C., The kids are alrigt: How the gamer generation is changing the workplace, United States of America: Harvard Business School Publishing, (2006); Wignjosoebroto S., Ergonomi-Studi Gerak Dan Waktu, (2008)</t>
  </si>
  <si>
    <t>Lima T.; Barbosa B.; Niquini C.; Araujo C.; Lana R.</t>
  </si>
  <si>
    <t>Lima, Tiago (36809761800); Barbosa, Breno (57194696147); Niquini, Carlos (57194708295); Araujo, Camila (57194711702); Lana, Raquel (55510836500)</t>
  </si>
  <si>
    <t>36809761800; 57194696147; 57194708295; 57194711702; 55510836500</t>
  </si>
  <si>
    <t>Playing against dengue design and development of a serious game to help tackling dengue</t>
  </si>
  <si>
    <t>2017 IEEE 5th International Conference on Serious Games and Applications for Health, SeGAH 2017</t>
  </si>
  <si>
    <t>10.1109/SeGAH.2017.7939294</t>
  </si>
  <si>
    <t>https://www.scopus.com/inward/record.uri?eid=2-s2.0-85021749669&amp;doi=10.1109%2fSeGAH.2017.7939294&amp;partnerID=40&amp;md5=2a00cfcefef9727a4302387a241a5c5b</t>
  </si>
  <si>
    <t>Dengue is a global public health challenge. The dengue virus is transmitted mainly by the Aedes aegypti mosquito, which is also a vector of other diseases such as zika, chikungunya and urban yellow fever. Its transmission dynamics is complex, involving several actors, factors and processes. Acting against vectors is still an important strategy, mainly due to limitations in efficacy and accessibility of vaccines. We believe that including and awareness of population is an important factor to address the problem. This project aims to design and develop a serious game to support actions and strategies based on prevention and epidemiological surveillance. In order to raise awareness about vector ecology and disease transmission dynamics, the game design presents information and seeks to encourage behavior changes in a playful environment. Moreover, gamification strategies are being used to stimulate concrete actions in real world. A mix of 2D-based game, augmented reality, virtual reality and the real world itself, will provide the proper environment to offer fun with the purpose of helping to deal with this complex problem. This paper presents the game design and current development stage. The artifacts are being developed in an iterative and incremental way, involving activities of conception, design, construction/prototyping and evaluation. Results include the game design, prototypes and the release of a demo version. © 2017 IEEE.</t>
  </si>
  <si>
    <t>Aedes aegypti; dengue; public health; Serious game</t>
  </si>
  <si>
    <t>Deterding S., Dixon D., Khaled R., Nacke L., From game design elements to gamefulness: Defining gamification, Proceedings of the 15th International Academic MindTrek Conference: Envisioning Future Media Environments, pp. 9-15, (2011); Deterding S., Gamification: Designing for motivation, Interactions, 19, 4, pp. 14-17, (2012); Dominguez A., De Navarrete J.S., De-Marcos L., Fernandez-Sanz L., Pages C., Martfnez-Herraiz J.-J., Gamifying learning experiences: Practical implications and outcomes, Computers &amp; Education, 63, pp. 380-392, (2013); Hamari J., Transforming homo economic us into homo ludens: A field experiment on gamification in a utilitarian peer-to-peer trading service, Electronic Commerce Research and Applications, 12, 4, pp. 236-245, (2013); Boyle E.A., Connolly T.M., Hainey T., Boyle J.M., Engagement in digital entertainment games: A systematic review, Computers in Human Behavior, 28, 3, pp. 771-780, (2012); Connolly T.M., Boyle E.A., MacArthur E., Hainey T., Boyle J.M., A systematic literature review of empirical evidence on computer games and serious games, Computers &amp; Education, 59, 2, pp. 661-686, (2012); Dondlinger M.J., Educational video game design: A review of the literature, Journal of Applied Educational Technology, 4, 1, pp. 21-31, (2007); Michael D.R., Chen S.L., Serious games: Games that educate, train, and inform, Muska &amp; Lipman/Premier-Trade, (2005); Prensky M., Don't Bother Me, Mom, i'M Learning!: How Computer and Video Games Are Preparing Your Kids for 21st Century Success and How You Can Help!, (2006); Luz S., Masoodian M., Cesario R.R., Cesario M., Using a serious game to promote community-based awareness and prevention of neglected tropical diseases, Entertainment Computing, 15, pp. 43-55, (2016); Beinner M.A., De Morais E.A.H., Reis J.A., Reis E., De Oliveira S.R., The use of a board game in dengue health education in a public school, Journal of Nursing UFPE on Line, 9, 4, pp. 7304-7313, (2015); Buchinger D., Da Silva Hounsell M., A comparison between an individual and a collaborative versions of a serious game to learn about dengue fever, Informatica Na EducarQo: Teo Ria &amp; Pratica, 18, 1; Lennon J.L., Coombs D.W., The utility of a board game for dengue haemorrhagic fever health education, Health Education, 107, 3, pp. 290-306, (2007); Porcino T.M., Strauss E., Clua E.G., Hugo against dengue: A serious game to educate people about dengue fever prevention, Proceedings of 3rd International Conference on Serious Games and Applications for Health (SeGAH), pp. 1-5, (2014); Zamora A., Gain-Rodas E., Ramrez E., Rodrguez-Morales A., Mayta-Tristn P., Videojuego pueblo pitanga en la lucha contra el dengue en Costa Rica, Revista Peruana de Medicina Experimental y Salud Publica, 32, 6, pp. 397-398, (2015); Guzman A., Isturiz R.E., Update on the global spread of dengue, Int. J. Antimicrob. Agents, 36, pp. S40-S42, (2010); Brady O.J., Gething P.W., Bhatt S., Messina J.P., Brownstein J.S., Hoen A.G., Moyes C.L., Farlow A.W., Scott T.W., Hay S.J., Refining the global spatial limits of dengue virus transmission by evidence-based consensus, PLoS Negl Trop Dis, 6, 8, (2012); Bhatt S., Gething P.W., Brady O.J., Messina J.P., Farlow A.W., Moyes C.L., Drake J.M., Brownstein J.S., Hoen A.G., Sankoh O., Et al., The global distribution and burden of dengue, Nature, 496, 7446, pp. 504-507, (2013); One Year into the Zika Outbreak: How An Obscure Disease Became A Global Health Emergency; Chikungunya; Yellow Fever Fact Sheet; Vannice K., Durbin A., Hombach J., Status of vaccine research and development of vaccines for dengue, Vaccine, 34, 26, pp. 2934-2938, (2016); Dengue Vaccine Research; Godoi I.P., Pires Lemos L.L., De Araujo V.E., Bonoto B.C., Godman B., Guerra Junior A.A., Cyd-tdv dengue vaccine: Systematic review and meta-analysis of efficacy, immunogenicity and safety, Journal of Comparative Effectiveness Research, (2017); Rothman A.L., Ennis F.A., Dengue vaccine: The need, the challenges, and progress, Journal of Infectious Diseases, 214, 6, pp. 825-827, (2016); Mitchell-Foster K., Ayala E.B., Breilh J., Spiegel J., Wilches A.A., Leon T.O., Delgado J.A., Integrating participatory community mobilization processes to improve dengue prevention: An eco-bio-social scaling up of local success in machala, Ecuador, Transactions of the Royal Society of Tropical Medicine and Hygiene, 109, 2, pp. 126-133, (2015); Padmanabha H., Soto E., Mosquera M., Lord C., Lounibos L., Ecological links between water storage behaviors and aedes aegypti production: Implications for dengue vector control in variable climates, Ecohealth, 7, 1, pp. 78-90, (2010); Pai H.-H., Yu-Jue H., Hsu E.-L., Impact of a short-term community-based cleanliness campaign on the sources of dengue vectors: An entomological and human behavior study, Journal of Environmental Health, 68, 6, (2006); Zhu G., Liu J., Tan Q., Shi B., Inferring the spatio-temporal patterns of dengue transmission from surveillance data in guangzhou, China, PLoS Negl Trop Dis, 10, 4, (2016); Caprara A., Lima J.W.D.O., Marinho A.C.P., Calvasina P.G., Landim L.P., Sommerfeld J., Irregular water supply, household usage and dengue: A bio-social study in the brazilian northeast, Cadernos de Satide Publica, 25, pp. SI25-S136, (2009); Schmidt W.-P., Suzuki M., Thiem V.D., White R.G., Tsuzuki A., Yoshida L.-M., Yanai H., Haque U., Anh D.D., Ariyoshi K., Et al., Population density, water supply, and the risk of dengue fever in Vietnam: Cohort study and spatial analysis, PLoS Med, 8, 8, (2011); AI-Dubai S.A.R., Ganasegeran K., Alwan M.R., Alshagga M.A., Saif-Ali R., Factors affecting dengue fever knowledge, attitudes and practices among selected urban, semi-urban and rural communities in Malaysia, Southeast Asian Journal of Tropical Medicine and Public Health, 44, 1, (2013); Khun S., Manderson L., Community and school-based health education for dengue control in rural Cambodia: A process evaluation, PLoS Negl Trop Dis, 1, 3, (2007); Iirat A., Khan A., Javaid S., Kamal M., Khan H., Javed S., Kalia S., Khan A.H., Sethi M L., Jehan I., Knowledge, awareness and practices regarding dengue fever among the adult population of dengue hit cosmopolitan, PloS One, 3, 7, (2008); Madeira N.G., Macharelli C.A., Pedras J.F., Delfino M.C., Education in primary school as a strategy to control dengue, Revista da Sociedade Brasileira de Medicina Tropical, 35, 3, pp. 221-226, (2002); Naing C., Ren W.Y., Man C.Y., Fern K.P., Qiqi C., Ning C.N., Ee C.W.S., Awareness of dengue and practice of dengue control among the semi-urban community: A cross sectional survey, Journal of Community Health, 36, 6, pp. 1044-1049, (2011); Wong L.P., Shakir S.M.M., Atefi N., AbuBakar S., Factors affecting dengue prevention practices: Nationwide survey of the Malaysian public, PloS One, 10, 4, (2015); Chinnakali P., Gurnani N., Upadhyay R.P., Parmar K., Suri T.M., Yadav K., Et al., High level of awareness but poor practices regarding dengue fever control: A cross-sectional study from north India, North American Journal of Medical Sciences, 4, 6, (2012); Guzman M.G., Harris E., Dengue, The Lancet, 385, 9966, pp. 453-465, (2015); Halstead S.B., Dengue, The Lancet, 370, 9599, pp. 1644-1652, (2007); Simmons C.P., Farrar J.J., Van Vinh N.C., Wills B., Nguyen V.V.C., Dengue, New England Journal of Medicine, 366, 15, pp. 1423-1432, (2012); Kraemer M.U., Sinka M.E., Duda K.A., Shearer M.A.Q.F.M., Barker C.M., The global distribution of the arbovirus vectors aedes aegypti and ae. Albopictus, ELife, 4, (2015); Lambrechts L., Thomas S.W., Gubler D.J., Consequences of the expanding global distribution of aedes albopictus for dengue virus transmission, PLoS Negl Trop Dis, 4, 5, (2010); Livdahl J.S., Edgerly T.P., Egg hatching inhibition: Field evidence for population regulation in a tree hole mosquito, Ecological Entomology, 12, pp. 395-399, (1987); Mohammed A., Chadee D.D., Effects of different temperature regimens on the development of aedes aegypti (I.) (diptera: Culicidae) mosquitoes, Acta Tropica, 119, 1, pp. 38-43, (2011); Gubler D.J., Dengue, urbanization and globalization: The unholy trinity of the 21(st) century, Tropical Medicine and Health, pp. S3-S11, (2011); Sutherst R.W., Global change and human vulnerability to vector-borne diseases, Clinical Microbiology Reviews, 17, pp. 136-173, (2004); Aguiar M., Halstead S.B., Stollenwerk N., Consider stopping dengvaxia administration without immunological screening, Expert Review of Vaccines, (2016); Halstead S., Critique of who approval of a dengue vaccine, Journal of Infectious Diseases, (2016); Halstead S.B., Critique of world health organization recommendation of a dengue vaccine, Journal of Infectious Diseases, 214, 12, pp. 1793-1795, (2016); Deen J., The dengue vaccine dilemma: Balancing the individual and population risks and benefits, PLoS Medicine, 13, 11, (2016); Claro L., Tomassini H., Rosa M., Prevencao e controle do dengue: Uma revisao de estudos sobre conhecimentos crencas e praticas da populacao [dengue prevention and control: A review of studies on knowledge beliefs and practices], Cadernos de Satide Publica, 20, 6, pp. 1447-1457, (2004); Winch P.J., Leontsini E., Rigau-Perez J.G., Ruiz-Perez M., Clark G.G., Gubler D.J., Community-based dengue prevention programs in puerto rico: Impact on knowledge, behavior, and residential mosquito infestation, The American Journal of Tropical Medicine and Hygiene, 67, 4, pp. 363-370, (2002); Swaddiwudhipong W., Lerdlukanavonge P., Khumklam P., Koonchote S., Nguntra P., Chaovakiratipong C., A survey of knowledge, attitude and practice of the prevention of dengue hemorrhagic fever in an urban community of Thailand, Shock, 5, pp. 1-2, (1992); Dhimal M., Aryal K.K., Dhimal M.L., Gautam I., Singh S.P., Bhusal C.L., Kuch U., Knowledge, attitude and practice regarding dengue fever among the healthy population of highland and lowland communities in central Nepal, PLoS One, 9, 7, (2014); Degallier N., Vilarinhos P., De Carvalho M., Knox M., Caetano J., People's knowledge and practice about dengue, its vectors, and control means in brasilia (df), Brazil: Its relevance with entomological factors, Journal of the American Mosquito Control Association, 16, 2, (2000); AI-Muhandis N., Hunter P.R., The value of educational messages embedded in a community-based approach to combat dengue fever: A systematic review and meta regression analysis, PLoS Neglected Tropical Diseases, 5, 8, (2011); Bouzid M., Brainard J., Hooper L., Hunter P.R., Public health interventions for aedes control in the time of zikavirus-a meta-review on effectiveness of vector control strategies, PLoS Neglected Tropical Diseases, 10, 12, (2016); Bowman L.R., Donegan S., McCall P.J., Is dengue vector control deficient in effectiveness or evidence?: Systematic review and metaanalysis, PLoS Negl Trop Dis, 10, 3, (2016); Erlanger T., Keiser J., Utzinger J., Effect of dengue vector control interventions on entomological parameters in developing countries: A systematic review and meta-analysis, Medical and Veterinary Entomology, 22, 3, pp. 203-221, (2008); Horstick O., Runge-Ranzinger S., Nathan M.B., Kroeger A., Dengue vector-control services: How do they work? a systematic literature review and country case studies, Transactions of the Royal Society of Tropical Medicine and Hygiene, 104, 6, pp. 379-386, (2010); Pilger D., De Maesschalck M., Horstick O., San Martin J.L., Dengue outbreak response: Documented effective interventions and evidence gaps, TropIKA. Net, 1, 1, (2010); Badurdeen S., Valladares D.B., Farrar J., Gozzer E., Kroeger A., Kuswara N., Ranzinger S.R., Tinh H.T., Leite P., Mahendradhata Y., Et al., Sharing experiences: Towards an evidence based model of dengue surveillance and outbreak response in Latin america and Asia, BMC Public Health, 13, 1, (2013); Juul J., Half-real: Video Games between Real Rules and Fictional Worlds, (2011); Denis G., Jouvelot P., Motivation-driven educational game design: Applying best practices to music education, Proceedings of the 2005 ACM SIGCHI International Conference on Advances in Computer Entertainment Technology, pp. 462-465, (2005); Kiili K., Digital game-based learning: Towards an experiential gaming model, The Internet and Higher Education, 8, 1, pp. 13-24, (2005); Moreno-Ger P., Burgos D., Martinez-Ortiz I., Sierra J.L., Fermindez-Manjon B., Educational game design for online education, Computers in Human Behavior, 24, 6, pp. 2530-2540, (2008); Squire K., Video games in education, Int. J. Intel!. Games &amp; Simulation, 2, 1, pp. 49-62, (2003); Eck R.V., Digital game-based learning: It's not just the digital natives who are restless, EDUCAUSE Review, 41, 2, (2006); Giannakos M.N., Enjoy and learn with educational games: Examining factors affecting learning performance, Computers &amp; Education, 68, pp. 429-439, (2013); Cheng M.-T., Chen J.-H., Chu S.-J., Chen S.-Y., The use of serious games in science education: A review of selected empirical research from 2002 to 2013, Journal of Computers in Education, 2, 3, pp. 353-375, (2015); Erhel S., Jamet E., Digital game-based learning: Impact of instructions and feedback on motivation and learning effectiveness, Computers &amp; Education, 67, pp. 156-167, (2013); Papastergiou M., Digital game-based learning in high school computer science education: Impact on educational effectiveness and student motivation, Computers &amp; Education, 52, 1, pp. 1-12, (2009); Hamari J., Koivisto J., Social motivations to use gamification: An empirical study of gamifying exercise, ECIS, (2013); Hamari J., Koivisto J., Sarsa H., Does gamification work-a literature review of empirical studies on gamification, System Sciences (HICSS), 2014 47th Hawaii International Conference on, pp. 3025-3034, (2014); Johnson D., Deterding S., Kuhn K.-A., Staneva A., Stoyanov S., Hides L., Gamification for health and wellbeing: A systematic review of the literature, Internet Interventions, 6, pp. 89-106, (2016); Pereira P., Duarte E., Rebelo F., Noriega P., A review of gamification for health-related contexts, International Conference of Design, User Experience, and Usability, pp. 742-753, (2014); Primack B.A., Carroll M.V., McNamara M., Klem M.L., King B., Rich M., Chan C.W., Nayak S., Role of video games in improving health-related outcomes: A systematic review, American Journal of Preventive Medicine, 42, 6, pp. 630-638, (2012); Buchinger D., Da Silva Hounsell M., Sherlock dengue 8: A serious game for teaching about dengue fever prevention with collaboration and competition, Proceedings of the Xll1 Simp6sio Brasileiro de Logos e Entretenimento Digital-SBGAMES, pp. 400-409, (2014); Lennon J.L., Coombs D.W., Child-invented health education games: A case study for dengue fever, Simulation &amp; Gaming, 37, 1, pp. 88-97, (2006); Silva T.D., Cardoso F.S., Rodrigues C.R., Liberto M.I., Currie M., Vannier-Santos M., Vannier Dos Santos M.A., Dos Santos M.A.V., Dos Santos M., Dos Santos M., Et al., Jogos virtuais no ensino: Usando a dengue como modelo, Revista Brasileira de Ensino de Cilncias e Tecnologia, 1, pp. 58-71, (2008); Da Silva V., De Almeida A., Alves D.D.S., Andrade M., Arajo A., Exterminadores de dengue: Urn jogo educativo dinamico como ferramenta de educaao contra a dengue, Proceedings of X SBGames, pp. 1-4, (2011); Stifter C., Edenhofer S., Von Mammen S., Come fly with meperceive the world through a mosquito's senses, Games and Virtual Worlds for Serious Applications (V S-Games), 2016 8th International Conference on, pp. 1-4, (2016); Vivas E., De Guevara S.M., Un juego como estrategia educativa para el control de Aedes aegypti en escolares venezolanos, Revista Panamericana de Sa Iud Publica, 14, 12, pp. 394-401, (2003); Rogers Y., Sharp H., Preece J., Design de 1nterapio, (2013); Barbosa B.G., Niquini C.R., Arajo C.C., Quinto M.S., Lana R.M., Lima T.F.M., X-dengue: Jogando contra a dengue, Proceedings of the i Simpsio Latino-Americano de Logos. SBC, pp. 21-27, (2016); Quintao M.S., Lins T.S., Lima T.F.M.D., X-Dengue : Game Design e Estrategias de Gamificao de Urn Jogo Educativo Sobre A Dengue, (2016)</t>
  </si>
  <si>
    <t>Norambuena P., Le-Quesne V., La identidad cultural como fuente de aprendizaje significativo, GEOENSEÑANZA, 10, 2, pp. 219-234, (2005); Resolución Ministerial N°160-2014, (2014); Rutas Del Aprendizaje, (2013); Vargas C., Estrategias Didácticas Para El Desarrollo de la Identidad Cultural Mochica en Educación Primaria en Una Institución Educativa de San José de Moro - La Libertad, (2013); Cabero J., Barroso J., Posibilidades educativas de la Realidad Aumentada, NEW APPROACHES in EDUCATIONAL RESEARCH, 5, 1, pp. 46-52, (2016); Morales E., El uso de los videojuegos como recurso de aprendizaje en educación primaria y Teoría de la Comunicación, Dialogos de la Comunicación, 78, (2009); Leon N., Método de Inclusión de Una Herramienta de Realidad Aumentada Como Apoyo Al Proceso de Enseñanzaaprendizaje Del Curso de Personal Social en Educación Primaria, Perú, (2015); Jimenez-Torres V., Tello-Borja W., Rios-Patino J., Lenguajes de Patrones de Arquitectura de Software: Una Aproximación Al Estado del Arte, Scientia et Technica, 19, 4, pp. 371-376, (2014); Bass L., Clements P., Kazmen R., Software Architecture in Practice, (2012); Fairbanks G., Just Enough Software Architecture: A Risk Driven Approach Bolder: Marshall &amp; Brainerd, (2010); Cervantes H., Velzco-Eliozondo P., Castro L., Arquitectura de Software Conceptos y Ciclo de Desarollo, (2015)</t>
  </si>
  <si>
    <t>David Kim and the Impossible Balancing Act of Starcraft 2: Legacy of the Void; Dota2; Watch 10, 000 League of Legends Games in 30 Seconds; Worlds 2015 Viewership; Agrawal R., Srikant R., Fast algorithms for mining association rules in large databases, VLDB94, Proceedings of 20th International Conference on Very Large Data Bases, pp. 487-499, (1994); Aurangzeb Ahmad M., Keegan B., Srivastava J., Williams D., Contractor N.S., Mining for gold farmers: Automatic detection of deviant players in mmogs, Proceedings of the 12th IEEE International Conference on Computational Science and Engineering, CSE, 2009, pp. 340-345, (2009); Angiulli F., Fassetti F., Palopoli L., Detecting outlying properties of exceptional objects, ACM Trans. Database Syst, 34, 1, pp. 71-762, (2009); Bosc G., Tan P., Boulicaut J.F., Raissi C., Kaytoue M., A pattern mining approach to study strategy balance in rts games, IEEE Transactions on Computational Intelligence and AI in Games, (2015); Boulicaut J., Jeudy B., Constraint-based data mining, Data Mining and Knowledge Discovery Handbook, pp. 339-354, (2010); Buchan A., Taylor J., A qualitative exploration of factors affecting group cohesion and team play in multiplayer online battle arenas (mobas), The Computer Games Journal, pp. 1-25, (2016); Cavadenti O., Codocedo V., Boulicaut J., Kaytoue M., When cyberathletes conceal their game: Clustering confusion matrices to identify avatar aliases, IEEE International Conference on Data Science and Advanced Analytics (DSAA 2015), pp. 1-10, (2015); Chandola V., Banerjee A., Kumar V., Anomaly detection: A survey, ACM Computing Surveys, 41, 3, pp. 151-1558, (2009); Cheung G., Huang J., Starcraft from the stands: Understanding the game spectator, Proceedings of the International Conference on Human Factors in Computing Systems, CHI 2011, pp. 763-772, (2011); Claypool M., Decelle J., Hall G., Odonnell L., Surrender at 20? Matchmaking in league of legends, IEEE Games Entertainment Media Conference (GEM), pp. 1-4, (2015); De Freitas C.R.L., Machado M.C., Chaimowicz L., Rtsmate: Towards an advice system for rts games, Computers in Entertainment, 12, 1, pp. 11-120; Victor do nascimento silva and luiz chaimowicz, A Tutor Agent for Moba Games. in SBGames, (2015); Dong G., Li J., Efficient mining of emerging patterns: Discovering trends and differences, SIGKDD99, pp. 43-52, (1999); Drachen A., Yancey M., Maguire J., Chu D., Wang I.Y., Mahlmann T., Schubert M., Klabajan D., Skill-based differences in spatiotemporal team behaviour in defence of the ancients 2 (dota 2), Games Media Entertainment (GEM), pp. 1-8, (2014); Duan L., Tang G., Pei J., Bailey J., Campbell A., Tang C., Mining outlying aspects on numeric data, Data Mining and Knowledge Discovery, 29, 5, pp. 1116-1151; Flouvat F., Sanhes J., Pasquier C., Selmaoui N., Boulicaut J.-F., Improving pattern discovery relevancy by deriving constraints from expert models, ECAI14, pp. 327-332, (2014); Fournier-Viger P., Gomariz A., Gueniche T., Soltani A., Wu C., Tseng V.S., Spmf a Java opensource pattern mining library, Journal of Machine Learning Research, 15, 1, pp. 3389-3393, (2014); Guns T., Declarative pattern mining using constraint programming, Constraints, 20, 4, pp. 492-493, (2015); Kaytoue M., Silva A., Cerf L., Wagner M., Rassi C., Watch me playing, i am a professional: A first study on video game live streaming, Proceedings of the 21st World Wide Web Conference, WWW 2012, pp. 1181-1188, (2012); Tobias Mahlmann Matthias Schubert, Anders Drachen. Esports Analytics Through Encounter Detection, (2016); Moens S., Aksehirli E., Goethals B., Frequent itemset mining for big data, Big Data, pp. 111-118, (2013); Negrevergne B., Termier A., Rousset M., Aois Mehaut J., ParaMiner: A generic pattern mining algorithm for multi-core architectures, Journal of Data Mining and Knowledge Discovery (DMKD), (2013); Ontanon S., Synnaeve G., Uriarte A., Richoux F., Churchill D., Preuss M., A survey of real-Time strategy game AI research and competition in starcraft, IEEE Trans. Comput. Intellig. and AI in Games, 5, 4, pp. 293-311, (2013); Plantevit M., Cremilleux B., Condensed representation of sequential patterns according to frequency-based measures, IDA09, pp. 155-166, (2009); Rioult F., Metivier J., Helleu B., Scelles N., Durand C., Mining tracks of competitive video games, AASRI Conference on Sports Engineering and Computer Science (SECS 2014), (2014); Tang G., Bailey J., Pei J., Dong G., Mining multidimensional contextual outliers from categorical relational data, Proceedings of the 25th International Conference on Scientific and Statistical Database Management, SSDBM, pp. 431-434, (2013); Taylor T.L., Raising the Stakes:E-Sports and the Professionalization of Computer Gaming, (2012); Veron M., Marin O., Monnet S., Matchmaking in multi-player on-line games: Studying user traces to improve the user experience, Proceedings of Network and Operating System Support on Digital Audio and Video Workshop, NOSSDAV 14, pp. 77-712, (2014); Von Eschen A., Machine learning and data mining in call of duty, European Conference on Machine Learning and Knowledge Discovery in Databases (ECML-PKDD), (2014); Yan E.Q., Huang J., Cheung G.K., Masters of control: Behavioral patterns of simultaneous unit group manipulation in starcraft 2, Bo Begole, Jinwoo Kim, Kori Inkpen, and Woontack Woo, Editors, Proceedings of the 33rd Annual ACM Conference on Human Factors in Computing Systems (CHI 2015), pp. 3711-3720, (2015); Zaki M.J., Hsiao C.-J., Efficient algorithms for mining closed itemsets and their lattice structure, IEEE Transactions on Knowledge and Data Engineering, 17, 4, pp. 462-478, (2005)</t>
  </si>
  <si>
    <t>Kostenius C.; Hallberg J.; Lindqvist A.-K.</t>
  </si>
  <si>
    <t>Kostenius, Catrine (25655104100); Hallberg, Josef (12345155000); Lindqvist, Anna-Karin (57190853013)</t>
  </si>
  <si>
    <t>25655104100; 12345155000; 57190853013</t>
  </si>
  <si>
    <t>Gamification of health education: Schoolchildren’s participation in the development of a serious game to promote health and learning</t>
  </si>
  <si>
    <t>Health Education</t>
  </si>
  <si>
    <t>10.1108/HE-10-2017-0055</t>
  </si>
  <si>
    <t>https://www.scopus.com/inward/record.uri?eid=2-s2.0-85047988587&amp;doi=10.1108%2fHE-10-2017-0055&amp;partnerID=40&amp;md5=1845ab5bed0a9751f9f45549f569d1c8</t>
  </si>
  <si>
    <t>Purpose: The use of modern technology has many challenges and risks. However, by collaborating with schoolchildren, ideas to effectively promote health and learning in school can be identified. The purpose of this paper is to examine how a participatory approach can deepen the understanding of how schoolchildren relate to and use gamification as a tool to promote physical activity and learning. Design/methodology/approach: Inspired by the concept and process of empowerment and child participation, the methodological focus of this study was on consulting schoolchildren. During a two-month period, 18 schoolchildren (10-12 years old) participated in workshops to create game ideas that would motivate them to be physically active and learn in school. Findings: The phenomenological analysis resulted in one main theme, “Playing games for fun to be the best I can be.” This consisted of four themes with two sub-themes each. The findings offer insights on how to increase physical activity and health education opportunities using serious games in school. Originality/value: The knowledge gained provides gamification concepts and combinations of different technological applications to increase health and learning, as well as motivational aspects suggested by the schoolchildren. The findings are discussed with health promotion and health education in mind. © 2018, Emerald Publishing Limited.</t>
  </si>
  <si>
    <t>Children; Education; Empowerment; Games; Health promotion; Schools</t>
  </si>
  <si>
    <t>Abt C., Serious Games: The Art and Science of Games that Simulate Life, (1970); Ahlstrom B., Student participation and school success: the relationship between participation, grades and bullying among 9th-grade students in Sweden, Education Inquiry, 1, 2, pp. 97-115, (2010); Bandura A., Perceived self-efficacy in cognitive development and functioning, Educational Psychologist, 28, 2, pp. 117-148, (1993); Bandura A., Health promotion by social cognitive means, Health Education and Behavior, 31, 2, pp. 143-164, (2004); Bliss K., Social media in the classroom: an experiential teaching strategy to engage and educate, Pedagogy in Health Promotion: The Scholarship of Teaching and Learning, 1, 4, pp. 186-193, (2015); Busch V., Van Stel H., Schrijvers A., De Leeuw J., Clustering of health-related behaviors, health outcomes and demographics in Dutch adolescents: a cross-sectional study, BMC Public Health, 13, 1, pp. 1118-1123, (2013); Cain N., Gradisar M., Electronic media use and sleep in school-aged children and adolescents: a review, Sleep Medicine, 11, 8, pp. 735-742, (2010); De aktiva och De inaktiva, Om ungas rörelse i skola och på fritid. [The active and the inactive. About Physical activity in School and During Leisure Time], (2017); Cook-Sather A., Sound, presence, and power: ‘student voice’ in educational research and reform, Curriculum Inquiry, 36, 4, pp. 359-390, (2006); Cooperrider D., Whitney D., Appreciative Inquiry: A Positive Revolution in Change, (2005); Cugelman B., Gamification: what it is and why it matters to digital health behavior change developers, JMIR Serious Games, 1, 3, (2013); Curtin M., Murtagh J., Participation of children and young people in research: competence, power and representation, British Journal of Occupational Therapy, 70, 2, pp. 67-72, (2007); Deterding S., Dixon D., Khaled R., Nacke L., From game design elements to gamefulness: defining ‘gamification’, Proceedings of the 15th International Academic MindTrek Conference: Envisioning Future Media Environments, ACM, pp. 9-15, (2011); Diener E., Biswas-Diener R., Psychological empowerment and subjective well-being, Measuring Empowerment: Cross-Disciplinary Perspectives, pp. 125-140, (2005); Ericsson I., Karlsson M.K., Motor skills and school performance in children with daily physical education in school – a 9-year intervention study, Scandinavian Journal of Medicine &amp; Science in Sports, 24, 2, pp. 273-278, (2014); Garde A., Umedaly A., Abulnaga S.M., Assessment of a mobile game (‘MobileKids monster manor’) to promote physical activity among children, Games for Health Journal, 4, 2, pp. 149-158, (2015); Garris R., Ahlers R., Driskell J.E., Games, motivation, and learning: a research and practice model, Simulation and Gaming, 33, 4, pp. 441-467, (2002); Ghaye T., Melander-Wikman A., Kisare M., Chambers P., Bergmark U., Kostenius C., Lillyman S., Participatory and appreciative action and reflection (PAAR) – democratizing reflective practices, Reflective Practice, 9, 4, pp. 361-397, (2008); Glanz K., Scholarship on teaching and learning in health promotion: new and emerging opportunities, Pedagogy in Health Promotion: The Scholarship of Teaching and Learning, 3, 1, pp. 6-8, (2017); Goldfield G.S., Henderson K., Buchholz A., Obeid N., Nguyen H., Flament M.F., Physical activity and psychological adjustment in adolescents, Journal of Physical Activity and Health, 8, 3, pp. 157-163, (2011); Haerens L., Cerin E., Maes L., Cardon G., Deforche B., De Bourdeaudhuij I., Explaining the effect of a 1-year intervention promoting physical activity in middle schools: a mediation analysis, Public Health Nutrition, 11, 5, pp. 501-512, (2008); Hakulinen L., Auvinen T., Korhonen A., Empirical study on the effect of achievement badges in TRAKLA2 online learning environment, Proceedings – 2013 Learning and Teaching in Computing and Engineering, pp. 47-54, (2013); Hillman C.H., Pontifex M.B., Castelli D.M., Khan N.A., Raine L.B., Scudder M.R., Kamijo K., Effects of the FITKids randomized controlled trial on executive control and brain function, Pediatrics, 134, 4, pp. e1063-e1071, (2014); Ilomaki L., The information and communication technology (ICT) competence of the young, Handbook of Research on New Media Literacy at the K-12 Level: Issues and Challenges, pp. 101-118, (2009); Janssen I., LeBlanc A.G., Systematic review of the health benefits of physical activity and fitness in school-aged children and youth, International Journal of Behavioral Nutrition and Physical Activity, 8, 98, pp. 1-22, (2010); Jonsson L., Berg C., Larsson C., Korp P., Lindgren E., Facilitators of physical activity: voices of adolescents in a disadvantaged community, International Journal of Environmental Research and Public Health, 14, 8, pp. 839-852, (2017); Kall L.B., Nilsson M., Linden T., The impact of a physical activity intervention program on academic achievement in a Swedish elementary school setting, Journal of School Health, 84, 8, pp. 473-480, (2014); Kickbusch I., Health literacy: addressing the health and education divide, Health Promotion International, 16, 3, pp. 287-288, (2001); Koelen M.A., Lindstrom B., Making healthy choices easy choices: the role of empowerment, European Journal of Clinical Nutrition, 59, 1, pp. 10-16, (2005); Kostenius C., Ohrling K., ‘Friendship is like an extra parachute’: reflections on the way schoolchildren share their lived experiences of well-being through drawings, Reflective Practice, 9, 1, pp. 23-35, (2008); Kostenius C., Bergmark U., Hertting K., Health literacy in an age of technology – schoolchildren’s experiences and ideas, International Journal of Health Promotion and Education, 55, 5-6, pp. 234-242, (2017); Kumanyika S.K., Obarzanek E., Stettler N., Bell R., Field A.E., Fortmann S.P., Hong Y., Population-based prevention of obesity: the need for comprehensive promotion of healthful eating, physical activity, and energy balance: a scientific statement from American heart association council on epidemiology and prevention, interdisciplinary committee for prevention (formerly the expert panel on population and prevention science), Circulation, 118, 4, pp. 428-464, (2008); Laura R., Chapman A., The technologisation of education: philosophical reflections on being too plugged in, International Journal of Children’s Spirituality, 14, 3, pp. 289-298, (2009); Leech R.M., McNaughton S.A., Timperio A., The clustering of diet, physical activity and sedentary behavior in children and adolescents: a review, International Journal of Behavioral Nutrition and Physical Activity, 11, 4, pp. 1-18, (2014); Lincoln Y.S., Guba E.G., Naturalistic Inquiry, (1985); Lindqvist A., Physiotherapists enabling school children’s physical activity using social cognitive theory, empowerment and technology, European Journal of Physiotherapy, 19, 3, pp. 147-153, (2017); Lindqvist A., Castelli D., Hallberg J., Rutberg S., The praise and price of Pokémon GO – exploring children’s and parents’ experiences playing Pokémon GO, JMIR Serious Games, 6, 1, (2018); Lindqvist A.-K., Mikaelsson K., Westerberg M., Gard G., Kostenius C., Moving from idea till action: promoting physical activity by empowering adolescents, Health Promotion Practice, 15, 6, pp. 812-818, (2014); Lister C., West J.H., Cannon B., Sax T., Brodegard D., Just a fad? Gamification in health and fitness apps, Journal of Medical Internet Research, 16, 9, (2014); Malone T.W., What makes things fun to learn? Heuristics for designing instructional computer games, Proceedings of the 3rd ACM SIGSMALL Symposium and the First SIGPC Symposium on Small Systems, Palo Alto, CA, (1980); Mitra D.L., The significance of students: can increasing ‘student voice’ in schools lead to gains in youth development?, Teachers College Record, 106, 4, pp. 651-688, (2004); Mitra D.L., Collaborating with students: building youth-adult partnerships in schools, American Journal of Education, 15, 3, pp. 407-436, (2009); Vägledning för Elevhälsan. [Guidelines for School Health], (2016); Nutbeam D., The evolving concept of health literacy, Social Science and Medicine, 67, 12, pp. 2072-2078, (2008); PISA 2012 results in focus: what 15-year-olds know and what they can do with what they know, (2014); Ohman A., Qualitative methodology for rehabilitation research, Journal of Rehabilitation Medicine, 37, 5, pp. 273-280, (2005); Oprea C., Stan A., Adolescents’ perceptions of online communication, Procedia – Social and Behavioral Sciences, 46, 2012, pp. 4089-4091, (2012); Paakkari L., Paakkari O., Health literacy as a learning outcome in schools, Health Education, 112, 2, pp. 133-152, (2012); Percoco V., Food logging and blogging toward healthier nutrition: bringing the curriculum out of the classroom and into the 21st century, Pedagogy in Health Promotion: The Scholarship of Teaching and Learning, 3, 2, pp. 77-81, (2017); Plowman L., McPake J., Stephen C., The technologisation of childhood? Young children and technology in the Home, Children &amp; Society, 24, 1, pp. 63-74, (2010); Polit D.F., Beck C.T., Nursing Research. Principles and Methods, (2004); Skolbarns hälsovanor i sverige 2013/14 [Swedish schoolchildren’s health behaviours 2013/14], (2014); Reed J., Appreciative Inquiry. Research for Change, (2007); Samling för daglig rörelse [Collection for daily activity], (2017); Rissel C., Empowerment: the holy grail of health promotion?, Health Promotion International, 9, 1, pp. 39-47, (1994); Ritterfeld U., Cody M., Vorderer P., Serious Games: Mechanisms and Effects, (2009); Rothon C., Head J., Clark C., Klineberg E., Cattell V., Stansfeld S., The impact of psychological distress on the educational achievement of adolescents at the end of compulsory education, Social Psychiatry and Psychiatric Epidemiology, 44, 5, pp. 421-427, (2009); Lag om etikprövning av forskning som avser människor [The Act Concerning the Ethical Review of Research Involving Humans], (2003); Skollag [The Law of Education], (2010); Spencer G., Young people and health: towards a new conceptual framework for understanding empowerment, Health, 18, 1, pp. 3-22, (2014); Stalberg A., Sandberg A., Soderback M., Larsson T., The child’s perspective as a guiding principle: young children as co-designers in the design of an interactive application meant to facilitate participation in healthcare situations, Journal of Biomedical Informatics, 61, pp. 149-158, (2016); Läroplan, examensmål och gymnasiegemensamma ämnen för gymnasieskola, 2011 [Curriculum for the Upper Secondary School, 2011], (2011); Tang K., Nutbeam D., St Aldinger C., Leger L., Bundy D., Hoffman A., Yankah E., McCall D., Buijs G., Arnaout S., Morales S., Robinson F., Torranin C., Drake L., Abolfotouh M., Whitman C., Meresman S., Odete C., Joukhadar A., Avison C., Wright C., Huerta F., Munodawafa D., Nyamwaya D., Heckert K., Schools for health, education and development: a call for action, Health Promotion International, 24, 1, pp. 68-77, (2008); Tengland P., Empowerment: a conceptual discussion, Health Care Analysis, 16, 2, pp. 77-96, (2008); Tercyak K.P., Abraham A.A., Graham A.L., Wilson L.D., Walker L.R., Association of multiple behavioral risk factors with adolescents’ willingness to engage in eHealth promotion, Journal of Pediatric Psychology, 34, 5, pp. 457-469, (2009); Tong A., Sainsbury P., Craig J., Consolidated criteria for reporting qualitative research (COREQ): a 32-item checklist for interviews and focus groups, International Journal for Quality in Health Care, 19, 6, pp. 349-357, (2007); Turner W., Thomas B., Casey L., Developing games for mental health: a primer, Professional Psychology: Research and Practice, 47, 3, pp. 242-249, (2016); van den Eijnden R., Meerkerk G., Vermulst A., Spijkerman R., Engels R., Online communication, compulsive internet use, and psychosocial well-being among adolescents: a longitudinal study, Developmental Psychology, 44, 3, pp. 655-665, (2008); van Manen M., Researching Lived Experience: Human Science for an Action Sensitive Pedagogy, (1990); Warne M., Där eleverna är. Ett arenaperspektiv på skolan som en stödjande miljö för hälsa [Where the students are. School as an arena for health promotion], (2013); Ottawa charter for health promotion, An International Conference on Health Promotion, The Move Towards a New Public Health, Ottawa, November 21, (1986); Global Recommendations on Physical activity for Health, (2010); Declaration of Helsinki – ethical principles for medical research involving human subjects, (2015); Yee N., Motivations of play in online games, Cyberpsychology and Behavior, 9, 6, pp. 772-775, (2005); Young I., St Leger L., Buijs G., School health promotion: evidence for effective action, (2013); Gustafsson J.-E., Allodi Westling B., Alin Akerman M., Eriksson C., Eriksson L., Fischbein S., Granlund M., Gustafsson P., Ljungdahl S., Ogden T., Persson R.S., School, Learning and Mental Health: A Systematic Review, (2010); Rappaport J., Terms of empowerment/exemplars of prevention: toward a theory for community psychology, American Journal of Community Psychology, 15, 2, pp. 121-148, (1987); Läroplan för grundskolan, förskoleklassen och fritidshemmet, Lgr2011 (U2010/5865/S) [Curriculum for Mandatory Education, Pre-school and Day Care], (2010); Official records of the world health organization, (1946)</t>
  </si>
  <si>
    <t>University A., Defining Accessibility -Accessible University, (2016); Accessibility in Android; Accessibility on IOS; Cisco Visual Networking Index: Global Mobile Data Traffic Forecast Update, 2016/2021 White Paper -Cisco, (2017); Serious Games CEOE - Aplicaciones de Android en Google Play; A Straightforward Reference for Inclusive Game Design; The Future of Serious Games Through the Lens of Mobile Devices, (2015); Ghannem A., Characterization of serious games guided by the educational objectives, Second International Conference on Technological Ecosystems for Enhancing Multiculturality, pp. 227-233, (2014); Gikas J., Grant M., Mobile computing devices in higher education: Student perspectives on learning with cellphones, smartphones &amp; social media, The Internet and Higher Education, 19, pp. 18-26, (2013); Guillen-Nieto V., Aleson-Carbonell M., Serious games and learning effectiveness: The case of It's a Deal!, Computers &amp; Education, 58, 1, pp. 435-448, (2012); Heins S., Dehem S., Montedoro V., Dehez B., Edwards M., Stoquart G., Rocca F., De Deken P.H., Mancas M., Lejeune T., Robotic-assisted serious game for motor and cognitive post-stroke rehabilitation, 5th International Conference on Serious Games and Applications for Health, pp. 1-8, (2017); Accessibility in Games: Motivations and Approaches, (2004); Jaramillo-Alcazar A., Lujan-Mora S., Mobile serious games: An accessibility assessment for people with visual impairments, International Conference Technological Ecosystems for Enhancing Multiculturality, 66, pp. 1-666, (2017); Jaramillo-Alcazar A., Lujan-Mora S., An approach to mobile serious games accessibility assessment for people with hearing impairments, International Conference on Information Technology and Systems, pp. 552-562, (2018); Jaramillo-Alcazar A., Lujan-Mora S., Accessibility assessment of mobile serious games for people with cognitive impairments, 2nd International Conference on Information Systems and Computer Science, (2017); Koster R., Theory of Fun for Game Design (2nd Ed.), (2013); Sauve L., Senecal S., Kaufman D., Renaud L., Leclerc J., The design of generic serious game shell, International Conference on Information Technology Based Higher Education and Training, pp. 1-5, (2011); Lipovsky R., Ferreira H.A., Hand therapist: A rehabilitation approach based on wearable technology and video gaming, 4th Portuguese Meeting on Bioengineering, pp. 1-2, (2015); One Thumb to Rule Them All, (2013); Serious Game Market Worth $5, 448.82 Million by 2020; Mary L., McHugh, Interrater reliability: The kappa statistic, Biochemia Medica, 22, 3, pp. 276-282, (2012); Media L.T., Guidelines for the Development of Entertaining Software for People with Multiple Learning Disabilities, (2004); Michael D.R., Chen S.L., Serious Games: Games That Educate, Train, and Inform, (2005); Norte S., Lobo F., A sudoku game for people with motor impairments, SIGCSE Bull., 40, 3, (2008); Pinheiro O.R., Alves L.R.G., Romero M.F.M., De Souza J.R., Wheelchair simulator game for training people with severe disabilities, 1st International Conference on Technology and Innovation in Sports, Health and Wellbeing, pp. 1-8, (2016); Mcfadyen S., Disabled Gamer Shows Street Fighter Pros How It's Done - Using only His Mouth - Mirror Online, (2016); SuperData Research | Games Data and Market Research| Market Brief; A Practical Guide to Game Accessibility, (2012); Mobile Statistics Report, (2014); Convention on the Rights of Persons with Disabilities, (2017); Mobility Impairments | Disability Resources &amp; Educational Services; Vieira S.M., Kaymak U., Sousa J.M.C., Cohen's kappa coefficient as a performance measure for feature selection, International Conference on Fuzzy Systems, pp. 1-8, (2010); International Classification of Functioning, Disability and Health (ICF), (2001); World Report on Disability, (2011)</t>
  </si>
  <si>
    <t>Antle A.N., Child-personas: Fact or fiction?, Proceedings of Designing Interactive Systems, Penn State, pp. 22-30, (2006); Bash E., Flow and cooperative learning in civic game play. Ph.D, Proposal, 1, pp. 1321-1338, (2015); Blevins B., Lecompte K., Wells S., Citizenship education goes digital, J. Soc. Stud. Res, 38, 1, pp. 33-44, (2014); Bourgonjon J., Valcke M., Soetaert R., Schellens T., Students’ perceptions about the use of video games in the classroom., Comput.Educ, 54, pp. 1145-1156, (2010); Da Costa A.C., Rebelo F., Teles J., Child-Persona: What I Think to What they Are, 485, pp. 43-51, (2016); Da Costa A.C., Rebelo F., Teles J., Noriega P., Child-persona: How to bring them to reality?, Procedia Manuf, 3, pp. 6520-6527, (2015); Chee Y.S., Mehrotra S., Liu Q., Effective game based citizenship education in the age of new media., Electron.J. E-Learn., 11, 1, pp. 16-28, (2013); Cooper A., Reimann R., About Face 2.0: The Essentials of Interaction Design, (2003); Druin A., The role of children in the design of new technology., Behav. Inf. Technol, 21, 1, pp. 1-25, (2002); Gee J.P., Bons Videojogos E Boa Aprendizagem, (2010); Gee J.P., Lo Que Nos enseñan Los Videojuegos Sobre El Aprendizaje Y El Alfabetismo. Granada, (2004); Gibson C., Levine P., The civic mission of schools. New York, Washington DC: The Carnegie Corporation of New York; The Center for Information, (2003); Geit K., Cauberghe V., Hudders L., Veirman M., Using Games to Raise Awareness. How to Co-Design Serious Mini, pp. 532-540, (2012); Lavigne M., Jeu, éducation et numérique - Approche critique des propositions logicielles pour l’éducation, du ludo-éducatif aux serious games, Les Enjeux De l’information Et De La Communication, pp. 49-71, (2013); Lenhart A., Kahne J., Middaugh E., Rankin Macgill A., Evans C., Vitak J., Teens, video games, and civics: Teens’ gaming experiences are diverse and include significant social interaction and civic engagement. Pew Internet, Am. Life Proj., pp. 1-64, (2008); Malone T.W., What makes things fun to learn? Heuristics for designing instructional computer games, Proceedings of the 3Rd ACM SIGSMALL Symposium and the First SIGPC Symposium on Small System, pp. 162-169, (1980); Niemi R.G., Junn J., Civic Education: What Makes Students Learn, (1998); Pacheco J., A educação Para a Cidadania: O espaço Curricularmente Adiado. Teias, Rio De Janeiro, Ano, 1, 2, pp. 99-133, (2000); Prensky M., Digital Game-Based Learning, (2001); Pruitt J., Grudin J., Personas: Practice and theory, Proceedings of DUX 2003: Designing for User Experience Conference, (2003); Raphael C., Bachen C., Lynn K.-M., McKee K., Baldwin-Philippi J., Games for civic learning: A conceptual framework and agenda for research and design., Game Cult, 5, (2010); Scaife M., Rogers Y., Kids as Informants: Telling Us What We didn’t Know Or Confirming What We Knew Already?, pp. 1-26, (1998); Squire K., From content to context: Videogames as designed experience., Educ.Researcher, 35, 8, pp. 19-29, (2006); Westheimer J., Kahne J., What kind of citizen? The politics of educating for democracy, Am. Educ. Res. J, 41, pp. 237-269, (2004); Zaman B., Poels Y., Sulmon N., Annema H., Verstraete M., Grooff D.D., Desmet P., Concepts and mechanics for educational mini-games: A human-centered conceptual design approach involving adolescent learners and domain experts, Int. J. Adv. Intell. Syst., 5, 3, (2012)</t>
  </si>
  <si>
    <t>Nurhadi N.A.; Rahim L.A.; Arshad N.I.</t>
  </si>
  <si>
    <t>Nurhadi, Nur Aisyah (57193055451); Rahim, Lukman A (25645724700); Arshad, Noreen Izza (25824626100)</t>
  </si>
  <si>
    <t>57193055451; 25645724700; 25824626100</t>
  </si>
  <si>
    <t>Analysis of domain specific modeling languages for strategy educational games design</t>
  </si>
  <si>
    <t>2016 3rd International Conference on Computer and Information Sciences, ICCOINS 2016 - Proceedings</t>
  </si>
  <si>
    <t>10.1109/ICCOINS.2016.7783263</t>
  </si>
  <si>
    <t>https://www.scopus.com/inward/record.uri?eid=2-s2.0-85010379901&amp;doi=10.1109%2fICCOINS.2016.7783263&amp;partnerID=40&amp;md5=80ddea88b2d2ef3f05e9367889a8bf00</t>
  </si>
  <si>
    <t>Educational games are serious games that specifically used for education yet it is fun to play. There are numbers of domain specific modeling languages for educational games focus in various aspect and theories of learning. By having domain specific modeling language which applies a visual diagramming language, it helps in represent design ideas and logic. This paper analyzes existing modelling languages to assess the coverage of strategy genre and transfer learning concepts. The results show that existing modelling languages covers important strategy genre concepts but cover very little of the transfer learning concepts. The authors conclude that the existing modelling languages can be used to model small strategy games but will have trouble to scale to large strategy games, and will not be able to model games that guarantee students learning. © 2016 IEEE.</t>
  </si>
  <si>
    <t>Domain specific modeling language; Educational games; Strategy games</t>
  </si>
  <si>
    <t>Prasanna A.T., A Domain Specific Modeling Language for Specifying Educational Games Akhila Tirumalai Prasanna, (2012); Kearsley G., Shneiderman B., Engagement theory: A framework for technology-based teaching and learning, Educ. Technol, 38, 5, pp. 20-23, (1998); France R., Rumpe B., Model-driven development of complex software: A research roadmap, Futur. Softw. Eng. (FOSE'07), 2, pp. 37-54, (2007); Cooper K.M.L., The P.D., Longstreet C.S., Creating Game-based Learning Across the Curriculum Platform for Serious Educational Games SimSYS, (2012); Backlund P., Hendrix M., Educational games-are they worth the effort? A literature survey of the effectiveness of serious games, Games Virtual Worlds Serious Appl. 2013 5th Int. Conf., (2013); Pinelle D., Wong N., Using Genres to Customize Usability Evaluations of Video Games, pp. 129-136, (2008); Amory A., Seagram R., Educational game models: Conceptualization and evaluation, South African J. High. Educ., 17, 2, pp. 206-217, (2004); Oblinger B.D., Simulations, Games, and Learning, (2006); Sharma M., Holmes M., Santamaria J., Irani A., Isbell C., Ram A., Transfer learning in real-time strategy games using hybrid CBR/RL, Proc. 20th Int. Jt. Conf. Artifical Intell., pp. 1041-1046, (2007); Kim Y.-H., Kang D.-W., Kim D., Kim H.-J., Sasaki Y., Watanabe T., Real-Time strategy video game experience and visual perceptual learning, J. Neurosci., 35, 29, pp. 10485-10492, (2015); Grace B.L., Game Type and Game Genre; Coy J.M.C., Mateas M., An integrated agent for playing real-time strategy games, Artif. Intell, pp. 1313-1318, (2008); Moursund D., Introduction to Using Games in Education: A Guide for Teachers and Parents, 6, pp. 1-155, (2006); Torrey L., Shavlik J., Transfer learning, Mach. Learn., pp. 1-22, (2009); Taylor M.E., Stone P., Transfer learning for reinforcement learning domains: A survey, J. Mach. Learn. Res., 10, pp. 1633-1685, (2009); Araujo M., Roque L., Modeling games with petri nets, Break. New Gr. Innov. Games, Play. Pract. Theory. DIGRA2009. Londres, Roy. Uni., (2009); Tang S., Kelang J.G., Hanneghan M., Street B., Kingdom U., Towards A Domain Specific Modelling Language for Serious Game Design, (2008); Thillainathan N., Hoffmann H., Leimeister J.M., Shack City - A Serious Game for Apprentices in the Field of Sanitation, Heating and Cooling (SHaC) GLiSMo - A Domain-Specific Modeling Language for Serious Games, pp. 2402-2413; Mahlmann T., Modelling and Generating Strategy Games Mechanics, (2012)</t>
  </si>
  <si>
    <t>Barab S.A., Gresalfi M.S., Ingram-Goble A., Transformational play: Using games to position person, content, and context, Educational Researcher, 39, 7, pp. 525-536, (2010); Blumberg F.C., Sokol L.M., Boys’ and girls’ use of cognitive strategy when learning to play video games, The Journal of General Psychology, 131, 2, pp. 151-158, (2004); Bonanno P., Kommers P.A.M., Exploring the influence of gender and gaming competence on attitudes towards using instructional games, British Journal of Educational Technology, 39, 1, pp. 97-109, (2008); Bourgonjon J., Valcke M., Soetaert R., Schellens T., Students’ perceptions about the use of video games in the classroom, Computers &amp; Education, 54, 4, pp. 1145-1156, (2010); Britner S., Pajares F., Sources of science self-efficacy beliefs of middle school students, Journal of Research in Science Teaching, 43, 5, pp. 485-499, (2006); Carr D., Contexts, gaming pleasures, and gendered preferences, Simulation &amp; Gaming, 36, 4, pp. 464-482, (2005); Cassell J., Jenkins H., From Barbie to Mortal Kombat: Gender and computer games, (1998); Design-based research: An emerging paradigm for educational inquiry, Educational Researcher, 32, 1, pp. 5-8, (2003); Falk J., Dierking L., Learning from museums: Visitor experiences and the making of meaning, (2000); Distribution of mobile gamers in the United States as of May 2013, by gender and device, (2017); Isbister K., Why Pokémon Go became an instant phenomenon, Retrieved from, (2016); Kain E., Pokémon Go is more than just a game and it’s bringing people together, Retrieved from, (2016); Klopfer E., Augmented learning: Research and design of mobile educational games, (2008); Klopfer E., Squire K., Case study analysis of augmented reality simulations on handheld computers, The Journal of the Learning Sciences, 16, 3, pp. 371-413, (2007); Koster R., A theory of fun for game design, (2010); Lave J., Wenger E., Situated learning: Legitimate peripheral participation, Cambridge, (1991); Lazzaro N., (2004). Why we play games: 4 keys to more emotion, (2004); Lovelace B., ‘Pokémon Go’, now the biggest mobile game in US history. Retrieved from, (2016); Lucas K., Sherry J.L., Sex differences in video game play: A communication-based explanation, Communication Research, 31, 5, pp. 499-523, (2004); Mac R., More women than men are playing ‘Pokémon GO’—by a lot, Retrieved from, (2016); National science education standards, (1996); Next generation science standards: For states, by states, (2013); Sola K., Pokémon GO’ poll shows 69% of users play at work, Retrieved from, (2016); Speer S.A., Hutchby I., From ethics to analytics: Aspects of participants’ orientations to the presence and relevance of recording devices, Sociology, 37, 2, pp. 315-337, (2003); Sprake J., Learning-through-touring: mobilizing learners and touring technologies to creatively explore the built environment, Rotterdam, (2012); Squire K., Video games and learning: Teaching and participatory culture in the digital age. Technology, education—connections (the TEC series), (2011); Thomas D.R., A general inductive approach for qualitative data analysis. Aukland, New Zealand: School of Population Health, University of Auckland, (2003); Yang J.C., Chen S.Y., Effects of gender differences and spatial abilities within a digital pentominoes game, Computers &amp; Education, 55, 3, pp. 1220-1233, (2010)</t>
  </si>
  <si>
    <t>Krumeich A, Meershoek A., Health in global context; beyond the social determinants of health?, Glob Health Action, 7, (2013); Ballesteros S, Kraft E, Santana S, Tziraki C., Maintaining older brain functionality: A targeted review, Neurosci Biobehav Rev, 55, pp. 453-477, (2015); Anderson-Hanley C, Maloney M, Barcelos N, Striegnitz K, Kramer A., Neuropsychological benefits of neuro-exergaming for older adults: A pilot study of an interactive physical and cognitive exercise system (iPACES), J Aging Phys Act, 25, 1, pp. 73-83, (2017); Niederstrasser NG, Hogervorst E, Giannouli E, Bandelow S., Approaches to cognitive stimulation in the prevention of dementia, J Gerontol Geriatr Res, S5, (2016); Brasil LM, Santos LIB, Calixto MF, da Silva JPL, Peron GC, de Meneses KVP, Et al., Using Computer Games as a Strategy for Maintaining the Cognitive Capacity of the Elderly, IFMBE Proceedings, pp. 26-31, (2012); Buiza C, Gonzalez MF, Facal D, Martinez V, Diaz U, Etxaniz A, Et al., Efficacy of cognitive training experiences in the elderly: Can technology help?, UAHCI 2009: Universal Access in Human-Computer Interaction. Addressing Diversity, pp. 324-333, (2009); McCallum S, Boletsis C., Dementia Games: A literature review of dementia-related Serious Games, SGDA 2013: Serious Games Development and Applications, pp. 15-27, (2013); Martinovic D, Ezeife CI, Whent R, Reed J, Burgess GH, Pomerleau CM, Et al., Critic-proofing" of the cognitive aspects of simple games, Comput Educ, 72, pp. 132-144, (2014); Astell A., Developing computer games for people with dementia, Gerontechnology, 9, 2, (2010); Henwood M, Butler T, Pollard K., Slaying the demon. The dementia challenge: Progress and achievements, (2015); Spijker A, Vernooij-Dassen M, Vasse E, Adang E, Wollersheim H, Grol R, Et al., Effectiveness of nonpharmacological interventions in delaying the institutionalization of patients with dementia: A meta-analysis, J Am Geriatr Soc, 56, 6, pp. 1116-1128, (2008); Thomas P, Ingrand P, Lalloue F, Hazif-Thomas C, Billon R, Vieban F, Et al., Reasons of informal caregivers for institutionalizing dementia patients previously living at home: The Pixel study, Int J Geriatr Psychiatry, 19, 2, pp. 127-135, (2004); Bier N, Brambati S, Macoir J, Paquette G, Schmitz X, Belleville S, Et al., Relying on procedural memory to enhance independence in daily living activities: Smartphone use in a case of semantic dementia, Neuropsychol Rehabil, 25, 6, pp. 913-935, (2015); Ballesteros S, Kraft E, Santana S, Tziraki C., Maintaining older brain functionality: A targeted review, Neurosci Biobehav Rev, 55, pp. 453-477, (2015); Kenigsberg PA, Aquino JP, Berard A, Gzil F, Andrieu S, Banerjee S, Et al., Dementia beyond 2025: Knowledge and uncertainties, Dementia (London), 15, 1, pp. 6-21, (2016); Robert PH, Konig A, Amieva H, Andrieu S, Bremond F, Bullock R, Et al., Recommendations for the use of Serious Games in people with Alzheimer's Disease, related disorders and frailty, Front Aging Neurosci, 6, (2014); iDo Hygiene App, (2015); DSM-5 Update. September2016, Supplement to Diagnostic and Statistical Manual of Mental Disorders DSM-5, (2017); Choi J, Twamley EW., Cognitive rehabilitation therapies for Alzheimer's disease: A review of methods to improve treatment engagement and self-efficacy, Neuropsychology review, 23, 1, pp. 48-62, (2013); Valdez RS, Holden RJ, Novak LL, Veinot TC., Transforming consumer health informatics through a patient work framework: Connecting patients to context, J Am Med Inform Assoc, 22, 1, pp. 2-10, (2015); Schwarzer R, Fuchs R., Self-efficacy and health behaviors, Predicting health behavior: Research and practice with social cognition models, pp. 163-196, (1995); Mayo AM, Wallhagen M, Cooper BA, Mehta K, Ross L, Miller B., The relationship between functional status and judgment/problem solving among individuals with dementia, Int J Geriatr Psychiatry, 28, 5, pp. 514-521, (2013); Gitlin LN, Kales HC, Lyketsos CG., Nonpharmacologic management of behavioral symptoms in dementia, JAMA, 308, 19, pp. 2020-2029, (2012); Bandura A., Self-efficacy mechanism in human agency, Am Psychol, 37, 2, pp. 122-147, (1982); Chang FH, Latham NK, Ni P, Jette AM., Does self-efficacy mediate functional change in older adults participating in an exercise program after hip fracture? A randomized controlled trial, Arch Phys Med Rehabil, 96, 6, pp. 1014-1020, (2015); Barkley RA., The executive functions and self-regulation: An evolutionary neuropsychological perspective, Neuropsychol Rev, 11, 1, pp. 1-29, (2001); Parasuraman R, Haxby JV., Attention and brain function in Alzheimer's disease: A review, Neuropsychology, 7, 3, pp. 242-272, (1993); Lustig C, Snyder AZ, Bhakta M, O'Brien KC, McAvoy M, Raichle ME, Et al., Functional deactivations: Change with age and dementia of the Alzheimer type, Proc Natl Acad Sci U S A, 100, 24, pp. 14504-14509, (2003); Smith EE, Jonides J., Storage and executive processes in the frontal lobes, Science, 283, 5408, pp. 1657-1661, (1999); Lustig C, Hasher L, Zacks R., Inhibitory deficit theory: Recent developments in a "new view, Inhibition in cognition, pp. 145-162, (2007); Lancioni GE, Perilli V, Singh NN, O'Reilly MF, Sigafoos J, Cassano G, Et al., Technology-aided pictorial cues to support the performance of daily activities by persons with moderate Alzheimer's disease, Res Dev Disabil, 33, 1, pp. 265-273, (2012); Marques A, Cruz J, Barbosa A, Figueiredo D, Sousa LX., Motor and multisensory care-based approach in dementia: Long-term effects of a pilot study, Am J Alzheimers Dis Other Demen, 28, 1, pp. 24-34, (2013); Guerreiro MJ, Eck J, Moerel M, Evers EA, Van Gerven PW., Top-down modulation of visual and auditory cortical processing in aging, Behav Brain Res, 278, pp. 226-234, (2015); Dowiasch S, Marx S, Einhauser W, Bremmer F., Effects of aging on eye movements in the real world, Front Hum Neurosci, 9, (2015); Mayo AM, Wallhagen M, Cooper BA, Mehta K, Ross L, Miller B., The relationship between functional status and judgment/problem solving among individuals with dementia, Int J Geriatr Psychiatry, 28, 5, pp. 514-521, (2013); Ben-David BM, Tewari A, Shakuf V, Van Lieshout PH., Stroop effects in Alzheimer's disease: Selective attention speed of processing, or color-naming? A meta-analysis, J Alzheimers Dis, 38, 4, pp. 923-938, (2014); Ben-David BM, Schneider BA., A sensory origin for color-word stroop effects in aging: Simulating age-related changes in color-vision mimics age-related changes in Stroop, Neuropsychol Dev Cogn B Aging Neuropsychol Cogn, 17, 6, pp. 730-746, (2010); Ben-David BM, Chambers CG, Daneman M, Pichora-Fuller MK, Reingold EM, Schneider BA., Effects of aging and noise on real-time spoken word recognition: Evidence from eye movements, J Speech Lang Hear Res, 54, 1, pp. 243-262, (2011); Heinrich A, Gagne JP, Viljanen A, Levy DA, Ben-David BM, Schneider BA., Effective communication as a fundamental aspect of active aging and well-being: Paying attention to the challenges older adults face in noisy environments, Social Inquiry into Well-Being, 2, 1, pp. 51-69, (2016); Hadar B, Skrzypek JE, Wingfield A, Ben-David BM., Working memory load affects processing time in spoken word recognition: Evidence from eye-movements, Front Neurosci, 10, (2016); Pichora-Fuller MK, Kramer SE, Eckert MA, Edwards B, Hornsby BW, Humes LE, Et al., Hearing impairment and cognitive energy: The framework for understanding effortful listening (FUEL), Ear Hear, 37, pp. 5S-27S, (2016); Schneider BA, Pichora-Fuller K, Danmean M., Effects of senescent changes in audition and cognition on spoken language comprehension, The Aging Auditory System. Springer Handbook of Auditory Research, pp. 167-210, (2010); Fritz CO, Morris PE., Part-set cuing of texts, scenes, and matrices, Br J Psychol, 106, 1, pp. 1-21, (2015); Daffner KR, Haring AE, Alperin BR, Zhuravleva TY, Mott KK, Holcomb PJ., The impact of visual acuity on age-related differences in neural markers of early visual processing, Neuroimage, 67, pp. 127-136, (2013); Schneck ME, Haegerstrom-Portnoy G, Lott LA, Brabyn JA., Comparison of panel D-15 tests in a large older population, Optom Vis Sci, 91, 3, pp. 284-290, (2014); Cuetos F, Arce N, Martinez C, Ellis AW., Word recognition in Alzheimer's disease: Effects of semantic degeneration, J Neuropsychol, 11, 1, pp. 26-39, (2017); Lam KJ, Dijkstra T, Rueschemeyer SA., Feature activation during word recognition: Action, visual, and associative-semantic priming effects, Front Psychol, 6, (2015); Mondini S, Arcara G, Jarema G., Semantic and syntactic processing of mass and count nouns: Data from dementia, J Clin Exp Neuropsychol, 36, 9, pp. 967-980, (2014); Robert PH, Konig A, Amieva H, Andrieu S, Bremond F, Bullock R, Et al., Recommendations for the use of Serious Games in people with Alzheimer's Disease, related disorders and frailty, Front Aging Neurosci, 6, (2014); Dominowski RL., Content effects in Wason's selection task, Perspectives on thinking and reasoning: Essays in honour of Peter Wason, pp. 41-66, (1995); Zimmerman S, Hasher L, Goldstein D., Cognitive ageing: A positive perspective, The Paradoxical Brain, pp. 130-150, (2011); Blanchard-Fields F., Everyday problem solving and emotion: An adult developmental perspective, Current Directions in Psychol Sci, 16, 1, pp. 26-31, (2007); Carstensen LL, Mikels JA., At the intersection of emotion and cognition. Aging and the positivity effect, Curr Dir Psychol Sci, 14, 3, pp. 117-121, (2005); Mikels JA, Larkin GR, Reuter-Lorenz PA, Carstensen LL., Divergent trajectories in the aging mind: Changes in working memory for affective versus visual information with age, Psychol Aging, 20, 4, pp. 542-553, (2005); Merriam SB, Caffarella RS, Baumgartner LM., Learning in adulthood: A comprehensive guide, (2012); Hassin RR, Bargh JA, Engell AD, McCulloch KC., Implicit working memory, Conscious Cogn, 18, 3, pp. 665-678, (2009); Vygotsky LS, Cole M., Mind in society. The development of higher psychological processes, (1980); Wertsch JV, del Rio P, Alvarez A., Sociocultural studies of mind, (1995); Daniels H., Vygotsky and Dialogic Pedagogy, Cultural-Historical Psychology, 10, 3, pp. 19-29, (2014); Brandt BL, Farmer JA, Buckmaster A., Cognitive apprenticeship approach to helping adults learn, New Dir Adult Cont Educ, 1993, 59, pp. 69-78, (1993); Ewing G., From neuroplasticity to scaffolding: A giant step for cognitive aging research?, Int J User-Driven Healthc, 2, 2, pp. 24-43, (2012); Nisbett RE., Intelligence and how to get it: why schools and cultures count, (2010); Smith ER, Broughton M, Baker R, Pachana NA, Angwin AJ, Humphreys MS, Et al., Memory and communication support in dementia: Research-based strategies for caregivers, Int Psychogeriatr, 23, 2, pp. 256-263, (2011); Ballesteros S, Mayas J, Prieto A, Toril P, Pita C, Laura Pde L, Et al., A randomized controlled trial of brain training with non-action video games in older adults: Results of the 3-month follow-up, Front Aging Neurosci, 7, (2015); Mitchell DB, Bruss PJ., Age differences in implicit memory: Conceptual, perceptual, or methodological?, Psychol Aging, 18, 4, pp. 807-822, (2003); Ballesteros S, Prieto A, Mayas J, Toril P, Pita C, Ponce de Leon L, Et al., Brain training with non-action video games enhances aspects of cognition in older adults: A randomized controlled trial, Front Aging Neurosci, 6, (2014); van Halteren-van Tilborg IADA, Scherder EJA, Hulstijn W., Motor-skill learning in Alzheimer's disease: A review with an eye to the clinical practice, Neuropsychol Rev, 17, 3, pp. 203-212, (2007); Ballesteros S, Mayas J, Reales JM., Cognitive function in normal aging and in older adults with mild cognitive impairment, Psicothema, 25, 1, pp. 18-24, (2013); Ballesteros S, Reales JM., Intact haptic priming in normal aging and Alzheimer's disease: Evidence for dissociable memory systems, Neuropsychologia, 42, 8, pp. 1063-1070, (2004); Caporael LR., Evolution, Groups, and Scaffolded Minds, Developing Scaffolds in Evolution, Culture, and Cognition, pp. 57-76, (2013); Barkley RA., The executive functions and self-regulation: An evolutionary neuropsychological perspective, Neuropsychol Rev, 11, 1, pp. 1-29, (2001); Clare L, Jones RS., Errorless learning in the rehabilitation of memory impairment: A critical review, Neuropsychol Rev, 18, 1, pp. 1-23, (2008); Middleton EL, Schwartz MF., Errorless learning in cognitive rehabilitation: A critical review, Neuropsychol Rehabil, 22, 2, pp. 138-168, (2012); Wilson BA, Baddeley A, Evans J, Shiel A., Errorless learning in the rehabilitation of memory impaired people, Neuropsychol Rehabil, 4, 3, pp. 307-326, (2010); Lee GY, Yip CC, Yu EC, Man DW., Evaluation of a computer-assisted errorless learning-based memory training program for patients with early Alzheimer's disease in Hong Kong: A pilot study, Clin Interv Aging, 8, pp. 623-633, (2013); de Werd MM, Boelen D, Rikkert MG, Kessels RP., Errorless learning of everyday tasks in people with dementia, Clin Interv Aging, 8, pp. 1177-1190, (2013); Roediger HL, Karpicke JD., Test-enhanced learning: Taking memory tests improves long-term retention, Psychol Sci, 17, 3, pp. 249-255, (2006); Choi J, Twamley EW., Cognitive rehabilitation therapies for Alzheimer's disease: A review of methods to improve treatment engagement and self-efficacy, Neuropsychol Rev, 23, 1, pp. 48-62, (2013); Fish JE, Manly T, Kopelman MD, Morris RG., Errorless learning of prospective memory tasks: An experimental investigation in people with memory disorders, Neuropsychol Rehabil, 25, 2, pp. 159-188, (2015); Clare L, Wilson BA, Breen K, Hodges JR., Errorless learning of face-name associations in early Alzheimer's disease, Neurocase, 4, 3, pp. 307-326, (2010); Schvaneveldt RW, Meyer DE., Retrieval and comparison processes in semantic memory, Attention and performance IV, pp. 395-409, (1973); Fleischman DA., Repetition priming in aging and Alzheimer's disease: An integrative review and future directions, Cortex, 43, 7, pp. 889-897, (2007); Fleischman DA, Wilson RS, Gabrieli JD, Schneider JA, Bienias JL, Bennett DA., Implicit memory and Alzheimer's disease neuropathology, Brain, 128, pp. 2006-2015, (2005); Fleischman DA, Bienias JL, Bennett DA., Repetition priming and change in functional ability in older persons without dementia, Neuropsychology, 23, 1, pp. 98-104, (2009); Makovski T., What is the context of contextual cueing?, Psychon Bull Rev, 23, 6, pp. 1982-1988, (2016); Chun MM, Jiang Y., Contextual cueing: Implicit learning and memory of visual context guides spatial attention, Cogn Psychol, 36, 1, pp. 28-71, (1998); Chun MM., Contextual cueing of visual attention, Trends Cogn Sci, 4, 5, pp. 170-178, (2000); Mondini S, Arcara G, Jarema G., Semantic and syntactic processing of mass and count nouns: Data from dementia, J Clin Exp Neuropsychol, 36, 9, pp. 967-980, (2014); Lam KJ, Dijkstra T, Rueschemeyer SA., Feature activation during word recognition: Action, visual, and associative-semantic priming effects, Front Psychol, 6, (2015); Schneider BA, Pichora-Fuller K, Danmean M., Effects of senescent changes in audition and cognition on spoken language comprehension, The Aging Auditory System. Springer Handbook of Auditory Research, pp. 167-210, (2010); Heinrich A, Gagne JP, Viljanen A, Levy DA, Ben-David BM, Schneider BA., Effective communication as a fundamental aspect of active aging and well-being: Paying attention to the challenges older adults face in noisy environments, SIIW, 2, 1, pp. 51-69, (2016); Ben-David BM, Erel H, Goy H, Schneider BA., Older is always better": Age-related differences in vocabulary scores across 16 years, Psychol Aging, 30, 4, pp. 856-862, (2015); Ben-David BM, Icht M., Oral-diadochokinetic rates for Hebrew-speaking healthy ageing population: non-word versus real-word repetition, Int J Lang Commun Disord, 52, 3, pp. 301-310, (2016); Rogers WA, Fisk AD., Toward a psychological science of advanced technology design for older adults, J Gerontol B Psychol Sci Soc Sci, 65B, 6, pp. 645-653, (2010); Harte RP, Glynn LG, Broderick BJ, Rodriguez-Molinero A, Baker PM, McGuiness B, Et al., Human centred design considerations for connected health devices for the older adult, J Pers Med, 4, 2, pp. 245-281, (2014); ISO 9241-210:2010: Ergonomics of human system interaction-Part 210: Human-centred design for interactive systems, (2010); Valdez RS, Holden RJ, Novak LL, Veinot TC., Transforming consumer health informatics through a patient work framework: Connecting patients to context, J Am Med Inform Assoc, 22, 1, pp. 2-10, (2015); Span M, Hettinga M, Vernooij-Dassen M, Eefsting J, Smits C., Involving people with dementia in the development of supportive IT applications: A systematic review, Ageing Res Rev, 12, 2, pp. 535-551, (2013); McCallum S, Boletsis C., Dementia Games: A literature review of dementia-related Serious Games, Serious Games Development and Applications - Lecture Notes in Computer Science, pp. 15-27, (2013); Bandura A., Self-efficacy: Toward a unifying theory of behavioral change, Psychol Rev, 84, 2, pp. 191-215, (1977); Lopresti EF, Mihailidis A, Kirsch N., Assistive technology for cognitive rehabilitation: State of the art, Neuropsychol Rehabil, 14, 1-2, pp. 5-39, (2004); Tupper DE, Cicerone KD., Introduction to the Neuropsychology of Everyday Life, The Neuropsychology of Everyday Life: Assessment and Basic Competencies. Foundations of Neuropsychology, pp. 3-18, (1990); Kitwood TM., Dementia Reconsidered: The Person Comes First, (1997); Berenbaum R, Lange Y, Abramowitz L., Augmentative alternative communication for Alzheimer's patientsfamilies' using SAVION, Proceedings of the 4th International Conference on PErvasive Technologies Related to Assistive Environments, (2011); Douglas S, James I, Ballard C., Non-pharmacological interventions in dementia, BJPsych Adv, 10, 3, pp. 171-177, (2004); Dewing J., Participatory research: A method for process consent with persons who have dementia, Dementia, 6, 1, pp. 11-25, (2007); Lifshitz M, Dwolatzky T, Press Y., Validation of the Hebrew version of the MoCA test as a screening instrument for the early detection of mild cognitive impairment in elderly individuals, J Geriatr Psychiatry Neurol, 25, 3, pp. 155-161, (2012); Werner P, Heinik J, Mendel A, Reicher B, Bleich A., Examining the reliability and validity of the Hebrew version of the Mini Mental State Examination, Aging (Milano), 11, 5, pp. 329-334, (1999); Vallejo V, Mitache AV, Tarnanas I, Muri R, Mosimann UP, Nef T., Combining qualitative and quantitative methods to analyze serious games outcomes: A pilot study for a new cognitive screening tool, Conf Proc IEEE Eng Med Biol Soc. 2015 Aug Presented at: 37th Annual International Conference of the IEEE, pp. 1327-1330; Fernandez-Prado S, Conlon S, Mayan-Santos JM, Gandoy-Crego M., The influence of a cognitive stimulation program on the quality of life perception among the elderly, Arch Gerontol Geriatr, 54, 1, pp. 181-184, (2012); Leng FY, Yeo D, George S, Barr C., Comparison of iPad applications with traditional activities using person-centred care approach: Impact on well-being for persons with dementia, Dementia (London), 13, 2, pp. 265-273, (2014); Findlater L, Froehlich JE, Fattal K, Wobbrock JO, Dastyar T., Age-related differences in performance with touchscreens compared to traditional mouse input, CHI '13, pp. 343-346, (2013); Wargnier P, Carletti G, Laurent-Corniquet Y, Benveniste S, Jouvelot P, Rigaud A., Field evaluation with cognitively-impaired older adults of attention management in the embodied conversational Agent Louise, 4th International Conference on Serious Games and Applications for Health, pp. 1-8, (2013); Tran MK, Robert P, Bremond F., A Virtual Agent for enhancing performance and engagement of older people with dementia in Serious Games, 2016 Presented at: Workshop Artificial Compagnon-Affect-Interaction 2016, (2016); Pitarque A, Sales A, Melendez JC, Algarabel S., Repetition increases false recollection in older people, Scand J Psychol, 56, 1, pp. 38-44, (2015); McCallum S, Boletsis C., Dementia Games: A literature review of dementia-related Serious Games, Serious Games Development and Applications, pp. 15-27, (2013); Robert PH, Konig A, Amieva H, Andrieu S, Bremond F, Bullock R, Et al., Recommendations for the use of Serious Games in people with Alzheimer's Disease, related disorders and frailty, Front Aging Neurosci, 6, (2014); Kenigsberg PA, Aquino JP, Berard A, Gzil F, Andrieu S, Banerjee S, Et al., Dementia beyond 2025: Knowledge and uncertainties, Dementia (London), 15, 1, pp. 6-21, (2016); Tong T, Chignell M, Tierney MC, Lee J., A serious game for clinical assessment of cognitive status: Validation study, JMIR Serious Games, 4, 1, (2016); Lumsden J, Edwards EA, Lawrence NS, Coyle D, Munafo MR., Gamification of cognitive assessment and cognitive training: A systematic review of applications and efficacy, JMIR Serious Games, 4, 2, (2016); Tarnanas I, Schlee W, Tsolaki M, Muri R, Mosimann U, Nef T., Ecological validity of virtual reality daily living activities screening for early dementia: Longitudinal study, JMIR Serious Games, 1, 1, (2013); Aalbers T, Baars Maria A MA, Olde Rikkert MG, Kessels RP., Puzzling with online games (BAM-COG): Reliability, validity, and feasibility of an online self-monitor for cognitive performance in aging adults, J Med Internet Res, 15, 12, (2013); Vallejo V, Wyss P, Rampa L, Mitache AV, Muri RM, Mosimann UP, Et al., Evaluation of a novel Serious Game based assessment tool for patients with Alzheimer's disease, PLoS One, 12, 5, (2017); Icht M, Ben-David BM., Oral-diadochokinesis rates across languages: English and Hebrew norms, J Commun Disord, 48, pp. 27-37, (2014); McGilton KS, Rochon E, Sidani S, Shaw A, Ben-David BM, Saragosa M, Et al., Can we help care providers communicate more effectively with persons having dementia living in long-term care homes?, Am J Alzheimers Dis Other Demen, 32, 1, pp. 41-50, (2017)</t>
  </si>
  <si>
    <t>Juul J., The game, the player, the world: Looking for a heart of gameness, Raessens, J. (Ed.) Level Up: Digital Games Research Conference Proceedings, Vol. 1, Pp. 30–45, (2003); Malone T.W., Heuristics for designing enjoyable user interfaces: Lessons from computer games, Proceedings of the 1982 Conference on Human Factors in Computing Systems, pp. 63-68, (1982); Lazzaro N., Why We Play Games: Four Keys to More Emotion without Story, (2004); Sweetser P., Wyeth P., Gameflow: A model for evaluating player enjoyment in games, Computers in Entertainment (CIE), 3, 3, (2005); Nakamura J., Csikszentmihalyi M., The Concept of Flow, Flow and the Foundations of Positive Psychology, pp. 239-263, (2014); Allart T., Levieux G., Pierfitte M., Guilloux A., Natkin S., Difficulty influence on motivation over time in video games using survival analysis, Proceedings of Foundation of Digital Games, Cap Cod, MA, USA, (2017); Ryan R.M., Rigby C.S., Przybylski A., The motivational pull of video games: A self-determination theory approach, Motiv. Emot., 30, 4, pp. 344-360, (2006); Juul J., A Casual Revolution: Reinventing Video Games and Their Players, (2009); Juul J., The Art of Failure, 1St Edn, (2013); Hunicke R., The case for dynamic difficulty adjustment in games, Proceedings of the 2005 ACM SIGCHI International Conference on Advances in Computer Entertainment Technology, Pp. 429–433. ACM, (2005); Andrade G., Ramalho G., Santana H., Corruble V., Extending reinforcement learning to provide dynamic game balancing, Proceedings of the Workshop on Reasoning, Representation, and Learning in Computer Games, 19Th International Joint Conference on Artificial Intelligence (IJCAI, pp. 7-12, (2005); Vicencio-Moreira R., Mandryk R.L., Gutwin C., Now you can compete with anyone: Balancing players of different skill levels in a first-person shooter game, Proceedings of the 33Rd Annual ACM Conference on Human Factors in Computing Systems, Pp. 2255–2264. ACM, (2015); Rani P., Sarkar N., Liu C., Maintaining optimal challenge in computer games through real-time physiological feedback, Proceedings of the 11Th International Conference on Human Computer Interaction, Vol. 58, (2005); Afergan D., Peck E.M., Solovey E.T., Jenkins A., Hincks S.W., Brown E.T., Chang R., Jacob R.J.K., Dynamic difficulty using brain metrics of workload, CHI 2014 Proceedings of the SIGCHI Conference on Human Factors in Computing Systems, Toronto, Ontario, Canada, pp. 3797-3806, (2014); Aponte M.V., Levieux G., Natkin S., Difficulty in videogames: An experimental validation of a formal definition, Proceedings of the 8Th International Conference on Advances in Computer Entertainment Technology, ACE 2011, Lisbon, Portugal, pp. 1-18, (2011); Passyn K., Sujan M., Skill-based versus effort-based task difficulty: A task-analysis approach to the role of specific emotions in motivating difficult actions, J. Consum. Psychol., 22, 3, pp. 461-468, (2012); Levieux G., Mesure De La difficulté Dans Les Jeux vidéo, (2011); Hunicke R., Leblanc M., Zubeck R., MDA: A Formal Approach to Game Design and Game Research, (2004); Delignieres D., Famose J., Perception de la difficulté et nature de la tâche, Science Et motricité, 23, pp. 39-47, (1994); Borg G., Bratfisch O., Dorni'C S., On the problems of perceived difficulty, Scand. J. Psychol., 12, 1, pp. 249-260, (1971); Slifkin A.B., Grilli S.M., Aiming for the future: Prospective action difficulty, prescribed difficulty, and fitts law, Exp. Brain Res., 174, 4, pp. 746-753, (2006); Delignieres D., Famose J.P., Perception de la difficulté, entropie et performance, Sci. Sports, 7, 4, pp. 245-252, (1992); Delignieres D., Famose J.P., Genty J., Validation d’une échelle de catégories pour la perception de la difficulté, Revue STAPS, 34, pp. 77-88, (1994); Delignieres D., Famose J.P., Thepaut-Mathieu C., Fleurance P., Et al., A psy-chophysical study of difficulty rating in rock climbing. Int. J, Sport Psychol, 24, (1993); Delignieres D., Brisswalter J., Legros P., Influence of physical exercise on choice reaction time in sports experts: The mediating role of resource allocation, J. Hum. Mov. Stud, 27, 4, pp. 173-188, (1994); Fitts P.M., The information capacity of the human motor system in controlling the amplitude of movement, J. Exp. Psychol., 47, 6, (1954); Kahneman D., Frederick S., A model of heuristic judgment, The Cambridge Handbook of Thinking and Reasoning, pp. 267-293, (2005); Shah A.K., Oppenheimer D.M., Heuristics made easy: An effort-reduction framework, Psychol. Bull., 134, 2, pp. 207-222, (2008); Kahneman D., Tversky A., Judgment under uncertainty: Heuristics and biases, Science (New York, N.Y.), 185, 4157, pp. 1124-1131, (1974); Russo J.E., Schoemaker P.J.H., Managing overconfidence. Sloan, Manag. Rev, 33, 2, pp. 7-17, (1992); Bessiere V., Excès de confiance des dirigeants et décisions financières: Une synthèse, Finance Contrôle Stratégie, 10, pp. 39-66, (2007); Moore D.A., Healy P.J., The trouble with overconfidence, Psychol. Rev., 115, 2, pp. 502-517, (2008); Griffin D., Tversky A., The weighing of evidence and the determinants of confidence, Cogn. Psychol., 435, pp. 411-435, (1992); Johnson D.D.P., Fowler J.H., The evolution of overconfidence, Nature, 477, 7364, pp. 317-320, (2011); Bandura A., Self-efficacy: Toward a unifying theory of behavioral change, Psychol. Rev., 84, 2, pp. 191-215, (1977); Keren G., Facing uncertainty in the game of bridge: A calibration study, Organ. Behav. Hum. Decis. Process., 39, 1, pp. 98-114, (1987); Linnet J., Gebauer L., Shaffer H., Mouridsen K., Moller A., Experienced poker players differ from inexperienced poker players in estimation bias and decision bias, J. Gambl. Issues, 24, pp. 86-100, (2010); Park Y.J., Santos-Pinto L., Overconfidence in tournaments: Evidence from the field, Theor. Decis., 69, 1, pp. 143-166, (2010); Sundali J., Croson R., Biases in casino betting: The hot hand and the gambler’s fallacy, Judgm. Decis. Mak., 1, 1, pp. 1-12, (2006); Parke J., Griffiths M., The psychology of the fruit machine: The role of structural characteristics (revisited), Int. J. Ment. Health Addict., 4, 2, pp. 151-179, (2006); Lichtenstein S., Fischhoff B., Do those who know more also know more about how much they know?, Organ. Behav. Hum. Perform., 20, pp. 159-183, (1977); Klayman J., Soll J.B., Overconfidence: It depends on how, what, and whom you ask, Organ. Behav. Hum. Decis. Process., 79, 3, pp. 216-247, (1999); Kahneman D., Tversky A., Subjective probability: A judgment of representativeness, Cogn. Psychol., 3, 3, pp. 430-454, (1972); Croson R., Sundali J., The gambler’s fallacy and the hot hand: Empirical data from casinos, J. Risk Uncertain., 30, 3, pp. 195-209, (2005); Gilovich T., Vallone R., Tversky A., The hot hand in basketball: On the misper-ception of random sequences, Cogn. Psychol., 17, 3, pp. 295-314, (1985); Langer E.J., The illusion of control, J. Pers. Soc. Psychol., 32, 2, pp. 311-328, (1975); Goodie A.S., The role of perceived control and overconfidence in pathological gambling, J. Gambl. Stud., 21, 4, pp. 481-502, (2005); Pulford B.D., Colman A.M., Overconfidence: Feedback and item difficulty effects, Pers. Individ. Differ., 23, 1, pp. 125-133, (1997); Costikyan G., Uncertainty in Games, 1St Edn, (2013); Lankoski P., Bjork S., Game Research Methods: An Overview, (2015); Bates D., Machler M., Bolker B.M., Walker S.C., Fitting linear mixed-effects models using lme4, J. Stat. Softw, 67, 1, pp. 1-48, (2015); Chen G., Gully S.M., Eden D., Validation of a new general self-efficacy scale, Organ. Res. Methods, 4, 1, pp. 62-83, (2001); Bandura A., Guide for constructing self-efficacy scales, Self-Efficacy Beliefs of Adolescents, pp. 307-337, (2006); Holt C.A., Laury S.K., Risk aversion and incentive effects, Am. Econ. Rev., 92, 5, pp. 1644-1655, (2002); Nakagawa S., Schielzeth H., A general and simple method for obtaining R2 from generalized linear mixed-effects models, Methods Ecol. Evol., 4, 2, pp. 133-142, (2013); Keren G., On the calibration of probability judgments: Some critical comments and alternative perspectives, J. Behav. Decis. Mak., 10, 3, pp. 269-278, (1997); Barber B.M., Odean T., Boys will be boys: Gender, overconfidence, and common stock investment, Quart. J. Econ., 116, 1, pp. 261-292, (2001); Stone D.N., Overconfidence in initial self-efficacy judgments: Effects on decision processes and performance, Organ. Behav. Hum. Decis. Process., 59, 3, pp. 452-474, (1994); Caillois R., Les Jeux Et Les Hommes: Le Masque Et Le Vertige, 2Nd Edn, (1958); Arkes H.R., Christensen C., Lai C., Blumer C., Two methods of reducing overconfidence, Organ. Behav. Hum. Decis. Process., 39, pp. 133-144, (1987); Goldberg J.H., Kotval X., Computer interface evaluation using eye movements: Methods and constructs computer interface evaluation using eye movements: Methods and constructs, Int. J. Ind. Ergon., 24, pp. 631-645, (2015); Klingner J., Tversky B., Hanrahan P., Effects of visual and verbal presentation on cognitive load in vigiolance, memory, and arithmetic tasks, Psychophysiology, 48, pp. 323-332, (2011)</t>
  </si>
  <si>
    <t>Patino T., Ramos C., Program with ixquic: How to learn object-oriented programming with a game, 2015 7th International Conference on Games and Virtual Worlds for Serious Applications (VS-Games), pp. 1-2, (2015); Pelletier C., Producing difference in studying and making computer games: How students construct games as gendered in order to construct themselves as gendered, Beyond Barbie and Mortal Kombat: New Perspectives on Gender and Games, (2006); McGonigal J., All Game Play Is Performance, (2005); Wagner D., Schmalstieg D., Making augmented reality practical on mobile phones, part 1, IEEE Computer Graphics and Applications, 29, 3, pp. 12-15, (2009); Ramos C., Patino T., Program with ixquic: Educative games and learning in augmented and virtual environments, 2016 8th International Conference on Games and Virtual Worlds for Serious Applications (VS-GAMES), pp. 1-2, (2016); Solis A., Patino T., Radillo J., Improving cognitive abilities with gaming concepts in computer graphics and videogames courses, Proceedings of the 2007 DiGRA International Conference: Situated Play, DiGRA 2007, (2007); Kushner D., Masters of Doom: How Two Guys Created An Empire and Transformed Pop Culture, (2004); McGonigal J., SuperBetter: A Revolutionary Approach to Getting Stronger, Happier, Braver and More Resilient Powered by the Science of Games, (2015); Michael D., Chen S., Serious Games: Games That Educate, Train, and Inform, (2005); Shneiderman B., Designing the User Interface: Strategies for Effective Human-computer interaction(3rd Ed.), (1998)</t>
  </si>
  <si>
    <t>Ranti T.; Syrjälä H.; Joelsson T.N.; Mäkilä T.; Seppälä K.; Lundén S.; Sandell M.; Luomala H.T.</t>
  </si>
  <si>
    <t>Ranti, Tuomas (57191270268); Syrjälä, Henna (56432567600); Joelsson, Tapani N. (57201065477); Mäkilä, Tuomas (15124971800); Seppälä, Kaapo (57190987482); Lundén, Saara (55996216100); Sandell, Mari (14519848700); Luomala, Harri T. (6507276884)</t>
  </si>
  <si>
    <t>57191270268; 56432567600; 57201065477; 15124971800; 57190987482; 55996216100; 14519848700; 6507276884</t>
  </si>
  <si>
    <t>Connecting company and consumer expectations in game design: A food sector case</t>
  </si>
  <si>
    <t>18th International Conference on Intelligent Games and Simulation, GAME-ON 2017</t>
  </si>
  <si>
    <t>https://www.scopus.com/inward/record.uri?eid=2-s2.0-85049943978&amp;partnerID=40&amp;md5=4d596aef3c1a441020e8e4d20b12a9b2</t>
  </si>
  <si>
    <t>Advergames and gamification represent a promising means of product differentiation for food companies in an oversaturated marketplace, as they enable engaging consumers with brands in a playful and fun way. This need of food companies to find novel gamified ways to lure new customers and involve existing ones has implications for game designers who are considering the revenue generation options of their game. This paper aims to develop ideas and design guidelines for games developers to collaborate commercially with companies interested in using games in brand engagement, with a special focus on the food industry. As a result of combining food company interviews and an online consumer community research, we present seven themes of importance that were found, and provide the overall descriptions of how they affect the design process of the game and how they could be taken into consideration during it. © 2017 EUROSIS. All rights reserved.</t>
  </si>
  <si>
    <t>Advergames; Consumer preferences; Food industry; Game design; Gamification; Mobile games; Monetisation</t>
  </si>
  <si>
    <t>Balci O., Sargent R.G., A methodology for cost-risk analysis in the statistical validation of simulation models, Communications of the ACM, 24, 4, pp. 190-197, (1981); Balci O., Sargent R.G., Validation of multivariate response trace-driven simulation models, Performance 1983, pp. 309-323, (1983); Balci O., Guidelines for Successful Simulation Studies, (1985); Celtek E., Mobile advergames in tourism marketing, Journal of Vacation Marketing, 16, pp. 267-281, (2010); Consalvo M., Paul C., Paying to play: The evolving structure of game pricing and industry legitimacy, Internet Research 16: The 16th Annual Meeting of the Association of Internet Researchers., (2015); Deterding C.S., Toward economic platform studies, 12th Annual Game Research Lab Spring Seminar "money and Games, (2016); Felker D.B., Pickering F., Holland V.R., Harper W.L., Data Processing Documentation Standards, Procedures and Applications., (1980); Gass S.L., Computer model documentation, Proceedings of the 1978 Winter Simulation Conference, pp. 281-287, (1978); Hamari J., Alha K., Jarvela S., Kivikangas J.M., Koivisto J., Paavilainen J., Why do players buy in-game content? An empirical study on concrete purchase motivations, Computers in Human Behavior, 68, pp. 538-546, (2017); Heneghan C., 9 Food and Beverage Experts Identify the Industry's Biggest Challenges in 2017, (2017); Inglehart D.L., Shedler G.S., Simulation output analysis for local areas computer networks, Research Report RJ, 4020, (1983); Lewis B., Porter L., In-game advertising effects - Examining player perceptions of advertising schema congruity in massively multiplayer online role-playing game, Journal of Interactive Advertising, 10, 2, (2010); Guidelines for documentation of computer programs and automated data systems, Federal Information Processing Standards Publication, 38, (1976); Prax P., Game design and business Model: An analysis of diablo 3, Proceedings of DiGRA International Conference: DeFragging Game Studies., 2013, (2013); Rollings A., Adams E., Andrew rollings and ernest adams on game design, New Riders, (2003); Terlutter R., Capella M.L., The gamification of advertising: Analysis and research directions of in-game advertising, advergames, and advertising in social network games, Journal of Advertising, 42, 2-3, pp. 95-112, (2013)</t>
  </si>
  <si>
    <t>Efopoulos V., Dagdilelis V., Evangelidis G., Satratzemi M., WIPE: A programming environment for novices, 10Th Annual SIGCSE Conference on Innovation and Technology in Computer Science Education (Iticse 2005, pp. 113-117, (2005); Gomez A., Santos A., Mendes J.A., A study on students’ behaviours and attitudes towards learning to program, 17Th ACM Annual Conference on Innovation and Technology in Computer Science Education (Iticse 2012, pp. 132-137, (2012); Hijon-Neira R., Velazquez-Iturbide A., Pizarro-Romero C., Carrico L., Game programming for improving learning experience, 2014 Conference on Innovation and Technology in Computer Science Education (Iticse 2014, pp. 225-230, (2014); Isomottonen V., Nylen A., Tirronen V., Writing to learn programming? A single case pilot study, Koli Calling, pp. 140-144, (2016); Mach N., Gaming, learning 2.0, and the digital divide, Edmedia: World Conference on Educational Media and Technology 2009, pp. 2972-2977, (2009); Miljanovic M., Bradbury J., Robot ON!: A serious game for improving programming comprehension, 5Th International Workshop on Games and Software Engineering (GAS 2016, pp. 33-36, (2016); Pierce N., Conlan O., Wade V., Adaptive educational games: Providing non-invasive personalized learning experiences, IEEE Computer Society, (2008); Prensky M., Digital Game-Based Learning, (2001); Rajala T., Laakso M., Kaila E., Salakoski T., VILLE – a language-independent program visualization tool, Seventh Baltic Sea Conference on Computing Education Research (Koli Calling 2007), 99, pp. 151-159, (2007); Saloun P., Velart Z., Adaptive hypermedia as a means for learning programming, Adaptive Hypermedia as a Means for Learning Programming (ICWE 2006 Workshop, (2006); Schoeman M., Gelderblom H., The effect of students’ educational background and use of a program visualization tool in introductory programming, Annual Conference of the South African Institute of Computer Scientists and Information Technologists (SAICSIT 2016), (2016); Shuhindan S., Hamilton M., Souza D., A study of the difficulties of novice programmers, 10Th Annual SIGCSE Conference on Innovation and Technology in Computer Science Education (Iticse 2005, pp. 14-18, (2005); Tillmann N., De Halleux J., Xie T., Gulwani S., Bishop J., Teaching and learning programming and software engineering via interactive gaming, 2013 International Conference on Software Engineering (ICSE 2013, pp. 1117-1126, (2013); Van Eck R., Digital game-based learning: It’s not just the digital natives who are restless, EDUCAUSE Rev., 41, 2, pp. 16-30, (2006); Wirth M., McCuaig J., Making programs with the Raspberry Pi, Western Canadian Conference on Computing Education (WCCCE 2014), (2014); Wulf T., Constructivist approaches for teaching computer programming, Constructivist Approaches for Teaching Computer Programming (SIGITE 2005, pp. 245-248, (2005); Xinogalos S., Malliarakis C., Tsompanoudi D., Satratzemi M., Microworlds, games and collaboration: Three effective approaches to support novices in learning programming, 7Th Balkan Conference on Informatics Conference (BCI 2015), (2015); Bitter G., Legacy M., Using Technology in the Classroom, (2008); Bodnar C., Anastasio D., Enszer J., Burkey D., Engineers at play: Games as teaching tools for undergraduate engineering students, Res. J. Eng. Educ, 105, pp. 147-200, (2015); Chan E., Motivation for Mandatory Courses, 7, 3, (2004); Eagle M., Barnes T., Experimental evaluation of an educational game for improved learning in introductory computing, ACM SIGCSE Bull, 41, 1, pp. 321-325, (2009); Grissom S., McNally M.F., Naps T., Algorithm visualization in CS education: Comparing levels of student engagement, Proceedings of the 2003 ACM Symposium on Software Visualization, (2003); Hijon-Neira R., Velazquez-Iturbide A., Pizarro-Romero C., Carrico L., Game programming for improving learning experience, The 2014 Conference on Innovation and Technology in Computer Science Education (Iticse 2014, pp. 225-230, (2012); Ireland A., Kaufman D., Sauve L., Simulation and Advanced Gaming Environments (SAGE) for learning, World Conference on E-Learning in Corporate, Government, Healthcare, and Higher Education, Cheasapeake, VA, pp. 2028-2036, (2006); Oblinger D., Simulations, games and learning, EDUCAUSE Learning Initiative, pp. 1-6, (2006); Lincoln Y.S., Guba E.G., Naturalistic Inquiry, (1985); Schwartz P., Ogilvy J., The Emergent Paradigm: Changing Patterns of Thought and Belief (SRI International), (1979); Von Glasersfeld E., Learning as a constructive activity, Problems of Representation in the Teaching and Learning of Mathematics, pp. 3-18, (1987); Denis G., Jouvelot P., Motivation-Driven Educational Game Design: Applying Best Practices to Music Education, (2005)</t>
  </si>
  <si>
    <t>Gross J.J., Thompson R.A., Emotion regulation: Conceptual foundations, Handbook of Emotion Regulation, pp. 3-24, (2007); Gross J.J., Jazaireri H., Emotion, emotion regulation and psychopathology an affective science perspective, Clinical Psychological Science, 2, 4, pp. 387-401, (2014); Scherer K.R., Appraisal considered as a process of multilevel sequential checking, Appraisal Processes in Emotion: Theory, Methods, Research, 92, 120, (2001); Barrett L.F., Mesquita B., Ochsner K.N., Gross J.J., The experience of emotion, Annu Rev Psychol, 58, pp. 373-403, (2007); Gross J.J., The emerging field of emotion regulation: An integrative review, Review of General Psychology, 2, 3, (1998); Gross J.J., Emotion regulation in adulthood: Timing is everything, Current Directions in Psychological Science, 10, pp. 214-219, (2001); John O.P., Gross J.J., Healthy and Unhealthy Emotion Regulation: Personality Processes, Individual Differences and Lifespan Development, (2004); Ryan R.M., Deci E.L., Intrinsic and extrinsic motivations: Classic definitions and new directions, Contemporary Educational Psychology, 25, pp. 54-67, (2000); Swan C., Gamification: A new way to shape behavior, Communication World, 29, 3, pp. 13-14, (2012); Dev Gay G., Pollak J., Adams P., Leonard, (2012); Dev. iCouch Inc, (2015); Happy L., Dev, (2016); Blocks G., (2015); Mitgutsch K., Alvarado N., Purposeful by design?: A serious game design assessment framework, Proceedings of The International Conference on The Foundations of Digital Games (FDG '12), pp. 121-128, (2012); Something D., Dev, (2012); Erhal L., Examining The Effectiveness of ReApp, An Emotion Regulation Training Mobile Game, in The Context of Intergroup Conflicts, (2016)</t>
  </si>
  <si>
    <t>Marchetti D.; Fraticelli F.; Polcini F.; Fulcheri M.; Mohn A.A.; Vitacolonna E.</t>
  </si>
  <si>
    <t>Marchetti, Daniela (55575526900); Fraticelli, Federica (57190347342); Polcini, Francesco (57190340403); Fulcheri, Mario (15828771700); Mohn, Angelika Anna (7003918986); Vitacolonna, Ester (6603945291)</t>
  </si>
  <si>
    <t>55575526900; 57190347342; 57190340403; 15828771700; 7003918986; 6603945291</t>
  </si>
  <si>
    <t>A school educational intervention based on a serious game to promote a healthy lifestyle</t>
  </si>
  <si>
    <t>Mediterranean Journal of Clinical Psychology</t>
  </si>
  <si>
    <t>10.6092/2282-1619/2018.6.1877</t>
  </si>
  <si>
    <t>https://www.scopus.com/inward/record.uri?eid=2-s2.0-85059849172&amp;doi=10.6092%2f2282-1619%2f2018.6.1877&amp;partnerID=40&amp;md5=1d64d2693ccc1f00278f2306f6b43b82</t>
  </si>
  <si>
    <t>Background: Maintaining a healthy lifestyle is a basic aspect of well-being. Since public health surveillance systems underlie high prevalence of obesity and diet-related ill health, efforts to provide effective intervention to prevent these conditions are of primary importance. The present study aims to test and validate a school intervention based on a serious game (SG) directed to empower a healthy lifestyle in children, actively involving their parents and teachers. Methods: A quantitative, pre/post-test study design assessed effects of a healthy lifestyle intervention on healthy food knowledge, food consumption frequency and level of interest. Participants were 79 children attending primary school and lower secondary school in the Chieti-Pescara urban and rural areas of Italy. Measures were collected during two supervised steps of assessment (T1 and T2). Results: Sixty-seven children completed the intervention. After playing the SG, participants reported higher levels of knowledge on healthy diet. Children also showed significant improvement in healthy eating habits. Moreover, high rates of endorsement about fun, playability, learning perception and goodness of characteristics emerged. Conclusion: This study, targeted children, but directly involving families, shows the effectiveness of a school educational intervention based on a SG, an innovative tool with potential benefits for preventive purposes, despite the short term of intervention. Issues related to the implementation of a method for prevention tailored for children are discussed. © 2014 by the Author(s).</t>
  </si>
  <si>
    <t>Children; Healthy behavior promotion; Obesity and diabetes prevention; Parents; Serious games</t>
  </si>
  <si>
    <t>Baranowski T., Baranowsk J., Cullen K.W., Marsh T., Islam N., Zakeri I., Honess-Morreale L., Squire's Quest!: Dietary outcome evaluation of a multimedia game, American Journal of Preventive Medicine, 24, pp. 52-61, (2003); Borgers N., de Leeuw E., Hox J., Children as respondents in survey research: Cognitive development and response quality, Bulletin de Méthodologie Sociologique, 66, pp. 60-75, (2000); Boyle E.A., Hainey T., Connolly T.M Gray G., Earp J., Ott M., Pereira J., An update to the systematic literature review of empirical evidence of the impacts and outcomes of computer games and serious games, Computer &amp; Education, 94, pp. 178-192, (2016); DeSmet A., Van Ryckeghem D., Compernolle S., Baranowski T., Thompson D., Crombez G., De Bourdeaudhuij I., A meta-analysis of serious digital games for healthy lifestyle promotion, Preventive Medicine, 69, pp. 95-107, (2014); Fraticelli F., Marchetti D., Polcini F., Mohn A., Chiarelli F., Fulcheri M., Vitacolonna E., Technology-based intervention for healthy lifestyle promotion in Italian adolescents, Annali dell'Istituto Superiore di Sanità, 52, pp. 123-127, (2016); Gibson E.L., Kreichauf S., Wildgruber A., Vogele C., Summerbell C.D.N., A narrative review of psychological and educational strategies applied to young children's eating behaviours aimed at reducing obesity risk, Obesity Reviews, 13, pp. 85-95, (2012); Goran M.I., Reynolds K., Interactive multimedia for promoting physical activity (IMPACT) in children, Obesity Research, 13, pp. 762-771, (2005); Guy S., Ratzki-Leewing A., Gwadry-Sridhar F., Moving Beyond the Stigma: Systematic Review of Video Games and Their Potential to Combat Obesity, International Journal of Hypertension 2011, (2011); Hieftje K., Edelman E.J., Camenga D.R., Fiellin L.E., Electronic Media-Based Health Interventions Promoting Behavior Change in Youth. A Systematic Review, JAMA Pediatrics, 167, pp. 574-580, (2013); Report: infanzia e vita quotidiana [Report: childhood and everyday life], (2011); Kotanidou E.P., Grammatikopoulou M.G., Spiliotis B.E., Kanaka-Gantenbein C., Tsigga M., Galli-Tsinopoulou A., Ten-year obesity and overweight prevalence in Greek children: a systematic review and meta-analysis of 2001-2010 data, Hormones (Athens), 12, pp. 537-549, (2013); Langford R., Bonell C., Jones H., Pouliou T., Murphy S., Waters E., Campbell R., The World Health Organization's Health Promoting Schools framework: a Cochrane systematic review and meta-analysis, BMC Public Health, 15, 130, (2015); Lauria L., Spinelli A., Cairella G., Censi L., Nardone P., Buoncristiano M., Dietary habits among children aged 8-9 years in Italy, Annali dell'Istituto Superiore di Sanità, 51, pp. 371-381, (2015); Mack I., Bayer C., Schaffeler N., Reiband N., Brolz E., Zurstiege G., Zipfel S., Chances and Limitations of Video Games in the Fight against Childhood Obesity-A Systematic Review, European Eating Disorders Review, 25, pp. 237-267, (2017); Marchetti D., Fraticelli F., Polcini F., Lato R., Pintaudi B., Nicolucci A., Vitacolonna E., Preventing Adolescents' Diabesity: Design, Development, and First Evaluation of "Gustavo in Gnam's Planet, Games for Health Journal, 4, pp. 344-351, (2015); Marcovecchio M.L., Chiarelli F., Diabete in età pediatrica: cosa c'è di nuovo?, Prospettive in Pediatria, 42, 168, pp. 221-225, (2012); Miqueleiz E., Lostao L., Ortega P., Santos J.M., Astasio P., Regidor E., Trends in the prevalence of childhood overweight and obesity according to socioeconomic status: Spain, 1987-2007, European Journal of Clinical Nutrition, 68, pp. 209-214, (2014); Naska A., Trichopoulou A., Back to the future: The Mediterranean diet paradigm, Nutrition, metabolism, and cardiovascular diseases, 24, pp. 216-219, (2014); Sintesi dei risultati 2014 [Summary of results 2014], (2014); Parisod H., Pakarinen A., Kauhanen L., Aromaa M., Leppanen V., Liukkonen Salantera S., Promoting children's health with digital games: A review of reviews, Games for Health Journal, 3, pp. 145-156, (2014); Read J.C., MacFarlane S., Using the Fun Toolkit and Other Survey Methods to Gather Opinions in Child Computer Interaction, IDC '06 Proceedings of the 2006 conference on Interaction design and children, pp. 81-88, (2006); Schonbeck Y., Talma H., van Dommelen P., Bakker B., Buitendijk S.E., Hirasing R.A., van Buuren S., Increase in prevalence of overweight in Dutch children and adolescents: a comparison of nationwide growth studies in 1980, 1997 and 2009, PLoS One, 6, (2011); Sharma S.V., Shegog R., Chow J., Finley C., Pomeroy M., Smith C., Hoelscher D.M., Effects of the Quest to Lava Mountain Computer Game on Dietary and Physical Activity Behaviors of Elementary School Children: A Pilot Group-Randomized Controlled Trial, Journal of the Academy of Nutrition and Dietetics, 115, pp. 1260-1271, (2015); Tamayo T., Rosenbauer J., Wild S.H., Spijkerman A.M., Baan C., Forouhi N.G., Rathmann W., Diabetes in Europe: an update, Diabetes Research and Clinical Practice, 103, pp. 206-217, (2014); Tumini S., Bonfanti R., Buono P., Cappa M., Cardella F., Cherubini V., Assistenza Diabetologica in Età Pediatrica in Italia, Manuale operativo per l'applicazione del "Piano sulla Malattia Diabetica" in età Pediatrica [Diabetes care for pediatric patients in Italy Appliance handbook for the "Plan for Diabetes" in the pediatric age], (2014); Turchetta F., Gatto G., Saulle R., Romano F., Boccia A., La Torre G., Revisione sistematica della letteratura e metanalisi di sovrappeso e obesità infantile in Italia, Epidemiologia &amp; Prevenzione, 36, 3-4, pp. 188-195, (2012); Turnin M.C., Tauber M.T., Couvaras O., Jouret B., Bolzonella C., Bourgeois O., Hanaire-Broutin H., Evaluation of microcomputer nutritional teaching games in 1,876 children at school, Diabetes &amp; Metabolism, 27, pp. 459-464, (2001); Report of the commission on ending childhood obesity, (2016); Yoshikawa H., The Foundations of Lifelong Health Are Built in Early Childhood, (2010)</t>
  </si>
  <si>
    <t>Admiraal W., Huizenga J., Akkerman S., Ten Dam G., The concept of flow in collaborative game-based learning, Computers in Human Behavior, 27, 3, pp. 1185-1194, (2011); Amory A., Naicker K., Vincent J., Adams C., Computer games as a learning resource, Edmedia: World Conference on Educational Media and Technology, pp. 50-55, (1998); Ayob A., Hussain A., Mustafa M.M., Shazi M.F.A., Nurturing Creativity and Innovation in Thinking through Experiential Learning, Procedia Social and Behavioral Sciences, 18, pp. 247-254, (2011); Barzilai S., Blau I., Scaffolding Game-Based Learning: Impact on Learning Achievement, Perceived Learning and Game Experience”, Computer &amp; Education, 70, pp. 65-79, (2014); Bertoncelli T., Mayer O., Lynass M., Creativity, Learning Techniques and TRIZ, Procedia CIRP, 39, pp. 191-196, (2016); Binmore K., Game Theory. USA: Mc Graw Hill, (1994); Bonk C.J., Khoo E., Adding Some Tec-Variety, Indiana, (2014); Burguillo J.C., Using game theory and competition-based learning to stimulate student motivation and performance, Computers &amp; Education, 55, pp. 566-575, (2010); Chametzky B., Andragogy and Engagement in Online Learning: Tenets and Solutions, Creative Education, 5, pp. 813-821, (2014); Collins J., Et al., EDTree: Emotional Dialogue Trees for Game Based Training, E-Learning and Games. Edutainment 2016. Lecture Notes in Computer Science, 9654, (2016); Csikszentmihalyi M., Flow: The Psychology of Optimal Performance, (1990); Admiraal W., Huizenga J., Akkerman S., Ten Dam G., The concept of flow in collaborative game-based learning, Computers in Human Behavior, 27, 3, pp. 1185-1194, (2011); de Freitas S., Oliver M., How can exploratory learning with games and simulations within the curriculum be most effectively evaluated?, Computers &amp; Education, 46, 3, pp. 249-264, (2006); Ebner M., Holzinger A., Successful implementation of user-centred game based learning in higher education: An example from civil engineering, Computers &amp; Education, 49, pp. 873-890, (2007); Feinstein J.S., Optimal Learning Patterns for Creativity Generation in a Field, American Economic Review: Papers &amp; Proceedings, 101, 3, pp. 227-233, (2011); Gee J.P., What video games have to teach us about learning and literacy, Computers in Entertainment (CIE), 1, 1, pp. 20-20, (2003); Giannakos M.N., Enjoy and Learn with Educational Games: Examining Factors Affecting Learning Performance, Computers &amp; Education, 68, pp. 429-439, (2013); Guzdial M., Soloway E., Log on education: Teaching the Nintendo generation to program, Communications of the ACM, 45, 4, pp. 17-21, (2002); Hamari J., Shernoff D.J., Rowe E., Coller B., Challenging Games Help Students Learn: An Empirical Study on Engagement, Flow and Immersion in Game-Based Learning, Computers in Human Behaviour, 54, pp. 170-179, (2016); Holton E.F., Swanson R.A., Naquin S.S., Andragogy in Practice: Clarifying the Andragogical Model of Adult Learning, Performance Improvement Quarterly, 14, 1, pp. 118-143, (2001); Kim J.-C., Vossel G., Gamer M., Effects of Emotional Context on Memory for Details: The Role of Attention, Plos ONE, 8, 10, (2013); Knowles M.S., The Modern Practice of Adult Education. From Pedagogy to Andragogy. Rev Ed, Chicago, (1980); Kolb D.A., Experiential Learning: Experience as a Source of Learning and Development, (1984); Lepper M.R., Motivational considerations in the study of instruction, Cognition and Instruction, 5, 4, pp. 289-309, (1988); Lepper M.R., Greene D., Turning play into work: Effects of adult surveillance and extrinsic rewards on children's intrinsic motivation, Journal of Personality and Social Psychology, 31, 3, (1975); Admiraal W., Huizenga J., Akkerman S., Ten Dam G., The concept of flow in collaborative game-based learning, Computers in Human Behavior, 27, 3, pp. 1185-1194, (2011); Admiraal W., Huizenga J., Akkerman S., Ten Dam G., The concept of flow in collaborative game-based learning, Computers in Human Behavior, 27, 3, pp. 1185-1194, (2011); Admiraal W., Huizenga J., Akkerman S., Ten Dam G., The concept of flow in collaborative game-based learning, Computers in Human Behavior, 27, 3, pp. 1185-1194, (2011); Admiraal W., Huizenga J., Akkerman S., Ten Dam G., The concept of flow in collaborative game-based learning, Computers in Human Behavior, 27, 3, pp. 1185-1194, (2011); Admiraal W., Huizenga J., Akkerman S., Ten Dam G., The concept of flow in collaborative game-based learning, Computers in Human Behavior, 27, 3, pp. 1185-1194, (2011); Malliarakis C., Satratzemi M., Xinogalos S., Integrating learning analytics in an educational MMORPG for computer programming, In Advanced Learning Technologies (ICALT), 2014 IEEE 14Th International Conference, Pp. 223-, (2014); Admiraal W., Huizenga J., Akkerman S., Ten Dam G., The concept of flow in collaborative game-based learning, Computers in Human Behavior, 27, 3, pp. 1185-1194, (2011); Malliarakis C., Tomos F., Shabalina O., Mozelius P., Balan O.C., How to build an ineffective serious game: Worst practices in serious game design, The 9Th European Conference on Games Based Learning, pp. 338-345, (2015); Malliarakis C., Satratzemi M., Xinogalos S., CMX: The effects of an educational MMORPG on learning and teaching computer programming, IEEE Transactions on Learning Technologies, 2017, (2017); Malone T.W., Lepper M.R., Making Learning Fun: A Taxonomy of Intrinsic Motivations for Learning. Aptitude, Learning, and Instruction, 3, pp. 223-253, (1987); Malone T.W., Toward a theory of intrinsically motivating instruction, Cognitive Science, 5, 4, pp. 333-369, (1981); Marsh T., Serious games continuum: Between games for purpose and experiential environments for purpose, Entertainment Computing, 2, 2, pp. 61-68, (2011); Mozelius P., Olsson M., Putting the Programming hut Online; Self Learning for the Net-Generation, ECEL 2015, European Conference on E-Learning, (2015); Papert S., Mindstorms: Children, Computers, and Powerful Ideas, (1980); Plass J.L., Homer B.D., Kinzer C.K., Foundations of Game-Based Learning, Educational Psychologist, 50, 4, pp. 258-283, (2015); Admiraal W., Huizenga J., Akkerman S., Ten Dam G., The concept of flow in collaborative game-based learning, Computers in Human Behavior, 27, 3, pp. 1185-1194, (2011); Rashid T., Asghar H.M., Technology use, self-directed learning, student engagement and academic performance: Examining the interrelations, Computers in Human Behavior, 63, pp. 604-612, (2016); Reece I., Walker S., Teaching, Training and Learning. a Practical Guide, (2007); Romero M., Hyvonen P., Barbera E., Creativity in Collaborative Learning across the Life Span, Creative Education, 3, 4, pp. 422-429, (2012); Sawyer K., Explaining Creativity, the Science of Human Innovation, (2012); Shabalina O., Vorobkalov P., Development of educational computer games: Learning process model and how it is integrated into the game context, World Applied Sciences Journal, 24, 24, pp. 256-267, (2013); Shabalina O., Malliarakis C., Tomos F., Mozelius P., Balan O.C., Alimov A., Game-Based Learning as a Catalyst for Creative Learning. Proceedings of the 9 Th ECGBL, Scotland, Paisley, October, 2016, (2016); Admiraal W., Huizenga J., Akkerman S., Ten Dam G., The concept of flow in collaborative game-based learning, Computers in Human Behavior, 27, 3, pp. 1185-1194, (2011); Shabalina O., Vorobkalov P., Kataev A., Tarasenko A., 3I-approach for IT educational games development, Proceedings of the European Conference on Games-Based Learning, (2009); Squire K., Video Games and Learning: Teaching and Participatory Culture in the Digital Age. Technology, Education--Connections (The TEC Series). Teachers College Press. 1234 Amsterdam Avenue, New York, NY 10027, (2011); Tomos F., Andre C., Thurairaj S., Balan O.C., Turner D., The Emergence of Women Entrepreneurs and Communities of Practice within the Global Context, Organizational Knowledge Facilitation through Communities of Practices in Emerging Economies, USA: IGI Global, ISSN: 2326-7607, 2326-7615, pp. 85-114, (2016); Torrance E.P., Safter H.T., Making the Creative Leap Beyond, (1999); Vos N., van der Mejden H., Denessen E., Effects of constructing versus playing an educational game on student motivation and deep learning strategy use, Computers &amp; Education, 56, pp. 127-137, (2011); Wang L.C., Chen M.P., The effects of game strategy and preference-matching on flow experience and programming performance in game-based learning, Innovations in Education and Teaching International, 47, 1, pp. 39-52, (2010)</t>
  </si>
  <si>
    <t>Marques R.; Costa G.; Mira Da Silva M.; Gonçalves P.</t>
  </si>
  <si>
    <t>Marques, Rita (57188879467); Costa, Gonçalo (57197772657); Mira Da Silva, Miguel (10138760500); Gonçalves, Pedro (57197775266)</t>
  </si>
  <si>
    <t>57188879467; 57197772657; 10138760500; 57197775266</t>
  </si>
  <si>
    <t>Gamifying software development scrum projects</t>
  </si>
  <si>
    <t>2017 9th International Conference on Virtual Worlds and Games for Serious Applications, VS-Games 2017 - Proceedings</t>
  </si>
  <si>
    <t>10.1109/VS-GAMES.2017.8056584</t>
  </si>
  <si>
    <t>https://www.scopus.com/inward/record.uri?eid=2-s2.0-85034629658&amp;doi=10.1109%2fVS-GAMES.2017.8056584&amp;partnerID=40&amp;md5=f5b5e6b4ba24125379315f683098c291</t>
  </si>
  <si>
    <t>Despite the wide adoption of agile methodologies, software development teams still struggle to meet time, budget and scope. These challenges are partially explained by practitioners' lack of motivation to apply agile techniques in practice. Some researchers have already proposed to tackle this problem with gamification, i.e. the use of game elements and game-design in non-game contexts. However, very few gamification proposals were evaluated with Scrum teams in practice. In this paper, we present a software tool based on gamification to make Scrum techniques more fun and engaging for practitioners. As a result, practitioners should increase their motivation to apply Scrum techniques in practice, which in turn might result in more and better software. This paper describes the first iteration of a larger research effort that follows the Design Science Research methodology. In this first research iteration, a prototype was developed, and a project team is currently using the prototype to evaluate the real impact of gamification on Scrum adoption in a real-world organization. © 2017 IEEE.</t>
  </si>
  <si>
    <t>agile; gamification; motivation; Scrum; soft-ware process; software development</t>
  </si>
  <si>
    <t>CHAOS Report, (2015); Overhage S., Schlauderer S., Birkmeier D., Miller J., What Makes IT personnel adopt scrum? A framework of drivers and inhibitors to developer acceptance, Proceedings of the 44th Annual Hawaii International Conference on System Sciences, pp. 1-10, (2011); Riemenschneider C.K., Hardgrave B.C., Davis F.D., Explaining software developer acceptance of methodologies: A comparison of five theoretical models, IEEE Trans. Softw. Eng., 28, 12, pp. 1135-1145, (2002); Williams L., Cockburn A., Agile software development: Its about feedback and change, Computer (Long. Beach. Calif)., 36, 6, pp. 39-43, (2003); One V., 10th Annual State of Agile Report, (2016); Schwaber K., Beedle M., Agile Software Development with Scrum, (2002); Hajjdiab H., Taleb A.S., Ali J., An industrial case study for Scrum adoption, J. Softw., 7, 1, pp. 237-242, (2012); Conboy K., Coyle S., Wang X., Pikkarainen M., People over process: Key challenges in agile development, IEEE Softw., 28, 4, pp. 48-57, (2010); DeMarco T., Lister T., Peopleware: Productive Projects and Teams, (2013); Yilmaz M., Connor R.V.O., A Scrumban integrated gamification approach to guide software process improvement: A Turkish case study, Teh. Vjesn.-Tech. Gaz., 23, 1, pp. 237-245, (2016); Peffers K., Tuunanen T., Rothenberger M.A., Chatterjee S., A design science research methodology for information systems research, J. Manag. Inf. Syst., 24, 3, pp. 45-77, (2008); Marques R., A survey on failures in the software development process, European Conference on Information Systems, (2017); Franca A.C.C., Gouveia T.B., Santos P.C.F., Santana C.A., Silva F.Q.B., Motivation in software engineering: A systematic review update, Proceedings on 15th Annual Conference on Evaluation &amp; Assessment in Software Engineering (EASE 2011), pp. 154-163, (2011); Beecham S., Baddoo N., Hall T., Robinson H., Sharp H., Motivation in software engineering: A systematc literature review, Inf. Softw. Technol., 50, 9, pp. 860-878, (2008); Verner J.M., Babar M.A., Cerpa N., Hall T., Beecham S., Factors that motivate software engineering teams: A four country empirical study, J. Syst. Softw., 92, 1, pp. 115-127, (2014); Mahaney R.C., Lederer A.L., The effect of intrinsic and extrinsic rewards for developers on information systems project success, Proj. Manag. J., 37, 4, (2006); Fogg B.J., A behavior model for persuasive design, Proceedings of the 4th International Conference on Persuasive Technology-Persuasive '09, (2009); Werbach K., Hunter D., For the Win: How Game Thinking Can Revolutionize Your Business, (2012); Deterding S., Dixon D., Khaled R., Nacke L., From game design elements to gamefulness, Proc. 15th Int. Acad. MindTrek Conf. Envisioning Futur. Media Environ.-MindTrek '11, pp. 9-11, (2011); Pedreira O., Garcia F., Brisaboa N., Piattini M., Gamification in software engineering-A systematic mapping, Inf. Softw. Technol., 57, 1, pp. 157-168, (2015); Dorling A., McCaffery F., The gamification of SPICE, Communications in Computer and Information Science, 290, pp. 295-301, (2012); Herranz E., Colomo-Palacios R., Amescua Seco A., Yilmaz M., Gamification as a disruptive factor in software process improvement initiatives, J. Univers. Comput. Sci., 20, 6, pp. 885-906, (2014); Herranz E., Colomo-Palacios R., De A.S.A., Gamiware: A gamification platform for software process improvement, Communications in Computer and Information Science, 543, pp. 127-139, (2015); Dubois D.J., Tamburrelli G., Understanding gamification mechanisms for software development, Proceedings of the 2013 9th Joint Meeting on Foundations of Software Engineering, (2013); Passos E.B., Medeiros D.B., Neto P.A.S., Clua E.W.G., Turning real-world software development into a game, Brazilian Symposium on Games and Digital Entertainment, SBGAMES, pp. 260-269, (2011); Lombriser P., Valk Der RVan, Improving the Quality of the Software Development Lifecycle with Gamification, (2011); Singer L., Schneider K., It was a bit of a race: Gamification of version control, 2nd International Workshop on Games and Software Engineering: Realizing User Engagement with Game Engineering Techniques, pp. 5-8, (2012); Prause C.R., Nonnen J., Vinkovits M., A field experiment on gamification of code quality in agile development, Psychol. Program. Interes. Gr. Annu. Conf., 64, pp. 175-186, (2012); De Castro F.S., Using gamification as a collaboration motivator for software development teams: A preliminary framework, Pontifícia Universidade Católica Do Rio Grande Do sul, (2016); Loriggio A., Farias V., Mustaro P., Aplicações de gamificação e técnicas de motivação à aprendizagem da metodologia ágil scrum, VIII International Conference on Engineering and Computer Education, 8, pp. 326-330, (2013); McClean A., An Exploration of the Use of Gamification in Agile Software Development An Exploration of the Use of Gamification in Agile Software Development, (2015); Ceska B.M., Gamification in the SCRUM Software Development Framework, (2016); Souza J.P., Zavan A.R., Flor D.E., Scrum hero: Gamifying the scrum framework, Brazilian Workshop on Agile Methods, pp. 131-135, (2016); Mora A., Riera D., Gonzalez C., Arnedo-Moreno J., A literature review of gamification design frameworks, 7th International Conference on Games and Virtual Worlds for Serious Applications (VS-Games), (2015)</t>
  </si>
  <si>
    <t>Engel G.L., The biopsychosocial model in medical education, The New England Journal of Medicine, 307, 12, pp. 760-761, (1982); Fox K.R., Hillsdon M., Physical activity and obesity, Obesity Reviews: An Official Journal of The International Association for The Study of Obesity, 8, pp. 115-121, (2007); Etnier J.L., Nowell P.M., Landers D.M., Sibley B.A., A meta-regression to examine the relationship between aerobic fitness and cognitive performance, Brain Research Reviews, 52, 1, pp. 119-130, (2006); Colcombe S., Kramer A.F., Fitness effects on the cognitive function of older adults: A meta-analytic study, Psychological Science, 14, 2, pp. 125-130, (2003); Schutzer K.A., Graves B.S., Barriers and motivations to exercise in older adults, Preventive Medicine, 39, 5, pp. 1056-1061, (2004); Theng Y.-L., Dahlan A.B., Akmal M.L., Myint T.Z., An exploratory study on senior citizens’ perceptions of the Nintendo Wii: The case of Singapore, Proceedings of The 3rd International Convention on Rehabilitation Engineering \&amp; Assistive Technology, pp. 1-5, (2009); Bieryla K.A., Dold N.M., Feasibility of Wii Fit training to improve clinical measures of balance in older adults, Clin Interv Aging, 8, pp. 775-781, (2013); Fu A.S., Gao K.L., Tung A.K., Tsang W.W., Kwan M.M., Effectiveness of exergaming training in reducing risk and incidence of falls in frail older adults with a history of falls, Archives of Physical Medicine and Rehabilitation, 96, 12, pp. 2096-2102, (2015); Van Diest M., Lamoth C.J., Stegenga J., Verkerke G.J., Postema K., Exergaming for balance training of elderly: State of the art and future developments, J Neuroeng Rehabil, 10, (2013); Whitlock L.A., McLaughlin A.C., Allaire J.C., Video game design for older adults usability observations from an intervention study, Proceedings of The Human Factors and Ergonomics Society Annual Meet-Ing2011, pp. 187-191; Gao Y., Mandryk R., The acute cognitive benefits of casual exergame play, Proceedings of The SIGCHI Conference on Human Factors in Computing Systems, pp. 1863-1872, (2012); Harris D.M., Rantalainen T., Muthalib M., Johnson L., Teo W.-P., Exergaming as a viable therapeutic tool to improve static and dynamic balance among older adults and people with idiopathic Parkinson’s disease: A systematic review and meta-analysis, Frontiers in Aging Neuroscience, 7, (2015); Verheijden Klompstra L., Jaarsma T., Stromberg A., Exergaming in older adults: A scoping review and implementation potential for patients with heart failure, European Journal of Cardiovascular Nursing, 13, 5, pp. 388-398, (2014); Davis F.D., Bagozzi R.P., Warshaw P.R., User acceptance of computer technology: A comparison of two theoretical models, Manage Sci, 35, 8, pp. 982-1003, (1989); Venkatesh V., Davis F.D., A theoretical extension of the technology acceptance model: Four longitudinal field studies, Manage Sci, 46, 2, pp. 186-204, (2000); Venkatesh V., Morris M.G., Davis G.B., Davis F.D., User acceptance of information technology: Toward a unified view, MIS Q, 27, 3, pp. 425-478, (2003); Venkatesh V., Bala H., Technology acceptance model 3 and a research agenda on interventions, Decision Sciences, 39, 2, pp. 273-315, (2008); Tsai T.-H., Chang H.-T., Wong A.M.-K., Wu T.-F., Connecting communities: Designing a social media platform for older adults living in a senior village, International Conference on Universal Access in Human-Computer Interaction, (2011); Xue L., Yen C.C., Chang L., Chan H.C., Tai B.C., Tan S.B., Et al., An exploratory study of ageing women’s perception on access to health informatics via a mobile phone-based intervention, Int J Med Inform, 81, 9, pp. 637-648, (2012); Wong A.M., Chang W.H., Ke P.C., Huang C.K., Tsai T.H., Chang H.T., Et al., Technology acceptance for an intelligent comprehensive interactive care (ICIC) system for care of the elderly: A survey-questionnaire study, PloS One, 7, 8, (2012); Ramon-Jeronimo M.A., Peral-Peral B., Arenas-Gaitan J., Elderly persons and Internet use, Social Science Computer Review, 31, 4, pp. 389-403, (2013); Wuest S., Borghese N.A., Pirovano M., Mainetti R., Van De Langenberg R., De Bruin E.D., Usability and effects of an exergame-based balance training program, GAMES FOR HEALTH: Research, Development, and Clinical Applications, 3, 2, pp. 106-114, (2014); Cook N., Winkler S.L., Acceptance, usability and health applications of virtual worlds by older adults: A feasibility study, JMIR Res Protoc, 5, 2, (2016); Ben-Sadoun G., Sacco G., Manera V., Bourgeois J., Konig A., Foulon P., Et al., Physical and cognitive stimulation using an exergame in subjects with normal aging, mild and moderate cognitive impairment, Journal of Alzheimer’S Disease, 53, 4, pp. 1299-1314, (2016); Koufaris M., Applying the technology acceptance model and flow theory to online consumer behavior, Info Sys Research, 13, 2, pp. 205-223, (2002); Ahn T., Ryu S., Han I., The impact of Web quality and playfulness on user acceptance of online retailing, Inf Manage, 44, 3, pp. 263-275, (2007); O'Cass A., Grace D., Exploring consumer experiences with a service brand, Journal of Product &amp; Brand Management, 13, 4, pp. 257-268, (2004); Carlson J., O'Cass A., Exploring the relationships between e-service quality, satisfaction, attitudes and behaviours in content-driven e-service web sites, Journal of Services Marketing, 24, 2, pp. 112-127, (2010); Moon J.-W., Kim Y.-G., Extending the TAM for a world-wide-web context, Inf Manage, 38, 4, pp. 217-230, (2001); Triandis H.C., Attitude and Attitude Change / Harry C, (1971); Csikszentmihalyi M., Csikszentmihalyi I., Beyond Boredom and Anxiety, (2000); Kim H., Kim T., Shin S.W., Modeling roles of subjective norms and eTrust in customers’ acceptance of airline B2C eCommerce websites, Tourism Management, 30, 2, pp. 266-277, (2009); Fishbein M., Ajzen I., Belief, Attitude, Intention, and Behavior: An Introduction to Theory and Research, (1975); Davis F.D., Perceived usefulness, perceived ease of use, and user acceptance of information technology, MIS Q, 13, 3, pp. 319-340, (1989); Herrero Crespo A., Rodriguez Del Bosque Rodriguez I.A., Explaining B2C e-commerce acceptance: An integrative model based on the framework by gatignon and Robertson, Interacting with Computers, 20, 2, pp. 212-224, (2008); Lin H.-F., Predicting consumer intentions to shop online: An empirical test of competing theories, Electron Commer Rec Appl, 6, 4, pp. 433-442, (2007); Moore G.C., Benbasat I., Development of an instrument to measure the perceptions of adopting an information technology innovation, Information Systems Research, 2, 3, pp. 192-222, (1991); Gerling K.M., Schulte F.P., Masuch M., Designing and evaluating digital games for frail elderly persons, Proceedings of The 8th International Conference on Advances in Computer Entertainment Technology, pp. 1-8, (2011); Hair J.F., Tatham R.L., Anderson R.E., Black W., Multivariate Data Analysis, (1998); Joseph F., Hair J., Anderson R.E., Tatham R.L., Multivariate Data Analysis with Readings, (1986); Bentler P.M., Bonett D., Significance Tests and Goodness-of-Fit in Analysis of Covariance Struc-Tures1980, pp. 588-606; Seyal A., A Rahman M.N., Rahim M., Determinants of Academic Use of The Internet: A Structural Equation Model2002, pp. 71-86; Scott J.E., The measurement of information systems effectiveness: Evaluating a measuring instrument, ACM SIGMIS Database, 26, 1, pp. 43-61, (1995); Bagozzi R.P., Yi Y., On the evaluation of structural equation models, Journal of The Academy of Marketing Science, 16, 1, pp. 74-94, (1988); Anderson-Hanley C., Arciero P.J., Brickman A.M., Nimon J.P., Okuma N., Westen S.C., Et al., Exergaming and older adult cognition: A cluster randomized clinical trial, Am J Prev Med, 42, 2, pp. 109-119, (2012)</t>
  </si>
  <si>
    <t>Donovan M.S., Bransford J.D., How Students Learn: History in the Classroom, (2004); Scarlatos L.L., Tangible math, Interact. Technol. Smart Educ, 3, pp. 293-309, (2006); Bonwell C.C., Eison J.A., Active Learning: Creating Excitement in the Classroom, (1991); Faghihi U., Brautigam A., Jorgenson K., Martin D., Brown A., Measures E., Maldonado-Bouchard S., How gamification applies for educational purpose specially with college algebra, Procedia Comput. Sci, 41, pp. 182-187, (2014); Melis E., Siekmann J., ACTIVEMATH: An intelligent tutoring system for mathematics, ICAISC 2004. LNCS (LNAI), 3070, pp. 91-101, (2004); Corbett A.T., Koedinger K.R., Erson J.R., Intelligent tutoring systems, Handbook of Human Computer Interaction, pp. 849-874, (1997); Latham A., A conversational intelligent tutoring system to automatically predict learning styles, Comput. Educ, 59, pp. 95-109, (2012); Plake B.S., Parker C.S., The development and validation of a revised version of the mathematics anxiety rating scale, Educ. Psychol. Measur, 42, pp. 551-557, (1982); Ma X., A meta-analysis of the relationship between anxiety toward mathematics and achievement in mathematics, J. Res. Math. Educ, 30, pp. 520-540, (1999); Insights M.M., K–12 Education: Opportunities and Strategies for Ontario Entrepreneurs, (2011); Brown A.L., Motivation to learn and understand: On taking charge of one’s own learning, Cogn. Instr, 5, pp. 311-321, (1988); Koster R., Theory of Fun for Game Design, (2013); McCallum S., Gamification and serious games for personalized health, Stud. Health Technol. Inf, 177, pp. 85-96, (2012); Zichermann G., Cunningham C., Gamification by Design: Implementing Game Mechanics in Web and Mobile Apps, (2011); Macdonald A., Can We Change Behaviour and Meet Objectives through Fun, (2012); Newsom G., Dickey L., Citizenville: How to Take the Town Square Digital and Reinvent Government, (2013); Stanislav V., Online Problems for Mathematics and Computer Science Education, (2013); Nicholson S., A user-centered theoretical framework for meaningful gamification, Proceedings GLS 8, (2012)</t>
  </si>
  <si>
    <t>Allen D., You're never too old for a Wii, Nursing Older People, 19, (2007); Allison K.R., Dwyer J.J., Allan F., Yoshida K.K., Boulitiler M., Male adolescents' reasons for participating in physical activity, barriers to participation, and suggestions for increasing participation, Adolescence, 40, pp. 155-170, (2005); Barab B.A., Thomas M., Dodge T., Carteaux R., Tuzun H., Making learning fun: Quest Atlantis, a game without guns, Educational Technology Research and Development, 53, pp. 86-108, (2005); Baxter L.R., Bloom F.E., Kupfer D.J., Psychopharmacology: The fourth generation of progress, Neuroimaging Studies of Human Anxiety Disorders: Cutting Paths of Knowledge Through the Field of Neurotic Phenomena, pp. 1287-1299, (1995); Bonanno P., Kommers P.A., Gender differences and styles in the use of digital games, Educational Psychology, 25, pp. 13-41, (2005); Bottino R., Ferlino L., Ott M., Tavella M., Developing strategic and reasoning abilities with computer games at primary school level, Computers &amp; Education, 49, pp. 1272-1286, (2007); Boyle E.A., Connolly T.M., Hainey T., The role of psychology in understanding the impact of computer games, Entertainment Computing, 2, pp. 69-74, (2011); Brandenburger A.M., Nalebuff B.J., Co-opetition, (1996); Brown R.M., Hall L.R., Holtzer R., Brown S.L., Brown N.L., Gender and video game performance, Sex Roles, 36, pp. 793-812, (1997); Browne K., Anand C., An empirical evaluation of user interfaces for a mobile video game, Entertainment Computing, 3, pp. 1-10, (2012); Brumbaugh A.M., Lee R.G., Gender and technology-based games, Advances in Consumer Research, 30, pp. 91-93, (2003); Brunner C., Bennett D., Honey M., Cassell J., Jenkins H., From Barbie to Mortal Kombat: Gender and Computer Games, pp. 72-88, (1998); Caldwell J.E., Clickers in the large classroom: Current research and best-practice tips, Life Sciences Education, 6, pp. 9-20, (2007); Celtek E., Mobile advergames in tourism marketing, Journal of Vacation Marketing, 16, pp. 267-281, (2010); Chang J.H., Zhang H.X., Analyzing online game player: From materialism and motivation to attitude, CyberPsychology &amp; Behavior, 11, pp. 711-714, (2008); Cheng J.M.S., Kao L.L.Y., Lin J.Y.C., An investigation of the diffusion online games in Taiwan: An application of roger's diffusion of innovation theory, Journal of American Academy of Business, 5, pp. 439-445, (2004); Choi D., Kim J., Why people continue to play online games: In search of critical design factors to increase customer loyalty to online contents, CyberPsychology &amp; Behavior, 7, pp. 11-24, (2004); Chou C., Tsai M.J., Gender differences in Taiwan high school students' computer game playing, Computers in Human Behavior, 23, pp. 812-824, (2007); De Jean J., Upitis R., Koch C., Young J., The story of 'Phoenix Quest': How girls respond to a prototype language and mathematics computer game, Gender and Education, 11, pp. 207-223, (1999); Dietz T.L., An examination of violence and gender role portrayals in video games: Implications for gender socialization and aggressive behavior, Sex Roles, 38, pp. 425-442, (1998); Dupuis E.C., Ramsey M.A., The relation of social support to depression in massively multiplayer online role-playing games, Journal of Applied Social Psychology, 41, pp. 2479-2491, (2011); Durkin K., Barber B., Not so doomed: Computer game play and positive adolescent development, Journal of Applied Developmental Psychology, 23, pp. 373-392, (2002); Fu C.S., Wu W.Y., The means-end cognitions of web advertising: A cross-cultural comparison, Online Information Review, 34, pp. 686-703, (2010); Funk J.B., Buchman D.D., Playing violent video and computer games and adolescent self-concept, Journal of Communication, 46, pp. 19-32, (1996); Gardial S.F., Celmons D.S., Woodruff R.B., Schumann D.W., Burns M.J., Comparing consumers' recall of prepurchase and postpurchase product evaluation experiences, Journal of Consumer Research, 20, pp. 548-560, (1994); Gengler C., Reynolds T., Consumer understanding and advertising strategy: Analysis and strategic translation of laddering data, Journal of Advertising Research, 35, pp. 19-32, (1995); Graves L.E., Ridgers N.D., Stratton G., The contribution of upper limb and total body movement to adolescents' energy expenditure whilst playing Nintendo Wii, European Journal of Applied Physiology, 104, pp. 617-623, (2008); Greenberg B.S., Sherry J., Lachlan K., Lucas K., Holmstrom A., Orientations to video games among gender and age groups, Simulation &amp; Gaming, 41, pp. 238-259, (2008); Griffiths M.D., Davies M.N.O., Chappell D., Breaking the stereotype: The case of online gaming, CyberPsychology and Behavior, 6, pp. 81-91, (2003); Gutman J., A means-end chain model based on consumer categorization processes, Journal of Marketing, 46, pp. 60-72, (1982); Hainey T., Connolly T.M., Stansfield M.H., Boyle E.A., The differences in motivations of online game players and offline game players: A combined analysis of three studies at higher education level, Computers &amp; Education, 57, pp. 2197-2211, (2011); Hight J., Novak J., Game Development Essentials: Game Project Management, (2007); Holsti O.R., Content Analysis for the Social Sciences and Humanities, (1969); Homer P., Kahle L., A structural equation test of the value-attitude-behaviour hierarchy, Journal of Personality and Social Psychology, 54, pp. 638-646, (1988); Houssart J., Sams C., Developing mathematical reasoning through games of strategy played against the computer, International Journal for Technology in Mathematics Education, 15, pp. 59-71, (2008); Kahle L.R., Social Values and Social Change, (1983); Kahle L.R., Beatty S.E., Homer P., Alternative measurement approaches to consumer values: The list of values (LOV) and values and life style (VALS), Journal of Consumer Research, 13, pp. 405-409, (1986); Kassarjian H.H., Content analysis in consumer research, Journal of Consumer Research, 4, pp. 8-18, (1977); Katz E., Blumler J., Gurevitch M., Davison W.P., Yu F.T.C., Mass Communication Research: Major Issues and Future Directions, pp. 11-35, (1974); Knight J., Wood W.B., Teaching more by lecturing less, Cell Biology Education, 4, pp. 298-310, (2005); Kolar T., Linking customers and products by means-end chain analysis, Management, 12, pp. 69-83, (2007); Lam S.F., Yim P.S., Law J.S.F., Cheung R.W.Y., The effects of competition on achievement motivation in Chinese classrooms, British Journal of Educational Psychology, 74, pp. 281-296, (2004); Lenhart A., Jones S., Macgill A.R., Adults and Video Games, (2008); Leppard P., Russell C.G., Cox D.N., Improving means-end-chain studies by a ranking method to determine hierarchical value maps, Food Quality &amp; Preference, 15, pp. 489-497, (2004); Lin C.F., Quality-delivery system: A conceptual framework of attribute level-value linkages, Total Quality Management &amp; Business Excellence, 14, pp. 1079-1092, (2003); Lin Y.L., Lin H.W., A study on the goal value for massively multiplayer online role-playing games players, Computers in Human Behavior, 27, pp. 2153-2160, (2011); Lombard M., Snyder-Duch J., Bracken C.C., Content analysis in mass communication: Assessment and reporting of intercoder reliability, Human Communication Research, 28, pp. 587-604, (2002); Lopez-Mosquera N., Sanchez M., The influence of personal values in the economic-use valuation of peri-urban green spaces: An application of the means-end chain theory, Tourism Management, 32, pp. 875-889, (2011); Lucas K., Sherry J.L., Sex differences in video game play: A communication-based explanation, Communication Research, 31, pp. 499-523, (2004); Malone T.W., Toward a theory in intrinsically motivating instruction, Cognitive Science, 5, pp. 333-369, (1981); Mattila A., An analysis of means-end hierarchies in cross-cultural context: What motivates Asian and western business travelers to stay in luxury hotels?, Journal of Hospitality and Leisure Marketing, 6, pp. 19-28, (1999); Meece J.L., Glienke B.B., Burg S., Gender and motivation, Journal of School Psychology, 44, pp. 351-373, (2006); Mitchell A., The Nine American Lifestyles, (1983); Mulligan J., Patrovsky B., Developing Online Games: An Insider's Guide, (2003); Neuendorf K.A., The Content Analysis Guidebook, (2002); Papastergiou M., Digital game-based learning in high school computer science education: Impact on educational effectiveness and student motivation, Computers &amp; Education, 52, pp. 1-12, (2009); Pasch M., Bianchi-Berthouze N., Van Dijk B., Nijholt A., Movement-based sports video games: Investigating motivation and gaming experience, Entertainment Computing, 9, pp. 169-180, (2009); Peter J.P., Olson J.C., Consumer Behavior &amp; Marketing Strategy, (2010); Pitts R.E., Wong J.K., Whalen D.J., Consumer's evaluative structures in two ethical situations: A means-end approach, Journal of Business Research, 22, pp. 119-130, (1991); Prensky M., Digital Game-based Learning, (2007); Price S., Rogers Y., Scaife M., Stanton D., Neale H., Using 'tangibles' to promote novel forms of playful learning, Interacting with Computers, 15, pp. 169-185, (2003); Global Entertainment and Media Outlook: 2012-2016, (2012); Reynolds A.J.W., Evaluation of A Design for An Educational Computer Game: Learning Outcome and Attitude Response, (1987); Reynolds T.J., Gutman J., Laddering theory, method, analysis and interpretation, Journal of Advertising Research, 28, pp. 11-31, (1988); Reynolds T.J., Dethloff C., Westberg S.J., Reynolds T.J., Olson J.C., Understanding Consumer Decision Making: A Means-end Approach to Marketing and Advertising Strategy, pp. 283-298, (2001); Rokeach M., The Nature of Human Values, (1973); Rollings A., Adams E., Andrew Rollings and Ernest Adams on Game Design, (2003); Rouse R., Game Design Theory and Practice, (2001); Salen K., Zimmerman E., Rules of Play: Game Design Fundamentals, (2004); Schwartz B., Ward A., Monterosso J., Lyubomirsky S., White K., Lehman D.R., Maximizing versus satisficing: Happiness is a matter of choice, Journal of Personality and Social Psychology, 83, pp. 1178-1197, (2002); Seonju K., An empirical analysis of children's thinking and learning in a computer game context, Educational Psychology, 22, pp. 219-233, (2002); Sharp C.E., Rowe M., Online games and e-business: Architecture for integrating business models and services into online games, IBM System Journal, 45, pp. 161-179, (2006); Sherry J., Lucas K., Video game uses and gratifications as predictors of use and game preference, Mass Communication Division, International Communication Association Annual Convention, (2003); Sheth J.N.B.I., Newman B.L., Gross B.L., Consumption Values and Market Choice: Theory and Application, (1991); Stanton W.J., Etzel M.J., Walker B.J., Fundamentals of Marketing, (1991); Steinkuehler C., Williams D., Where everybody knows your (screen) name: Online games as "third places, Journal of Computer-Mediated Communication, 11, pp. 885-909, (2006); Ter Hofstede F., Audenaert A., Steenkamp J.B.E.M., Wedel M., The association pattern technique: An alternative approach to measuring means-end chains, International Journal of Research in Marketing, 15, pp. 37-50, (1998); Tversky A., Kahneman D., The framing of decisions and the psychology of choice, Science, New Series, 211, pp. 453-458, (1981); Vygotsky L.S., Imagination and creativity in childhood, Journal of Russian and East European Psychology, 42, pp. 7-97, (2004); Wack E., Tantleff-Dunn S., Relationships between electronic game play, obesity, and psychosocial functioning in young men, CyberPsychology &amp; Behavior, 12, pp. 241-244, (2009); Wang L.C., Chen M.P., The effects of game strategy and preference-matching on flow experience and programming performance in game-based learning, Innovations in Education and Teaching International, 47, pp. 39-52, (2010); Wayne O.D., Krishnagiri S., Parents' leisure: The impact of raising a child with Down syndrome, Occupational Therapy International, 12, pp. 180-194, (2005); Wimmer R.D., Dominick J.R., Mass Media Research: An Introduction, (2003); Woodruff R.B., Customer value: The next source for competitive advantage, Journal of the Academy of Marketing Science, 25, pp. 139-153, (1997)</t>
  </si>
  <si>
    <t>Mloza-Banda C.; Scholtz B.</t>
  </si>
  <si>
    <t>Mloza-Banda, Clara (57195958723); Scholtz, Brenda (24469084000)</t>
  </si>
  <si>
    <t>57195958723; 24469084000</t>
  </si>
  <si>
    <t>A gamified system for learning enterprise resource planning systems: Investigating the user experience</t>
  </si>
  <si>
    <t>2017 1st International Conference on Next Generation Computing Applications, NextComp 2017</t>
  </si>
  <si>
    <t>10.1109/NEXTCOMP.2017.8016200</t>
  </si>
  <si>
    <t>https://www.scopus.com/inward/record.uri?eid=2-s2.0-85030466060&amp;doi=10.1109%2fNEXTCOMP.2017.8016200&amp;partnerID=40&amp;md5=c3ba2b90ec85086ee8440f015a411369</t>
  </si>
  <si>
    <t>A dire need for Enterprise Resource Planning (ERP) skills globally has led to the adoption of ERP courses into higher education programs. Gamification is proposed as a possible e-learning strategy that can engage and motivate students to learn introductory ERP concepts. This paper explores the design of a gamified system for learning ERP systems and the impact on the user experience of students. A gamified system, LearnERP, was developed that exposes students to the introductory concepts of ERP systems by means of four mini-games. An exploratory qualitative study was performed of students' perceptions of the user experience of the LearnERP system. Results revealed that the students enjoyed using the system and found it fun, motivating and stimulating. Some drawbacks to the system related to confusion regarding instructions of how to play the games. © 2017 IEEE.</t>
  </si>
  <si>
    <t>enterprise resource planning; ERP education; gamification; serious games</t>
  </si>
  <si>
    <t>Alshare K., Lane P., Predicting student-perceived learning outcomes and satisfaction in ERP courses: An empirical investigation, Communications of the Association for Information Systems, 28, 1, pp. 571-584, (2011); Seo G., Challenges in Implementing Enterprise Resource Planning (Erp) System in Large Organizations: Similarities and Differences between Corporate and University Environment, (2013); Mahanga K., Seymour L., Enterprise resource planning teaching challenges faced by lecturers in Africa, Idia, 2007, pp. 343-353, (2015); Winkelmann A., Leyh C., Teaching ERP systems: A Multiperspective view on the ERP system market, Journal of Information Systems Education, 21, 2, pp. 233-237, (2010); Dalveren Y., Using e-learning in enterprise resource planning (ERP) training: A case study to assist curriculum designers in Turkey, Procedia-Social and Behavioral Sciences, 116, pp. 1353-1357, (2014); Ask U., Et al., Towards the third-wave of higher enterprise system education: Three Scandinavian cases, 31st Information Systems Research Seminar, IRIS31, (2008); Seethamraju R., Enterprise systems (ES) software in business school curriculum-evaluation of design and delivery, Journal of Information Systems Education, 18, 1, pp. 69-83, (2007); Thai P., A Study of Problems and Solutions for Implementing ERP System at Enterprises in Nam Dinh Province, (2011); Beier L., Evaluating the Use of Gamification in Higher Education to Improve Students Engagement, (2014); Ritchel M., Growing up digital, wired for distraction, The New York Times, (2010); Silberman J., How to Measure Employee Training Effectiveness?, (2013); Ibanez M., Serioa D.I., Delgado Kloos C., Gamification for engaging computer science students in learning activities: A case study, IEEE Transactions On Learning Technologies, 99, (2014); Zichermann G., Cunningham C., Gamification by Design, pp. 35-94, (2011); Huang W., Soman D., A Practitioner's Guide to Gamification of Education, pp. 1-29, (2013); Stott A., Neustaedter C., Analysis of Gamification in Education, pp. 1-8, (2013); Glover I., Play as you learn: Gamification as a technique for motivating learners, EdMedia: World Conference On Educational Media and Technology, (2013); Beza O., Gamification-how Games Can Level Up Our Everyday Life, (2011); Jiang B., The dangers of gamification, America, (2011); Nicholson S., A recipe for meaningful gamification, Gamification in Education and Business, pp. 1-20, (2015); Hagglund P., Taking Gamification to the Next Level, (2012); Deterding S., Dixon D., From game design elements to gamefulness: Defining " gamification, Proceedings of the 15th International Academic MindTrek Conference, Tampere, (2011); Huotari K., Hamari J., Defining gamification -A service marketing perspective, Proceedings of the 16th International Academic MindTrek Conference, Tampere, (2012); Guillen-Nieto V., Aleson-Carbonell M., Serious games and learning effectiveness: The case of It's a Deal!, Computers and Education, 58, 1, pp. 435-448, (2012); Reeve A., Power Up! Game-based Learning Design 1st Ed., pp. 2-4, (2014); Donovan L., The Use of Serious Games in the Corporate Sector, pp. 1-38, (2012); Brathwaite B., Schreiber I., Challenges for Game Designers, (2008); Rauschenberger M., Et al., Efficient measurement of the user experience of interactive products, International Journal of Interactive Multimedia and Artificial Intelligence, 2, 1, pp. 39-45, (2013); Norman D., Nielsen J., The Definition of User Experience (UX), (2016); Legault N., Gamification Techniques: How to Apply Them to ELearning, (2016); Hevner A., Chatterjee S., Design Research in Information Systems, pp. 8-22, (2010); Harpur P., De Villiers R., MUUX-E, a framework of criteria for evaluating the usability, user experience and educational features of mlearning environments, South African Computer Journal, 56, 1, pp. 1-21, (2015); Tullis T., Albert B., Measuring the User Experience: Collecting Analyzing and Presenting Usability Metrics, pp. 115-119, (2013); Neale H., Nichols S., Theme-based content analysis: A flexible method for virtual environment evaluation, International Journal of Human-Computer Studies, 55, pp. 167-189, (2001); Sull E., How to motivate your students, ELearn, 2008, 4, (2013); Plass J., Et al., Emotional design in multimedia learning: Effects of shape and color on affect and learning, Learning and Instruction, 29, pp. 128-140, (2014); Blasco-Arcas L., Et al., Using clickers in class. the role of interactivity, active collaborative learning and engagement in learning performance, Computers &amp; Education, 62, pp. 102-110, (2013)</t>
  </si>
  <si>
    <t>Akbulut Y., Developmental implications of computer and internet use among children and adolescents, Trakya University Journal of Education, 3, 2, pp. 53-68, (2013); Altunisik R., Coskun R., Bayraktaroglu S., Yildirim E., Sosyal Bilimlerde Arastirma Yöntemleri: SPSS Uygulamali, (2012); Ardahan F., Yerlisu Lapa Y., Outdoor recreation: The reasons and carried benefits for attending outdoor sports of the participants of cycling and/or trekking activities, International Journal of Human Sciences, 8, 1, pp. 1327-1341, (2011); Atasoy E., Environmental Education: A Study for Elementary School Students Environmental Attitude and Knowledge, (2005); Aydede Yalcin M.N., The effect of active learning based science camp activities on primary school students' opinions towards scientific knowledge and scientific process skills, International Electronic Journal of Environmental Education, 6, 2, pp. 108-125, (2016); Berk L.E., Bebekler Ve çOcuklar: Dogum öNcesinden Orta çOcukluga, (2013); Burger J.M., Kisilik, (2016); Cengiz C., Ince M.L., Children's self-efficacy for after-school physical activity in different school contexts, Journal of Management Sciences, 11, 21, pp. 135-147, (2013); Charlesworth L., Wood J., Viggiani P., Middle Childhood. Dimensions of Human Behavior: The Changing Life Course, (2011); Collodo S., Staats H., Corraliza J.A., Experiencing nature in children's summer camps: Affective, cognitive and behavioral consequences, Journal of Environmental Psychology, 33, pp. 37-44, (2013); Corraliza J.A., Collado S., Bethelmy L., Nature as a moderator of stress in urban children, Procedia - Social and Behavioral Sciences, 38, pp. 253-263, (2012); Creswell J.W., Arastirma Deseni: Nitel, Nicel Ve Karma Yöntem Yaklasimlari, (2016); Celebi M., Recreational program implementations in education (Learning by Living in Community Service), International Journal of Social Science Research, 5, 1, pp. 33-44, (2016); Celebi M., Alkurt S.O., Mirzeoglu D., Semsek S., Evaluation of the social impact of recreational sports activities on orphan Turkish girls' attitudes, Abant Izzet Baysal University Journal of Social Sciences, 2, 11, pp. 62-68, (2005); Celik A., Sahin M., Sports and child development, The Journal of Academic Social Science Studies, 6, 1, pp. 467-478, (2013); Demirezen I., Sacli Uzunoz F., Arslan Y., Determination of the reasons why students in primary and elementary schools participate in physical activity: A sample of Nevsehir, Gaziantep University Journal of Social Sciences, 15, 4, pp. 1075-1085, (2016); Eccles J.S., The development of children ages 6 to 14, The Future of Children, 9, 2, pp. 30-44, (1999); Erdogan M., The effects of ecology-based summer nature education program on primary school students' environmental knowledge, environmental affect and responsible environmental behavior, Educational Sciences: Theory &amp; Practice, 11, 4, (2011); Ertas H., Sen A.I., Parmaksizoglu A., The effects of out-of-school scientific activities on 9th-grade students' relating the unit of energy to daily life, Necatibey Faculty of Education Electronic Journal of Science and Mathematics Education, 5, 2, pp. 178-198, (2011); Esentas M., Guzel P., Ozbey S., Kilinc Z., Celebi M., The metaphoric perceptions of female students regarding "outdoor camp" concept, International Journal of Social Science Research, 5, 2, pp. 1-15, (2016); Gallahue D.L., Ozmun J.C., Goodway J.D., Motor Gelisimi Anlamak: Bebekler, çOcuklar, Ergenler, Yetiskinler, (2014); Gander M.J., Gardiner H.W., ÇOcuk Ve Ergen Gelisimi, (2010); Giedd J.N., The digital revolution and adolescent brain evolution, Journal of Adolescent Health, 51, pp. 101-105, (2012); Guthrie S.P., Cavins B.J., Gabriel J., History of outdoor recreation in the United States: An outdoor program administrator's perspective, Outdoor Program Administration Principles and Practices, (2012); Guler T., The effects of an ecology based environmental education on teachers' opinions about environmental education, Education and Science, 34, 151, pp. 30-43, (2009); Gulersoy A.E., Evaluation of curricula for social studies (secondary school) and geography (secondary and higher education ) in terms of conservation of natural heritage, Adiyaman University Journal of Social Sciences, 6, 14, pp. 315-354, (2013); Gurer B., Investigating the Leadership Skills in Outdoor Sports &amp; Search and Rescue, (2012); Harris C.C., Experiential outcomes as social benefits of outdoor recreation, Social Benefits of Outdoor Recreation, (1981); Hazar Z., Hazar M., Digital game addiction scale for children, Journal of Human Sciences, 14, 1, pp. 203-216, (2017); Hekim M., Physical education, sports and game participation effectiveness evaluation in bone development in children, Gümüshane University Journal of Health Sciences, 5, 2, pp. 66-71, (2016); Hordyka S.R., Duludeb M., Shem M., When nature nurtures children: Nature as a containing and holding space, Children's Geographies, 13, 5, pp. 571-588, (2015); Internet in Europe Stats, (2017); Inan M., Dervent F., Making a digital game active: Examining the responses of students to the adapted active version, Pegem Journal of Education and Instruction, 6, 1, pp. 113-132, (2016); Jacobi-Vessels J.L., Discovering nature: The benefits of teaching outside of the classroom, Dimensions of Early Childhood, 41, 3, pp. 4-10, (2013); Kahyaoglu M., Analysis of nature education studies in Turkey: A meta-synthesis study, Academia Journal of Education Research, 1, 1, pp. 1-14, (2016); Kahyaoglu M., Yetisir M.I., A Phenomenographic study on the concept of nature and alienation of children from nature, Education and Sciences, 40, 182, pp. 159-170, (2016); Karatas A., Aslan G., The role of environmental education in gaining environmental awareness for elementary school students: The sample of ecology based summer camp project, Journal of World of Turks, 4, 2, pp. 259-276, (2012); Kleiber D.A., Rickards W.H., Outdoor recreation and child development, Social Benefits of Outdoor Recreation, (1981); Kosker N., Elementary school students' and prospective elementary school teachers' perceptions of nature and thoughts of their responsibilities towards the nature, Turkish Studies-International Periodical for the Languages Literature and History of Turkish or Turkic, 8, 3, pp. 341-355, (2013); Kruse C.K., Card J.A., Effects of a conservation education camp program on campers' self-reported knowledge, attitude, and behavior, The Journal of Environmental Education, 35, 4, pp. 33-45, (2004); Kuru O., Koksalan B., The influence of the games on the psychomotor development of the children at the age of nine, Cumhuriyet International Journal of Education, 1, 2, pp. 37-51, (2012); Medwell P.R., Grimshaw P.N., Robertson W.S., Kelso R.M., Developing sports engineering education in Australia, Procedia Engineering, 34, pp. 260-265, (2012); Meydanlioglu A., Biopsychosocial benefits of physical activity in children, Current Approaches in Psychiatry, 7, 2, pp. 125-135, (2015); Okur Berberoglu E., The effect of ecopedagogy-based outdoor environment education on environmental awareness, Journal of Hasan Ali Yücel Faculty of Education, 12-13, 23, pp. 67-81, (2015); Okur Berberoglu E., Uygun S., Examining of outdoor education development in the world and in Turkey, Mersin University Journal of the Faculty of Education, 9, 2, pp. 32-42, (2013); Ozen G., Examining the effect of artificial wall climbing as a leisure time activity on children's problem solving skills, Pegem Journal of Education and Instruction, 5, 2, pp. 221-236, (2015); Ozen G., Ozen S., Tiryaki Sonmez G., The effect of different life experiences -camp life and the high and low rope tracks activities - on the perception of self-efficacy, Journal of Sports and Performance Researches, 5, 2, pp. 5-12, (2014); Palmerg I.E., Kuru J., Outdoor activities as a basis for environmental responsibility, Journal of Environmental Education, 31, 4, pp. 32-37, (2000); Santrock J.W., Yasam Boyu Gelisim, (2014); Selanik Ay T., Erbasan O., Views of classroom teachers about the use of out of school learning environments, Journal of Education and Future, 10, pp. 35-50, (2016); Sevimay Ozer D., Ozer M.K., ÇOcuklarda Motor Gelisim, (2012); Smith E.F., Steel G., Gidlow B., The temporary community: Student experiences of school-based outdoor education programmes, Journal of Experiential Education, 33, 2, pp. 136-150, (2010); Sturm H., Bogner F.X., Learning at workstations in two different environments: A museum and a classroom, Studies in Educational Evaluation, 36, pp. 14-19, (2010); Senol S., ÇOcuk Ve Gençlik Ruh Sagligi, (2006); Senturk E., Ozdemir O.F., The effect of science centers on students' attitudes towards science, International Journal of Science Education, 4, 1, pp. 1-24, (2014); Tanesen T.O., The Evaluation of the Programme and Leadership Features in the Practice of Outdoor Education in Terms of Recreation Management (Bolu Youth Camp as a Sample), (2008); Taskiran C., Selcuk H., Dogar Y., The opinion of primary school student's parents about the effects of physical education on socialization process, The Journal of Academic Social Science Studies, 26, pp. 159-166, (2010); Tatar N., Bagriyanik K.E., Opinions of science and technology teachers about outdoor education, Elementary Education Online, 11, 4, pp. 883-896, (2012); Tekbiyik A., Seyihoglu A., Sezen Vekli G., Birinci Konur K., Influence of a science camp based on active learning on students, The Journal Academic Social Science Studies, 6, 1, pp. 1383-1406, (2013); Tortop H.S., Ozek N., The meaningful field trip in project-based learning: The solar energy and its usage areas topic, Hacettepe University Journal of Education, 44, pp. 300-307, (2013); Ugurlu O., Elektronik dünyanin çocuk dünyasina yansimasi: "Temassiz oyun" kavrami baglaminda elestirel bir inceleme, 7th International Children and Communication Congress, (2010); Uhls Y.T., Michikyan M., Morris J., Garcia S., Small G.W., Zgoourou E., Greenfield P.M., Five days at outdoor education camp without screens improves preteen skills with nonverbal emotion cues, Computers in Human Behavior, 39, pp. 387-392, (2014); Ulucinar Sagir S., Aslan O., Cansaran A., The examination of elementary school students' environmental knowledge and environmental attitudes with respect to the different variables, Elementary Education Online, 7, 2, pp. 496-511, (2008); Varahrami A.A., The Relationships between Meaning &amp; Purpose in Life, Hope, and Psychosocial Development, (2001); Warber S.L., DeHudy A.A., Bialko M.F., Marselle M.M., Irvine K.N., Addressing nature-deficit disorder: A mixed methods pilot study of young adults attending a wilderness camp, Evidence-Based Complementary and Alternative Medicine, pp. 1-13, (2015); Yavuz M., The Effect of Using Zoos in Science Education on Students Academic Achievement and Anxiety towards Science and Teachers-studentsconceptions, (2012); Yazgannanc B., Bilgin M., Kilic Atici M., Gelisim Psikolojisi çOcuk Ve Ergen Gelisimi, (2004); Yildirim A., Simsek H., Sosyal Bilimlerde Nitel Arastirma Yöntemleri, (2013); Yildiz K., Guzel P., Cetinoz F., Besikci T., Outdoor camp effects on athletes: Orienteering example, Baltic Journal of Sport &amp; Health Sciences, 1, 104, pp. 55-64, (2017); Yucel A.S., Kilic B., Korkmaz B., Goral K., Sports preferences of children and the analysis of some factors affecting the preferences, International Refereed Academic Journal of Sports, 14, 5, pp. 20-54, (2015); Yukselturk E., Altiok S., Ucgul M., Oyun programlamanin ilkögretim ögrencilerinin problem çözme becerilerine etkileri: Bir yaz kampi deneyimleri, 4th International Instructional Technologies &amp; Teacher Education Symposium, (2016)</t>
  </si>
  <si>
    <t>OMG, Unified Modeling Language (UML) 2.4.1 Superstructure Specification, (2011); Giordano D., Maiorana F., Object Oriented Design Through Game Development in XNA, 3rd Interdisciplinary Engineering Design Education Conference (IEDEC), pp. 51-55, (2013); Cabot J., Common UML Errors I): Infinite Recursive Associations; Guidelines for UML Diagram Development; Marin B., Giachetti G., Pastor O., Abran A., Identificación de Defectos en Modelos Conceptuales utilizados en Entornos MDA, XII Ibero-American Conference on Software Engineering (CIbSE'2009), pp. 109-114, (2009); Abt C., Serious Games University Press of America, (1987); Zyda M., From visual simulation to virtual reality to games, IEEE Computer, 38, 9, pp. 25-32, (2005); Connolly T.M., Boyle E.A., MacArthur E., Hainey T., Boyle J.M., A systematic literature review of empirical evidence on computer games and serious games, Comput. Edu, 59, 2, pp. 661-686, (2012); Calderon A., Ruiz M., A systematic literature review on serious games evaluation: An application to software project management, Comput. Edu, 87, pp. 396-422, (2015); Vargas-Enriquez J., Garcia-Mundo L., Genero M., Piattini M., Análisis de uso de la gamificación en la enseñanza de la informática, XXI Jornadas de la Enseñanza Univ. de la Informática (JENUI), 2015, pp. 105-112, (2015); Zhang J., Caldwell E., Smith E., Learning the concept of Java inheritance in a game, 18th International Conference on Computer Games (CGAMES), pp. 212-216, (2013); Sharma S., Stigall J., Rajeev S., Game-Theme based instructional module for teaching object oriented programming International Conference on Computational Science and Comp, Intelligence (CSCI), pp. 252-257, (2015); Livovsky J., Poruban J., Learning object-oriented paradigm by playing computer games: Concepts first approach, Central European Journal of Computer Science, 4, 3, pp. 171-182, (2014); Li Z., O'Brien L., Flint S., Object-oriented Sokoban solver: A serious game project for OOAD and AI education, IEEE Frontiers in Education Conference (FIE), (2014); Hunicke R., LeBlanc M., Zubek R., MDA: A formal approach to game design and game research, AAAI Workshop on Challenges in Game AI, (2004); Wohlin C., Runeson P., Host M., Ohlsson M., Regnell B., Experimentation in Software Engineering Springer, (2012)</t>
  </si>
  <si>
    <t>Automatic computer game balancing: a reinforcement learning approach. In AAMAS’05: Proceedings of the fourth international joint conference on Autonomous agents and multiagent systems., (2005); Challenge-sensitive action selection: an application to game balancing. In IAT’05: Proc. of the IEEE/WIC/ACM International Conference on Intelligent Agent Technology, (2005); Bates B., Game design (2nd ed.), Thomson course technology, (2004); Bartle R.A., Designing virtual worlds, (2003); Bleszinski C., The art and science of level design, Session #4404 at GDC 2000, San Francisco, (2000); Chen G., Esch G., Wonka P., Muller P., Zhang E., Interactive procedural street modeling, ACM Trans Graph, 27, 3, (2008); Procedural Level Design for Platform Games. In Proceedings of AIIDE 2006., (2006); Csikszentmihalyi M., Flow: the psychology of optimal experience, (1990); Level design as model transformation: a strategy for automated content generation., (2011); Ebert D.S., Musgrave F.K., Peachey D., Perlin K., Worley S., Texturing &amp; modeling: a procedural approach, (2003); Common language infrastructure (CLI), Standard ECMA-335, (2012); Farnell A., Designing sound, MIT Press, (2010); Fisher J., How to make insane, procedural platformer levels, Gamasutra, (2014); Fullerton T., Game design workshop: a playcentric approach to creating innovative games, (2014); Demonstrating automatic content generation in the Galactic Arms Race video game. In Proceedings of Artificial Intelligence for Interactive Digital Entertainment Conference, (2009); Automatic content generation in the galactic arms race video game. IEEE Trans Comput Intell AI Games 1(4):245–263, New York: IEEE Press, (2009); Hastings E.J., Guha R.K., Stanley K.O., Evolving content in the galactic arms race video game, In: Proceedings of the IEEE Symposium on Computational Intelligence and Games (CIG’09), (2009); Affective computing for game design. In GAMEON-NA’08: Proceedings of the 4th Intl. North American Conference on Intelligent Games and Simulation, (2008); Hunicke R., LeBlanc M., Zubek R., MDA: A Formal Approach to Game Design and Game Research. In Proceedings of the 2004 AAAI Workshop on Challenges in Game Artificial Intelligence. San Jose, California, July, (2004); Hunicke R., The case for dynamic difficulty adjustment in games, Proceeding of ACE 05 - 2005 ACM SIGCHI International Conference on Advances in computer entertainment technology, pp. 429-433, (2005); Iyer V., Bilmes J., Wessel D., Wright M., A novel representation for rhythmic structure. In Proceedings of the 23rd International Computer Music Conference, (Thessaloniki, Hellas, 1997), International Computer Music Association, (1997); Koster R., Theory of fun for game design, Paraglyph Press, (2004); Kremers R., Level design: concept, theory, and practice, (2009); Lee S., Jung K., Dynamic game level design using gaussian mixture model, PRICAI’06: proceedings of the 9th pacific Rim international conference on artificial intelligence, pp. 955-959, (2006); Maggiorini D., Nigro A., Ripamonti L.A., Trubian M., The perfect looting system: looking for a phoenix? In Proc, IEEE Conference on Computational Intelligence and Games (CIG, (2012); Maggiorini D., Nigro A., Ripamonti L.A., Trubian M., Loot distribution in massive online games: foreseeing impacts on the players base, In Proc. of ICCCN, (2012); Maggiorini D., Mannala M., Ornaghi M., Ripamonti L.A., FUN PLEdGE: a FUNny Platformers LEvels GEnerator, Proc. of CHItaly 2015 11th biannual Conference of the Italian SIGCHI Chapter, Rome, Italy — September, pp. 28-30, (2015); Procedural generation of 3D caves for games on the GPU. In Proceedings of Foundations of Digital Games (FDG), (2015); Automatic design of balanced board games. In Proceedings of AIIDE, (2007); McEntee C., Rational design: the core of rayman origins, gamasutra, (2012); Missura O., Gartner T., Player modeling for intelligent difficulty adjustment, DS’09: proceedings of the 12th international conference on discovery science, pp. 197-211, (2009); Muller P., Wonka P., Haegler S., Ulmer A., Van Gool L., Procedural modeling of buildings, ACM Trans Graph, 25, 3, pp. 614-623, (2006); Parish Y.I.H., Muller P., Procedural modeling of cities, Proceedings of ACM SIGGRAPH, 2001, pp. 301-308, (2001); Perlin K., An image synthesizer. Comput Graph 19(0097–8930):287–296, SIGGRAPH, (1985); Terrain generation, Part 1., (2011); Prusinkiewicz P., Lindenmayer A., The algorithmic beauty of plants. Springer-Verlag, electronic version, (2004); Schell J., The art of game design: a book of lenses, (2015); Schwartz M., Muller P., Advanced procedural modeling of architecture, ACM Trans Graph, 34, 4, (2015); Towards automatic personalized content generation for platform games., (2010); PCG-based game design: enabling new play experiences through procedural content generation., (2010); PCG-based game design: creating Endless Web., (2012); Rhythm-based level generation for 2D platformers. In Proceedings of the 2009 Int’l Conference on the Foundations of Digital Games, (2009); Smith G., Whitehead J., Treanor M., March J., Cha M., Launchpad: a rhythm-based level generator for 2D platformers, IEEE Trans Comput Intell AI Games, 3, 1, pp. 1-16, (2011); Analyzing the expressive range of a level generator. In Proceedings of the 2010 Workshop on Procedural Content Generation in Games, New York. ACM, (2010); Smith G., Whitehead J., Mateas M., Tanagra: reactive planning and constraint solving for mixed-initiative level design, IEEE Trans Comput Intell AI Games, 3, 3, pp. 201-215, (2011); Spronck P., Ponsen M., Sprinkhuizen-Kuyper I., Postma E., Adaptive game AI with dynamic scripting, Mach Learn, 63, 3, pp. 217-248, (2006); Sweetser P., Wyeth P., GameFlow: a model for evaluating player enjoyment in games, Comput Entertain (CIE) Theor Practi Comput Appl Entertain, 3, 3, (2005); Tatham M., Morton K., Developments in speech synthesis. John Wiley &amp; Sons, Ltd, (2005); Thorn A., Game engine design and implementation, (2010); Towards automatic personalised content creation in racing games. In Proceedings of the IEEE Symposium on Computational Intelligence and Games, (2007); What is procedural content generation? Mario on the borderline. In Proceedings of PCGames 2011, June 28, 2011, Bordeaux, France, (2011); An experiment in automatic game design. In Proceedings of CIG’08: IEEE Symposium on Computational Intelligence and Games, (2008); Yannakakis G., Hallam J., Real-time game adaptation for optimizing player satisfaction, IEEE Trans Comput Intell AI Games, 1, 2, pp. 121-133, (2009)</t>
  </si>
  <si>
    <t>Kent S.L., The Ultimate History of Video Games: From Pong to Pokemon- The Story behind the Craze That Touched Our Lives and Changed the World, (2001); Nath T., Investing in Video Games: This Industry Pulls in More Revenue Than Movies, Music, (2016); 2017 Essential Facts about the Computer and Video Game Industry, (2017); Insight A., The 2012-2017 Worldwide Game-based Learning and Simulation-based Markets, (2013); Haas J., A History of the Unity Game Engine, (2014); Donovan T., Garriott R., Replay: The History of Video Games, (2010); Shuler C., What in the world happened to carmen sandiego?, The Edutainment Era: Debunking Myths and Sharing Lessons Learned, (2012); Bruckman A., Can educational be fun, Game Developers Conference, 99, pp. 75-79, (1999); Bidarra J., Figueiredo M., Valadas S., Vilhena C., O gamebook como modelo pedagógico: Investigaç ão e desenvolvimento de um protótipo para ipad, Aprender Na Era Digital: Jogos e Mobile-Learning, pp. 83-109, (2012); Pessoa T., Rios V., A viagem dos pamundo-explorando o potencial educativo em um jogo para ipad, SBC-Proceedings of SBGames 2011, (2011); Henderson S., Yeow J., Ipad in education: A case study of ipad adoption and use in A primary school, System Science (Hicss), 2012 45th Hawaii International Conference On. IEEE, pp. 78-87, (2012); Hancock C., Osterweil S., Zoombinis and the art of mathematical play, Hands On!, (1996); Fernandez-Vara C., Osterwil S., The key to adventure game design: Insight and sense-making, Proceedings of Meaningful Play 2010, (2010); McLaren B.M., Adams D., Mayer R.E., Forlizzi J., A computerbased game that promotes mathematics learning more than A conventional approach, International Journal of Game-Based Learning (IJGBL), 7, pp. 36-56, (2016); Groff J., Clarke-Midura J., Owen V.E., Rosenheck L., Beall M., Better learning in games: A balanced design lens for A new generation of learning games, Learning Games Network, MIT Education Arcade, (2015); McAuley E., Duncan T., Tammen V.V., Psychometric properties of the intrinsic motivation inventory in A competitive sport setting: A confirmatory factor analysis, Research Quarterly for Exercise and Sport, 60, 1, pp. 48-58, (1989); Monteiro V., Mata L., Peixoto F., Intrinsic motivation inventory: Psychometric properties in the context of first language and mathematics learning, Psicologia: Reflexão e Crítica, 28, 3, pp. 434-443, (2015); Kruskal W.H., Wallis W.A., Use of ranks in one-criterion variance analysis, Journal of the American Statistical Association, 47, 260, pp. 583-621, (1952); Feltovich N., Nonparametric tests of differences in medians: Comparison of the wilcoxon-mann-whitney and robust rank-order tests, Experimental Economics, 6, 3, pp. 273-297, (2003)</t>
  </si>
  <si>
    <t>Akcayir M., Akcayir G., Advantages and challenges associated with augmented reality for education: A systematic review of the literature, Educ. Res. Rev., 20, pp. 1-11, (2017); Ayer S.K., Messner J.I., Anumba C.J., Augmented reality gaming in sustainable design education, J. Architectural Eng, 22, 1, (2016); Azuma R., A survey of augmented reality, Presence Teleoperators Virtual Environ, 6, 4, pp. 355-385, (1997); Bacca J., Baldiris S., Fabregat R., Graf S., Augmented reality trends in education: A systematic review of research and applications. Educ, Technol. Soc, 17, 4, pp. 133-149, (2014); Boletsis C., McCallum S., The table mystery: An augmented reality collaborative game for chemistry education, SGDA 2013. LNCS, 8101, pp. 86-95, (2013); Bressler D.M., Bodzin A.M., A mixed methods assessment of students’ flow experiences during a mobile augmented reality science game, J. Comput. Assist. Learn., 29, 6, pp. 505-517, (2013); Cascales A., Laguna I., Perez Lopez D., Perona P., Contero M., Augmented Reality for Preschoolers: An Experience around Natural Sciences Educational Contents, pp. 103-112, (2012); Chen C.M., Tsai Y.N., Interactive augmented reality system for enhancing library instruction in elementary schools, Comput. Educ., 59, 2, pp. 638-652, (2012); Connolly T.M., Boyle E.A., Macarthur E., Hainey T., Boyle J.M., A systematic literature review of empirical evidence on computer games and serious games, Comput. Educ., 59, 2, pp. 661-686, (2012); Di Serio A., Ibanez M.B., Kloos C.D., Impact of an augmented reality system on students’ motivation for a visual art course, Comput. Educ, 68, pp. 585-596, (2013); Dunleavy M., Dede C., Mitchell R., Affordances and limitations of immersive participatory augmented reality simulations for teaching and learning, J. Sci. Educ. Technol., 18, 1, pp. 7-22, (2009); El Sayed N.A.M., Zayed H.H., Sharawy M.I., ARSC: Augmented reality student card an augmented reality solution for the education field, Comput. Educ., 56, 4, pp. 1045-1061, (2011); Eleftheria C.A., Charikleia P., Iason C.G., Athanasios T., Dimitrios T., An innovative augmented reality educational platform using gamification to enhance lifelong learning and cultural education, 2013 Fourth International Conference on Information, Intelligence, Systems and Applications (IISA 2013), pp. 70-74, (2013); Enyedy N., Danish J.A., Delacruz G., Kumar M., Learning physics through play in an augmented reality environment, Int. J. Comput. Support. Collaborative Learn, 7, pp. 347-378, (2012); Freitas R., Campos P., SMART: A SysteM of Augmented Reality for Teaching 2nd grade students, Interaction, 2, pp. 27-30, (2008); Hsiao K.-F., Chen N.-S., Huang S.-Y., Learning while exercising for science education in augmented reality among adolescents, Interact. Learn. Environ., 20, pp. 331-349, (2012); Huizenga J., Admiraal W., Akkerman S., Ten Dam G., Mobile game-based learning in secondary education: Engagement, motivation and learning in a mobile city game, Original Article. J. Comput. Assist. Learn, 25, 4, pp. 332-344, (2009); Hwang G.-J., Wu P.-H., Chen C.-C., Tu N.-T., Effects of an augmented reality-based educational game on students’ learning achievements and attitudes in real-world observations, Interact. Learn. Environ., 24, pp. 1-12, (2015); Ibanez M.B., Di Serio A., Villaran D., Delgado Kloos C., Experimenting with electromagnetism using augmented reality: Impact on flow student experience and educational effectiveness, Comput. Educ., 71, pp. 1-13, (2014); Kamarainen A.M., Metcalf S., Grotzer T., Browne A., Mazzuca D., Tutwiler M.S., Dede C., EcoMOBILE: Integrating augmented reality and probeware with environmental education field trips, Comput. Educ., 68, pp. 545-556, (2013); Lee H.S., Lee J.W., Mathematical education game based on augmented reality, Edutainment 2008. LNCS, 5093, pp. 442-450, (2008); Lin H.K., Hsieh M., Wang C., Sie Z., Chang S., Establishment and usability evaluation of an interactive AR learning system on conservation of fish, Turk. Online J. Educ. Technol, 10, 4, pp. 181-188, (2011); Lin T.J., Duh H.B.L., Li N., Wang H.Y., Tsai C.C., An investigation of learners’ collaborative knowledge construction performances and behavior patterns in an augmented reality simulation system, Comput. Educ., 68, pp. 314-321, (2013); Liu W., Cheok A.D., Lim C.M.L., Theng Y.L., Mixed reality classroom: Learning from entertainment, DIMEA 2007 Proceedings of the 2Nd International Conference on Digital Interactive Media in Entertainment and Arts, pp. 65-72, (2007); Lu S.-J., Liu Y.-C., Integrating augmented reality technology to enhance children’s learning in marine education, Environ. Educ. Res., 21, pp. 1-17, (2014); Carvalho M.B., Bellotti F., Berta R., De Gloria A., Sedano C.I., Hauge J.B., Hu J., Rauterberg M., An activity theory-based model for serious games analysis and conceptual design, Comput. Educ., 87, pp. 166-181, (2015); Carvalho M.B., Bellotti F., Berta R., De Gloria A., Gazzarata G., Hu J., Kickmeier-Rust M., A case study on service-oriented architecture for serious games, Entertain. Comput., 6, pp. 1-10, (2015); Perry J., Klopfer E., Norton M., Ave M., AR gone wild: Two approaches to using augmented reality learning games in Zoos, Management, pp. 322-329, (2008); Offermans S., Hu J., Augmented home, ICEC 2013. LNCS, 8215, pp. 30-35, (2013); Schrier K., Using augmented reality games to teach 21st century skills, International Conference on Computer Graphics and Interactive Techniques, ACM SIGGRAPH 2006 Educators Program, (2006); Specht M., Ternier S., Greller W., Dimensions of Mobile Augmented Reality for Learning: A First Inventory, (2011); Squire K.D., Jan M., Mad city mystery: Developing scientific argumentation skills with a place-based augmented reality game on handheld computers, J. Sci. Educ. Technol., 16, 1, pp. 5-29, (2007); Wojciechowski R., Cellary W., Evaluation of learners’ attitude toward learning in ARIES augmented reality environments, Comput. Educ., 68, pp. 570-585, (2013); Wouters P., Van Nimwegen C., Van Oostendorp H., Van Der Spek E.D., A meta-analysis of the cognitive and motivational effects of serious games, J. Educ. Psychol., 105, 2, pp. 249-265, (2013); Wu H.K., Lee S.W.Y., Chang H.Y., Liang J.C., Current status, opportunities and challenges of augmented reality in education, Comput. Educ., 62, pp. 41-49, (2013)</t>
  </si>
  <si>
    <t>Baghaei N., Nandigam D., Casey J., Direito A., Maddison R., Diabetic mario: Designing and evaluating mobile games for diabetes education, Games for Health Journal: Research, Development, and Clinical Applications, 5, 4, (2016); Bellemare M.G., Veness J., Bowling M., Investigating Contingency Awareness Using Atari 2600 Games, pp. 1-2, (2012); Chen G., Baghaei N., Sarrafzadeh A., Manford C., Marshall S., Court G., Designing games to educate diabetic children, Proceedings of the 23rd Australian Computer-Human Interaction Conference, pp. 72-75, (2011); Crow D., Why Every Child Should Learn to Code, (2014); Green C.S., Bavelier D., The cognitive, Neuroscience of Video Games, pp. 5-7, (2004); Lahtinen E., Ala-Mutka K., Jarvinen J.M., A Study of the Difficulties of Novice Programmers, pp. 15-17, (2005); Maloney J., Resnick M., Rusk N., Silverman B., Eastmond E., The scratch programming language and environment, ACM Transactions on Computing Education, 10, 4, (2010); Milne I., Rowe G., Difficulties in learning, Teaching Programming-Views of Students and Tutors, pp. 59-62, (2002); Pedersen C., Togelius J., Yannakakis G.N., Modeling, Player Experience in Super Mario Bros, pp. 1-4; Rossing J.P., Miller W.M., Cecil A.K., Stamper S.E., ILearning: The future of higher education? Student perceptions on learning with mobile tablets, Journal of the Scholarship of Teaching and Learning, 12, 2, pp. 13-16, (2012); Ryan J., Super mario: How nintendo conquered america, Penguin, pp. 155-162, (2011); Saez-Lopez J.M., Roman-Gonzalez M., Vazquez-Cano E., Visual programming languages integrated across the curriculum in elementary school, Journal of Computers &amp; Education, 97, C, pp. 129-141, (2016); Schilling M., Technological Leapfrogging: Lessons from the U.S, pp. 7-10, (2003); Williams D., A Brief Social History of Game Play, pp. 3-5; Wall-Montgomery M., Facebook launches, TechPrep: 'By 2020 There Will Be 1M Programming Jobs Left Unfulfilled', (2015)</t>
  </si>
  <si>
    <t>Bevan W., Subliminal stimulation: A pervasive problem for psychology, Psychol. Bull, 61, 2, pp. 89-99, (1964); Bycer J., Game Wisdom - Theories on Game Design, (2017); Cobo Romani J.C., Moravec J.W., Aprendizaje Invisible: Hacia Una Nueva ecología De La educación, (2011); Csikszentmihalyi M., Flow: The Psychology of Optimal Experience, (1990); Dijksterhuis A., Aarts H., Smith P.K., The power of the subliminal: On subliminal persuasion and other potential applications, The New Unconscious, pp. 77-106, (2007); Gallego F.J., Llorens F., Àqué nos enseña pacman? Lecciones aprendidas desar-rollando videojuegos educativos, Actas I Congreso Internacional Sobre Aprendizaje, Innovación Y Competitividad (CINAIC), (2011); Gallego F.J., Satorre R., Llorens F., Computer games tell, show involve.. And teach, Actas VIII Simposio Internacional De Informática Educativa (SIIE), (2006); Gallego F.J., Villagra C., Satorre R., Compan P., Molina R., Llorens F., Panorámica: Serious games, gamification y mucho más, ReVisión (Revista De Investigación En Docencia Universitaria De La Informática), 7, 2, pp. 13-23, (2014); Granic I., Lobel A., Engels R.C.M.E., The benefits of playing video games, Am. Psychol., 69, 1, pp. 66-78, (2014); Hamari J., Shernoff D.J., Rowe E., Coller B., Asbell-Clarke J., Edwards T., Challenging games help students learn: An empirical study on engagement, flow and immersion in game-based learning, Comput. Hum. Behav., 54, pp. 170-179, (2016); Huizinga J.J., Homo Ludens: A Study of the Play-Element in Culture, (1938); Illanas A., Gallego F.J., Satorre R., Llorens F., Conceptual mini-games for learning. In: International Technology, Education and Development Conference (INTED), (2008); Koster R., A Theory of Fun for Game Design, (2005); Llorens-Largo F., Gallego-Duran F., Villagra-Arnedo C., Compan Rosique P., Satorre-Cuerda R., Molina-Carmona R., Gamification of the learning process: Lessons learned, IEEE Revista Iberoamericana De Tecnologias Del Aprendizaje, 11, 4, pp. 227-234, (2016); McGonigal J., Reality is Broken: Why Games Make Us Better and How they Can Change the World, (2011); Minovic M., Garcia-Penalvo F.J., Kearney N.A., Gamification ecosystems in engineering education, Int. J. Eng. Educ. (IJEE), 32, 1B, pp. 308-309, (2016); Prensky M., Digital Game-Based Learning, (2004); Prensky M., Don’t Bother Me Mom, I’m Learning!, (2006); Quesada-Mora V., Proyecto Mundo 1–1. Estudio sobre el aprendizaje subliminal de mecánicas a través del diseño de niveles en los videojuegos, Trabajo Fin De Grado, Ingeniería Multimedia, Universidad De Alicante, (2016); Reingold E.M., Merikle P.M., Using direct and indirect measures to study perception without awareness, Percept. Psychophysics, 44, 6, pp. 563-575, (1988); Rodriguez Andres R., Publicidad subliminal en campañas electorales: Entre el mito y la realidad. Pensar la Publicidad, Revista Internacional De Investigaciones Publicitarias, 9, (2016); Seitz A., Lefebvre C., Watanabe T., Jolicoeur P., Requirement for high-level processing in subliminal learning, Curr. Biol, 15, 22, pp. R901-R936, (2005); Seitz A.R., Watanabe T., Psychophysics: Is subliminal learning really passive?, Nature, 422, 6927, (2003); Turkle S., Alone Together: Why We Expect More from Technology and less from Each Other, (2011); Vygotskij L.S., Cole M., Mind in Society: The Development of Higher Psychological Processes, (1981); Walker P., Depicting visual motion in still images: Forward leaning and a left to right bias for lateral movement, Perception, 44, 2, pp. 111-128, (2015); Wright F.L., An Organic Architecture: The Architecture of Democracy. The Sir George Watson Lectures of the Sulgrave Manor Board for 1939, Lund Humphries, (1939)</t>
  </si>
  <si>
    <t>Computer Science Curricula 2013: Curriculum Guidelines for Undergraduate Degree Programs in Computer Science, (2013); Sedelmaier Y., Landes D., Active and inductive learning in software engineering education, Proc. of the 37th IEEE International Conference on Software Engineering, pp. 418-427, (2015); Parsons P., Preparing computer science graduates for the 21st century, Teaching Innovation Projects, 1, 1, (2011); Petri G., Wangenheim Von Gresse C., How games for computing education are evaluated? A systematic literature review, Computers &amp; Education, 107, pp. 68-90, (2017); Battistella P., Wangenheim Von Gresse C., Games for teaching computing in higher education-A systematic review, IEEE Technology and Engineering Education Journal, 9, 1, pp. 8-30, (2016); Wangenheim Von Gresse C., Shull F.F., To game or not to game?, Software IEEE, 26, 2, pp. 92-94, (2009); Calderon A., Ruiz M., A systematic literature review on serious games evaluation: An application to software project management, Computers &amp; Education, 87, pp. 396-422, (2015); Caulfield C., Xia J., Veal D., Maj S.P., A systematic survey of games used for software engineering education, Modern Applied Science, 5, 6, pp. 28-43, (2011); Dempsey J., Rasmussen K., Lucassen B., The Instructional Gaming Literature: Implications and 99 Sources; Navarro E., Van der Hoek A., Comprehensive evaluation of an educational software engineering simulation environment, Proc. of the 20th Conf. on Software Engineering Education &amp; Training, pp. 195-202, (2007); Hainey T., Connolly T.M., Stansfield M., Boyle E.A., Evaluation of a game to teach requirements collection and analysis in software engineering at tertiary education level, Computers &amp; Education, 56, 1, pp. 21-35, (2011); Wangenheim Von Gresse C., Savi R., Borgatto A.F., Scrumia-An educational game for teaching scrum in computing courses, Journal of Systems and Software, 86, 10, pp. 2675-2687, (2013); Garris R., Ahlers R., Driskell J.E., Games, motivation, and learning: A research and practice model, Simulation Gaming, 33, 4, pp. 441-467, (2002); Pfahl D., Ruhe G., Koval N., An experiment for evaluating the effectiveness of using a system dynamics simulation model in software project management education, Proc. of the 7th Int. Symposium on Software Metrics, pp. 97-109, (2001); Connolly T.M., Boyle E.A., MacArthur E., Hainey T., Boyle J.M., A systematic literature review of empirical evidence on computer games and serious games, Computers &amp; Education, 59, 2, pp. 661-686, (2012); Petri G., Wangenheim Von Gresse C., How to evaluate educational games: A systematic literature review, Journal of Universal Computers Science, 22, 7, pp. 992-1021, (2016); Savi R., Wangenheim Von Gresse C., Borgatto A.F., A model for the evaluation of educational games for teaching software engineering, Proc. of the 25th Brazilian Symposium on Software Engineering, pp. 194-203, (2011); Basili V.R., Caldiera G., Rombach H.D., Goal, Question Metric Paradigm, pp. 528-532, (1994); Abt C.C., Serious Games, (2002); Mitamura T T., Suzuki Y., Oohori T., Serious Games for Learning Programming Languages, (2012); Connolly T.M., Stansfield M., Hainey T., An application of games-based learning within software engineering, British Journal of Educational Technology, 38, pp. 416-428, (2007); Navarro E.O., Van der Hoek A., Design and valuation of an educational software process simulation environment and associated model, Proc. of the 18th Conf. on Software Engineering Education and Training, (2005); Von Wangenheim C.G., Savi R., Borgatto A.F., Deliver-An educational game for teaching earned value management in computing courses, Information and Software Technology, 54, 3, pp. 286-298, (2012); Bavota G., Lucia A., Fasano F., Oliveto R., Zottoli C., Teaching software engineering and software project management: An integrated and practical approach, Proc. of the 34th Int. Conf. on Software Engineering, pp. 1155-1164, (2012); Navarro E.O., SimSE: A Software Engineering Simulation Environment for Software Process Education; Baker A., Navarro E.O., Van der Hoek A., Problems and programmers: An educational software engineering card game, Proc. of the 25th Int. Conf. on Software Engineering, pp. 614-619, (2003); Bell J., Sheth S., Kaiser G., Secret ninja testing with HALO software engineering, Proc. of the 4th Int. Workshop on Social Software Engineering, pp. 43-47, (2011); Thiry M., Zoucas A., Silva A.C., Empirical study upon software testing learning with support from educational game, Proc. of the 23rd Int. Conf. on Software Engineering &amp; Knowledge Engineering, pp. 482-484, (2011); Von Wangenheim C.G., PM Master; Petri G., Battistella P.E., Cassettari F., Von Wangenheim C.G., Hauck J.C.R., A quiz game for knowledge review on project management, Proc. of the 27th Brazilian Symposium on Informatics in Education, (2016); Branch R.M., Instructional Design: The ADDIE Approach, (2010); Fu F., Su R., Yu S., EGameFlow: A scale to measure learners? Enjoyment of e-learning games, Computers &amp; Education, 52, 1, pp. 101-112, (2009); Wohlin C., Runeson P., Host M., Ohlsson M.C., Regnell B., Wesslen A., Experimentation in Software Engineering 2012; DeVellis R.F., Scale Development: Theory and Applications, (2003); Keller J., Development and use of the ARCS model of motivational design, Journal of Instructional Development, 10, 3, pp. 2-10, (1987); Sweetser P., Wyeth P., GameFlow: A model for evaluating player enjoyment in games, Computers in Entertainment, 3, 3, pp. 1-24, (2005); Poels K., Kort Y.D., Ijsselsteijn W W., It is always a lot of fun!: Exploring imensions of digital game experience using focus group methodology, Proc. of Conf. on Future Play, pp. 83-89, (2007); Takatalo J., Hakkinen J., Kaistinen J., Nyman G., Presence, involvement, and flow in digital games, Evaluating User Experience in Games: Concepts and Methods, pp. 23-46, (2010); Anderson L.W., Krathwohl D.R., Bloom B.S., A Taxonomy for Learning, Teaching, and Assessing: A Revision of Bloom?s Taxonomy of Educational Objectives, (2001); Sindre G., Moody D., Evaluating the effectiveness of learning interventions: An information systems case study, Proc. of the 11th European Conf. on Information Systems, (2003); Tullis T., Albert W., Measuring W., The User Experience: Collecting Analyzing, and Presenting Usability Metrics. Morgan Kaufmann, (2008); Gamez E.H., On the Core Elements of the Experience of Playing Video Games, (2009); Yin R.K., Case Study Research: Design and Methods, (2009); Kish L., Multipopulation survey designs: Five types with seven shared aspects, International Statistical Review, 62, 2, pp. 167-186, (1994); Wangenheim Von Gresse C., Carvalho O.P., Battistella P.E., Teaching management teams in software project management courses, Revista Brasileira de Informática Na Educação, 21, 1, pp. 15-22, (2013); Petri G., Chiavegatti N.C., A role playing game for teaching requirements elicitation and analysis, Revista Novas Tecnologias Na Educação, 13, 1, pp. 1-10, (2015); Von Wangenheim C.G., Paper Tower Competition; Schoeffel P., Pizzamia: Experiential dynamics to support project management education based on pmbok, Prof. of the 22nd Workshop on Computing Education, pp. 1316-1325, (2014); Wangenheim Von Gresse C., Rausis B., Soares G., Savi R., Borgatto A., Project detective a game for teaching earned value management, International Journal of Teaching and Case Studies, 5, 3-4, pp. 216-234, (2014); Schneider M.F., SCRUM?ed-A 3D Role-playing Game to Learn Scrum; Battistella P.E., Camargo A.S., Von Wangenheim C.G., Scrum-scape: A role-playing game (rpg) to reinforce scrum concepts, Proc. of the 27th Brazilian Symposium on Informatics in Education, (2016); The Project Management Game; Ferreira B., Rivero L., Lopes A., Marques A.B., Conte T., Supporting software quality education: A serious game for usability teaching, Software Engineering Education Forum, pp. 12-21, (2014); Bourque P., Fairley R.E., Swebok v30 Guide to the software enginnering body of knowledge, IEEE Computer Society, (2014)</t>
  </si>
  <si>
    <t>Tobacco, (2018); Health Effects of Cigarette Smoking, (2017); Gilpin E.A., Pierce J.P., Farkas A.J., Duration of smoking abstinence and success in quitting, J Natl Cancer Inst, 89, 8, pp. 572-576, (1997); Messer K., Pierce J.P., Zhu S., Hartman A.M., Al-Delaimy W.K., Trinidad D.R., Et al., The California Tobacco Control Program's effect on adult smokers: (1) Smoking cessation, Tob Control, 16, 2, pp. 85-90, (2007); Sussman S., Sun P., Dent C.W., A meta-analysis of teen cigarette smoking cessation, Health Psychol, 25, 5, pp. 549-557, (2006); Treating tobacco use and dependence: 2008 update U.S. Public Health Service Clinical Practice Guideline executive summary, Respir Care, 53, 9, pp. 1217-1222, (2008); Babb S., Malarcher A., Schauer G., Asman K., Jamal A., Quitting Smoking Among Adults - United States, 2000-2015, MMWR Morb Mortal Wkly Rep, 65, 52, pp. 1457-1464, (2017); Hammond D., McDonald P.W., Fong G.T., Borland R., Do smokers know how to quit? Knowledge and perceived effectiveness of cessation assistance as predictors of cessation behaviour, Addiction, 99, 8, pp. 1042-1048, (2004); Leatherdale S.T., McDonald P.W., Youth smokers' beliefs about different cessation approaches: Are we providing cessation interventions they never intend to use?, Cancer Causes Control, 18, 7, pp. 783-791, (2007); Stitzer M.L., Rand C.S., Bigelow G.E., Mead A.M., Contingent payment procedures for smoking reduction and cessation, J Appl Behav Anal, 19, 2, pp. 197-202, (1986); Dallery J., Raiff B.R., Kim S.J., Marsch L.A., Stitzer M., Grabinski M.J., Nationwide access to an internet-based contingency management intervention to promote smoking cessation: A randomized controlled trial, Addiction, (2016); Dallery J., Meredith S., Jarvis B., Nuzzo P.A., Internet-based group contingency management to promote smoking abstinence, Exp Clin Psychopharmacol, 23, 3, pp. 176-183, (2015); Kirby K., Amass L., McLellan A., Disseminating contingency-management research to drug abuse treatment practitioners, Motivating Behavior Change Among Illicit-Drug Abusers: Research on Contingency Management Interventions, (1998); Olmstead T.A., Petry N.M., The cost-effectiveness of prize-based and voucher-based contingency management in a population of cocaine- Or opioid-dependent outpatients, Drug Alcohol Depend, 102, 1-3, pp. 108-115, (2009); Petry N., Alessi S., Lowering Costs in Drug Abuse Treatment Clinics, pp. 261-279, (2008); Petry N.M., Alessi S.M., Hanson T., Sierra S., Randomized trial of contingent prizes versus vouchers in cocaine-using methadone patients, J Consult Clin Psychol, 75, 6, pp. 983-991, (2007); Dallery J., Glenn I.M., Raiff B.R., An Internet-based abstinence reinforcement treatment for cigarette smoking, Drug Alcohol Depend, 86, 2-3, pp. 230-238, (2007); Dunn K.E., Saulsgiver K.A., Sigmon S.C., Contingency management for behavior change: Applications to promote brief smoking cessation among opioid-maintained patients, Exp Clin Psychopharmacol, 19, 1, pp. 20-30, (2011); Higgins S., Silverman K., Heil S., Contingency Management in Substance Abuse Treatment, (2007); Biochemical verification of tobacco use and cessation, Nicotine Tob Res, 4, 2, pp. 149-159, (2002); Dallery J., Meredith S., Glenn I.M., A deposit contract method to deliver abstinence reinforcement for cigarette smoking, J Appl Behav Anal, 41, 4, pp. 609-615, (2008); Stoops W.W., Dallery J., Fields N.M., Nuzzo P.A., Schoenberg N.E., Martin C.A., Et al., An internet-based abstinence reinforcement smoking cessation intervention in rural smokers, Drug Alcohol Depend, 105, 1-2, pp. 56-62, (2009); Dan M., Grabinski M.J., Raiff B.R., Smartphone-based contingency management for smoking cessation with smokers diagnosed with attention-deficit/hyperactivity disorder, Translational Issues in Psychological Science, 2, 2, pp. 116-127, (2016); Hertzberg J.S., Carpenter V.L., Kirby A.C., Calhoun P.S., Moore S.D., Dennis M.F., Et al., Mobile contingency management as an adjunctive smoking cessation treatment for smokers with posttraumatic stress disorder, Nicotine Tob Res, 15, 11, pp. 1934-1938, (2013); Raiff B.R., Arena A., Meredith S.E., Grabinksi M.J., Feasibility of a Mobile Group Financial-Incentives Intervention Among Pairs of Smokers With a Prior Social Relationship, Psychol Rec, 67, 2, pp. 231-239, (2017); Lehdonvirta V., Virtual item sales as a revenue model: Identifying attributes that drive purchase decisions, Electron Commer Res, 9, 1-2, pp. 97-113, (2009); Five Lessons From The +$15B Virtual Goods Economy, (2017); Meredith S.E., Dallery J., Investigating group contingencies to promote brief abstinence from cigarette smoking, Exp Clin Psychopharmacol, 21, 2, pp. 144-154, (2013); Raiff B.R., Jarvis B.P., Rapoza D., Prevalence of video game use, cigarette smoking, and acceptability of a video game-based smoking cessation intervention among online adults, Nicotine Tob Res, 14, 12, pp. 1453-1457, (2012); Heatherton T.F., Kozlowski L.T., Frecker R.C., Fagerstrom K.O., The Fagerström Test for Nicotine Dependence: A revision of the Fagerström Tolerance Questionnaire, Br J Addict, 86, 9, pp. 1119-1127, (1991); Lee E.M., Malson J.L., Waters A.J., Moolchan E.T., Pickworth W.B., Smoking topography: Reliability and validity in dependent smokers, Nicotine Tob Res, 5, 5, pp. 673-679, (2003); Girard B., Turcotte V., Bouchard S., Girard B., Crushing virtual cigarettes reduces tobacco addiction and treatment discontinuation, Cyberpsychol Behav, 12, 5, pp. 477-483, (2009); Jamalian A., Mezei J., Levitan P., Garber A., Hammer J., Kinzer C., The Lit2Quit Mobile App: Evoking Game-Based Physiological Effects that Mimic Smoking, Proceedings, GLS 8.0 Games Learning Society Conference, pp. 484-485, (2012); Krebs P., Burkhalter J.E., Snow B., Fiske J., Ostroff J.S., Development and Alpha Testing of QuitIT: An Interactive Video Game to Enhance Skills for Coping With Smoking Urges, JMIR Res Protoc, 2, 2, (2013)</t>
  </si>
  <si>
    <t>Akcayir M., Akcayir G., Advantages and challenges associated with augmented reality for education: A systematic review of the literature, Educational Research Review, 20, pp. 1-11, (2017); Aunola K., Leskinen E., Nurmi J.E., Developmental dynamics between mathematical performance, task motivation, and teachers' goals during the transition to primary school, British Journal of Educational Psychology, 76, 1, pp. 21-40, (2006); Bressler D.M., Bodzin A.M., A mixed methods assessment of students' flow experiences during a mobile augmented reality science game, Journal of Assisted Learning, 29, 6, pp. 505-517, (2013); Bujak K.R., Radu I., Catrambone R., Macintyre B., Zheng R., Golubski G., A psychological perspective on augmented reality in the mathematics classroom, Computers &amp; Education, 68, pp. 536-544, (2013); Carvalho M.B.C., Bellotti F., Berta R., De Gloria A., Gazzarate G., Hu J., Kickmeier-Rust M., A case study on service-oriented architecture for serious games, Entertainment Computing, 6, pp. 1-10, (2015); Chen C.M., Tsai Y.N., Interactive augmented reality system for enhancing library instruction in elementary schools, Computer &amp; Education, 59, 2, pp. 638-652, (2012); Di Serio A Di., Ibanez M.B., Kloos C.D., Impact of an augmented reality system on students' motivation for a visual art course, Computer &amp; Education, 68, pp. 586-596, (2013); Durlak J.A., Weissberg R.P., Dymnicki A.B., Taylor R.D., The impact of enhancing students' social and emotional learning?: A meta-analysis of school-based universal interventions, Child Development, 82, 1, pp. 405-432, (2011); Elias M.J., The connection between academic and social-emotional learning, The Education's Guide to Emotional Intelligence and Academic Achievement, pp. 4-14, (2006); Frenzel A.C., Pekrun R., Goetz T., Girls and mathematics-A "hopeless" issue? A control-value approach to gender differences in emotions towards mathematics, European Journal of Psychology of Education, 22, 4, pp. 497-514, (2007); Holopainen J., Ollila E., Suomela R., Karapanos E., The playful experiences (plex) framework as a guide for expert evaluation, Proc. DPPI 2013, pp. 221-230, (2013); Huizenga J., Admiraal W., Akkerman S., Dam G.T., Mobile game-based learning in secondary education: Engagement, motivation and learning in a mobile city game: Original article, Journal of Computer. Assisted Learning, 25, 4, pp. 332-344, (2009); Kamarainen A.M., Metcalf S., Grotzer T., Browne A., Mazzuca D., Tutwiler M.S., Dede C., EcoMOBILE: Integrating augmented reality and probeware with environmental education field trips, Computer &amp; Education, 68, pp. 545-556, (2013); Korhonen H., Understanding playful user experience through digital games, Proc. of DPPI 2009, pp. 274-285, (2009); Lee H., Lee J., Mathematical education game based on augmented reality, Technologies E-Learning and Digital Entertainment, pp. 442-450, (2008); Lu S.J., Liu Y.C., Integrating augmented reality technology to enhance children's learning in marine education, Environmental Education Research, 21, 4, pp. 1-17, (2015); Ryan R.M., Deci E.L., Self-determination theory and the facilitation of intrinsic motivation, social development, and well-being, American Psychologist, 55, 1, pp. 68-78, (2000); Ryan R.M., Rigby C.S., Przybylski A., The motivational pull of video games?: A self-determination theory approach, Motivation and Emotion, 30, 4, pp. 344-360, (2006); Schrier K., Using augmented reality games to teach 21st century skills, ACM SIGGRAPH 2006 Educators Program, (2006); Van Der Spek E., Towards designing for competence and engagement in serious games, Serious Games Development and Applications, pp. 98-109, (2012); Wouters P., Van Nimwegen, Van Oostendorp, Van Der Spek E., A meta-analysis of the cognitive and motivational effects of serious games, Journal of Educational Psychology, 105, 2, pp. 249-265, (2013)</t>
  </si>
  <si>
    <t>Birkerts S., The Gutenberg Elegies, (1994); Carr N.G., The Shallows: What the Internet is Doing to Our Brains, (2010); Ryan M.-L., Avatars of Story, (2006); Bernstein M., Getting Started with Hypertext Narrative, (2016); Eagleton T., After Theory, (2003); Landow G.P., Hypertext: The Convergence of Contemporary Critical Theory and Technology, (1992); Barthes R., S/Z, (1974); Lehman B., The Drifter's Escape, (2009); Morningstar J., The Grey Ranks, (2007); Bernstein M., A Festival of Narrative Automata; Cook W.W., Plotto, (1928); Sontowska A., Wegrzynowicz K., The Beast, (2016); Okada A., Ryuutama, (2016); Wallace S., No Country for Old Kobolds, (2015); Czege P., My Life with Master, (2003); Morningstar J., Night Witches, (2014); Genette G., Narrative Discourse: An Essay in Method, (1983); Bernstein M., Criticism, Proceedings of the 21st ACM Conference on Hypertext and Hypermedia, pp. 235-244, (2010); Pears I., Arcadia, (2016); Egan J., Black box, The New Yorker, (2012); Culler J.D., Literary Theory: A Very Short Introduction, (2011)</t>
  </si>
  <si>
    <t>Moldoveanu A.; Balan O.; Dascalu M.-I.; Stanica I.; Bodea C.-N.; UnnÓRsson R.; Moldoveanu F.</t>
  </si>
  <si>
    <t>Moldoveanu, Alin (24438151800); Balan, Oana (57191473650); Dascalu, Maria-Iuliana (56919688600); Stanica, Iulia (57193435683); Bodea, ConstantA-Nicoleta (6507946894); UnnÓRsson, RÚNar (22942282900); Moldoveanu, Florica (6507837390)</t>
  </si>
  <si>
    <t>24438151800; 57191473650; 56919688600; 57193435683; 6507946894; 22942282900; 6507837390</t>
  </si>
  <si>
    <t>Sound of vision 3D virtual training environments-a gamification approach for visual to audio-haptic sensory substitution</t>
  </si>
  <si>
    <t>Revue Roumaine des Sciences Techniques Serie Electrotechnique et Energetique</t>
  </si>
  <si>
    <t>https://www.scopus.com/inward/record.uri?eid=2-s2.0-85045937724&amp;partnerID=40&amp;md5=a81de0bd608008c7599b886837122853</t>
  </si>
  <si>
    <t>The purpose of this paper is to introduce our training strategy, based on gamified 3D virtual environments, for improving sound localization and navigational skills of visually impaired people (VIP). During training, the VIPs will use an advanced sensory substitution device (SSD) which conveys information about the environment. An example of such device is the Sound of Vision device (Sound of Vision website) which performs a visual to audio-haptic encoding of the environment. In this paper we explain how a virtual environment can provide, in such cases, the same scenarios and outputs as real life situations, within full safety and control. Most serious games are specifically designed for training or educating users, rather than entertaining them, and in most cases, users play them out of necessity to gain a practical skill set-which is also the case for our visually impaired users. However, in this paper, we argue that a serious game success is highly dependent upon creating game specific entertainment and even fun, immersion and motivation for the user. Serious games' effectiveness comes from many related factors, such as sense of presence, mental and emotional involvement, motivation, sense and flow achievement, player's feeling of uniqueness and individualization in the environment. In this paper we explain our efforts in designing a "serious-but-entertaining" game with hierarchical levels of difficulty that would provide auditory and haptic stimuli and tune in unique ways general game design and learning principles, such as learning by doing or experimenting, reflection and meta-reflection for transferring the learning outcomes from virtual to live contexts. Particular attention is given to level design and interaction (which, unlike in almost all other cases, is based only on audio-haptic outputs) to maximize immersion and motivation through all available means and taking into account the specificity of our users group. © 2018 Editura Academiei Romane. All rights reserved.</t>
  </si>
  <si>
    <t>Assistive device; Gamification; Sensory substitution; Virtual reality</t>
  </si>
  <si>
    <t>Sanchez J., Aguayo F., AudioGene: Mobile learning genetics through audio by blind learners, Learning to Live in the Knowledge Society, 281, pp. 79-86, (2008); Sanchez J., Saenz M., 3D sound interactive environments for blind children problem solving skills,  International ACM SIGACCESS Conference on Computers and Accessibility, Baltimore, USA, (2005); Balan O., Moldoveanu A., Moldoveanu F., Navigational audio games: An effective approach towards improving spatial contextual learning for blind people, The International Journal on Disability and Human Development, 14, 2, pp. 109-118, (2015); Salen K., Zimmerman E., Rules of Play: Game Design Fundamentals, (2004); Marne B., Wisdom J., Huynh-Kim-Bang B., Labat J.M., The six facets of serious game design: A methodology enhanced by our design pattern library,  European Conference of Technology Enhanced Learning (EC-TEL), Saarbrücken (Germany), (2012); Kiili K., Digital game-based learning: Towards an experiential gaming model, Internet and Higher Education, 8, 1, pp. 12-24, (2005); Ionia A.D., Olteanu A., Domain specific models, knowledge and tools to support multiple learning styles for engineering students, Rev. Roum. Sci. Techn.-Électrotechn. et Énerg., 59, 4, pp. 423-432, (2014); Carstoiu D., Oltean V.E., Nica S.M., Spiridon G., A Cloud-based architecture proposal for rehabilitation of aphasia patients, Rev. Roum. Sci. Techn.-Électrotechn. et Énerg., 62, (2017); Geman O., Pohoana S., Graur A., Acquisition and processing data for early stage of Parkinson disease, Rev. Roum. Sci. Techn.-Électrotechn. et Énerg., 58, 3, pp. 324-334, (2013)</t>
  </si>
  <si>
    <t>Hafis M.; Supianto A.A.</t>
  </si>
  <si>
    <t>Hafis, Muhammad (57207311165); Supianto, Ahmad Afif (56527336200)</t>
  </si>
  <si>
    <t>57207311165; 56527336200</t>
  </si>
  <si>
    <t>Mobile game design for learning chemical bonds with endless run approach</t>
  </si>
  <si>
    <t>10.3991/ijim.v12i8.9260</t>
  </si>
  <si>
    <t>https://www.scopus.com/inward/record.uri?eid=2-s2.0-85063353214&amp;doi=10.3991%2fijim.v12i8.9260&amp;partnerID=40&amp;md5=e982789e65dedb368e9264152a796882</t>
  </si>
  <si>
    <t>This research focuses on the design of a mobile application game that uses endless run method to learn chemistry concept of chemical bonds, its design is analyzed thoroughly. Application-based learning is one of the method of learning that has been proven to be effective, however, previous studies focuses on the elements of serious gaming that neglects the fun elements in the game itself, disdaining the nature of a game. This research aims to expose and elaborate the idea of learning chemical bonds by using mobile game approach with an addition of data gathered from players for learning and analysis purpose. The functional analysis for the game design are also stated to reinforce the idea validity. © 2018, International Association of Online Engineering.</t>
  </si>
  <si>
    <t>Application-based learning; Chemical bonds; Educational games</t>
  </si>
  <si>
    <t>Qian M., Clark K.R., Game-based Learning and 21st century skills: A review of recent research, Computers in Human Behavior, 63, pp. 50-58, (2016); Hamari J., Shernoff D.J., Rowe E., Coller B., Asbell-Clarke J., Edwards T., Chal-lenging games help students learn: An empirical study on engagement, flow and im-mersion in game-based learning, Computers in Human Behavior, 54, pp. 170-179, (2016); DaCosta B., Seok S., Mobile Game-Based Learning: Exploring the Anytime, Anywhere, and on Any Device Characteristics of Mobile Devices, in Society for Infor-mation Technology &amp; Teacher Education International Conference, (2017); Naik G.H., Role of iOS and Android Mobile Apps in Teaching and Learning Chem-istry, in Teaching and the Internet: The Application of Web Apps, Networking, and Online Tech for Chemistry Education, pp. 19-35, (2017); Ahmad W.F.W., Rahman N.F.A., AKAMIA: Chemistry mobile game-based tutorial, in 2014 3rd International Conference on User Science and Engineering (i-USEr), (2014); Winter J., Wentzel M., Ahluwalia S., Chairs!: A Mobile Game for Organic Chem-istry Students To Learn the Ring Flip of Cyclohexane, Journal of Chemical Educa-tion, 93, 9, pp. 1657-1659, (2016); Shui L., A serious game designed for senior high school students chemistry study, in 2013 IEEE International Games Innovation Conference (IGIC), (2013); Talib O., Shariman T.P.N.T., Othman A., Authentic Mobile Application for En-hancing the Value of Mobile Learning in Organic Chemistry and Its Pedagogical Im-plications, in Mobile Learning in Higher Education in the Asia-Pacific Region, pp. 255-277, (2017); Cai S., Wang X., Chiang F.-K., A case study of Augmented Reality simulation system application in a chemistry course, Computers in Human Behavior, 37, pp. 31-40, (2014); Apostolakis K.C., Psaltis A., Stefanidis K., Kaza K., Thermos S., Dimitropoulos K., Dimaraki E., Daras P., Exploring the prosociality domains of trust and cooperation, through single and cooperative digital gameplay in Path of Trust, International Jour-nal of Serious Games, 3, 3, pp. 39-57, (2016); Apostolakis K.C., Kaza K., Psaltis A., Stefanidis K., Thermos S., Dimitropoulos K., Dimaraki E., Daras P., Path of Trust: A prosocial co-op game for building up trust-worthiness and teamwork, in International Conference on Games and Learning Alli-ance, (2015); Bayir E., Developing and Playing Chemistry Games To Learn about Elements, Compounds, and the Periodic Table: Elemental Periodica, Compoundica, and Groupica, Journal of Chemical Education, 91, 4, pp. 531-535, (2014); Rastegarpour H., Marashi P., The effect of card games and computer games on learning of chemistry concepts, in World Conference on Learning, Teaching &amp; Ad-ministration, (2011); Najdi S., El Sheikh R., Educational Games: Do They Make a Difference?, in Cy-prus International Conference on Educational Research, (2012); Sinicki A., Filling the World with Prefabs, Effectors, and Collectibles, in Learn Unity for Android Game Development, pp. 75-98, (2017); Knudtson C.A., ChemKarta: A Card Game for Teaching Functional Groups in Un-dergraduate Organic Chemistry, Journal of Chemical Education, 92, 9, pp. 1514-1517, (2015); Marti-Centelles V., Rubio-Magnieto J., ChemMend: A Card Game To Introduce and Explore the Periodic Table while Engaging Students' Interest, Journal of Chemi-cal Education, 91, 6, pp. 868-871, (2014); Hwang G.-J., Yang L.-H., Wang S.-Y., A concept map-embedded educational computer game for improving students' learning performance in natural science cours-es, Computers &amp; Education, 69, pp. 121-130, (2013); Harpstead E., Zimmermann T., Nagapan N., Guajardo J.J., Cooper R., Solbergm T., Greenwalt D., What drives people: Creating engagement profiles of players from game log data, in Annual Symposium on Computer-Human Interaction in Play, (2015); Kerr D., Chung G.K., Identifying key features of student performance in educational video games and simulations through cluster analysis, Journal of Educational Data Mining, 4, 1, pp. 144-182, (2012)</t>
  </si>
  <si>
    <t>An Y., Bonk C.J., Finding that SPECIAL PLACE: Designing digital game-based learning environments, TechTrends, 53, 3, pp. 43-48, (2009); Becker K., Digital game-based learning once removed: Teaching teachers, British Journal of Educational Technology, 38, 3, pp. 478-488, (2007); Gaudelli W., Talyor A., Modding the global classroom? Serious video games and teacher reflection, Contemporary Issues in Technology and Teacher Education, 11, 1, pp. 70-91, (2011); Gee J.P., Good video games and good learning, Phi Kappa Phi Forum, 85, 2, pp. 33-37, (2005); Gerber H.R., Price D.P., Fighting baddies and collecting bananas: teachers’ perceptions of games-based literacy learning, Educational Media International, 50, 1, pp. 51-62, (2013); Kafai Y.B., Franke M.L., Shih J.C., Ching C.C., Game design as an interactive learning environment for fostering students’ and teachers’ mathematical inquiry, International Journal of Computers for Mathematical Learning, 3, 2, pp. 149-184, (1998); Kenny R.F., McDaniel R., The role teachers’ expectations and value assessments of video games play in their adopting and integrating them into their classrooms, British Journal of Educational Technology, 42, 2, pp. 197-213, (2011); Li Q., Understanding enactivism: a study of affordances and constraints of engaging practicing teachers as digital game designers, Educational Technology Research and Development, 60, 5, pp. 785-806, (2012); Li Q., Lemieux C., Vandermeiden E., Nathoo S., Are you ready to teach secondary mathematics in the 21st century? A study of pre-service teachers’ digital game design experience, Journal of Research on Technology in Education, 45, 4, pp. 309-337, (2013); Ray B., Coulter G.A., Perceptions of the value of digital mini-games: Implications for middle school classrooms, Journal of Research on Technology in Education, 26, 3, pp. 92-100, (2010); Sancar Tokmak H., Ozgelen S., The ECE pre-service teachers’ perception on factors affecting the integration of educational computer games in two conditions: Selecting versus and redesigning, Educational Sciences: Theory &amp; Practice, 13, 2, pp. 1345-1362, (2013); Sardone N., Devlin-Scherer R., Teacher candidate responses to digital games: 21st century skills development, Journal of Research on Technology in Education, 42, 4, pp. 409-425, (2010); Schrader P.G., Zheng D., Young M., Teachers’ perceptions of video games: MMOGs and the future of pre-service teacher education, Innovate: Journal of Online Education, 2, 3, pp. 1-10, (2006); Shaffer D.W., Squire K., Halverson R., Gee J.P., Video games and the future of learning, Phi Delta Kappan, 87, 2, pp. 104-111, (2005); Squire K., Changing the game: What happens when video games enter the classroom? Innovate, 1(6), Retrieved from, (2005); Takeuchi L.M., Vaala S., Level up learning, (2014)</t>
  </si>
  <si>
    <t>Presidential Committee on Information Literacy: Final Report, (1989); Boller S., Kapp K., Play to Learn, (2017); Csikszentmihalyi M., Flow: The Psychology of Optimal Experience, (1990); Csikszentmihalyi M., Flow and the Psychology of Discovery and Invention, (1996); Deterding S., Dixon D., Khaled R., Nacke L., From game design elements to gamefulness: Defining gamification, Proceedings of the 15th International Academic MindTrek Conference, pp. 9-15, (2011); Eckardt L., Robra-Bissantz S., Lost in antarctica: Designing an information literacy game to support motivation and learning success, Proceedings of the International Conference on Design Science Research in Information Systems, pp. 202-206, (2016); Fu F., Su R., Yu S., EGameFlow: A scale to measure learners' enjoyment of e-learning games, Computers and Education, 52, 1, pp. 101-112, (2009); Fullerton T., Game Design Workshop, (2014); Hamari J., Koivisto J., Sarsa H., Does gamification work? - A literature review of empirical studies on gamification, Proceedings of the 47th Hawaii International Conference, pp. 3025-3034, (2014); Hoblitz A., Spielend Lernen im Flow: Die Motivationale Wirkung von Serious Games im Schulunterricht, (2015); Kapp K., The Gamification of Learning and Instruction, (2012); Kiili K., Digital game-based learning: Towards an experiential gaming model, The Internet and Higher Education, 8, 1, pp. 13-24, (2005); Knautz K., Gamification in der Hochschuldidaktik - Konzeption, Implementierung und Evaluation Einer Spielbasierten Lernumgebung, (2015); Macklin C., Sharp J., Games, Design and Play: A Detailed Approach to Iterative Game Design, (2016); Markey K., Swanson F., Jenkins A., Jennings B., Jean B., Rosenberg V., Yao X., Frost R., The effectiveness of a web-based board game for teaching undergraduate students information literacy concepts and skills, D-Lib Magazine, 14, 9-10, pp. 1082-9873, (2008); Markey K., Swanson F., Leeder C., Peters G.R., Jennings B.J., St. Jean B., Rosenberg V., Rieh S.Y., Carter G.C., Packard A., Frost R.L., Mbabu L., Calvetti A., The benefits of integrating an information literacy skills game into academic coursework: A preliminary evaluation, D-Lib Magazine, 16, 7-8, pp. 1-10, (2010); Moschini E., Designing for the smart player: Usability design and user-centred design in game-based learning, Digital Creativity, 17, 3, pp. 140-147, (2006); Osborn A.F., Applied Imagination, (1957); Rubin J., Dana C., Handbook of Usability Testing: How to Plan, Design, and Conduct Effective Tests, (2008); Rollings A., Adams E., Andrew Rollings and Ernest Adams on Game Design, (2003); Schell J., The Art of Game Design, (2014); Siemon D., Eckardt L., Gamification of teaching in higher education, Gamification, pp. 153-164, (2017); Winn B., Heeter C., Resolving Conflicts in Educational Game Design Through Playtesting, (2007); Zichermann G., Cunningham C., Gamification by Design: Implementing Game Mechanics in Web and Mobile Apps, (2011)</t>
  </si>
  <si>
    <t>Connolly T.M., Boyle E.A., Macarthur E., Hainey T., Boyle J.M., A systematic literature review of empirical evidence on computer games and serious games, Comput. Educ., 59, 2, pp. 661-686, (2012); Giannakos M., Enjoy and learn with educational games: Examining factors affecting learning performance, Comput. Educ., 68, pp. 429-439, (2013); Michael D., Chen S., Serious Games: Games that Educate, Train, and Inform. Cengage Learning PTR, (2005); Barbosa A.F.S., Silva F.G.M., Serious games—design and development of oxyblood, Proceedings of the 8Th International Conference on Advances in Computer Entertainment Technology, (2011); Muratet M., Torguet P., Jessel J.-P., Viallet F., Towards a serious game to help students learn computer programming, Int. J. Comput. Games Technol., 3, (2009); Garris R., Ahlers R., Driskell J.E., Games, motivation, and learning: A research and practice model, Simul. Gaming, 33, 4, pp. 441-467, (2002); Raybourn E.M., Bos N., Design and evaluation challenges of serious games, Proceeding, CHI EA 2005, CHI 2005 Extended Abstracts on Human Factors in Computing Systems, (2005); Peery J., Questions for Serious Game development for success, International Conference on Serious Games and Applications for Health (Segah), (2016); Peng C., Introductory game development course: A mix of programming and art, International Conference on Computational Science and Computational Intelligence, (2015); Barbosa A.F., Pereira P.N.M., Dias J.A.F.F., Silva F.G.M., A new methodology of design and development of serious games, Int. J. Comput. Games Technol., 8, (2014); Marne B., Wisdom J., Bang B.H.-K., Labat J.-M., The six facets of serious game design: A methodology enhanced by our design pattern library, Proceedings of the 7Th European Conference on Technology Enhanced Learning, (2012); Saleh N., Prakash E., Manton R., Factors affecting the acceptance of game-based learning, Int. J. Comput. Appl., 92, 13, pp. 1-10, (2014); Calvo A., Rotaru D.C., Freire M., Manjon B.F., Tools and approaches for simplifying serious games, Global Engineering Education Conference (EDUCON), (2016)</t>
  </si>
  <si>
    <t>Bartle R., Hearts, clubs, diamonds, spades: Players who suit MUDs, Journal of Virtual Environments, (1996); Brown S., Vaughan C., Play: How It Shapes the Brain, Opens the Imagination, and Invigorates the Soul, (2010); Caillois R., Man, Play, and Games, (1961); Costello B., Edmonds E., A study in play, pleasure and interaction design, Proceedings of the 2007 Conference on Designing Pleasurable Products and Interfaces, pp. 76-91, (2007); Condon P., Wilson-Mendenhall C.D., Barrett L.F., What is a positive emotion? The psychological construction of pleasant fear and unpleasant happiness, Handbook of Positive Emotions, pp. 60-81, (2014); Fang X., Chan S., Brzezinski J., Nair C., Development of an instrument to measure enjoyment of computer game play, International Journal of Human-Computer Interaction, 26, 9, pp. 868-886, (2010); Fang X., Zhang J., Chan S.S., Development of an instrument for studying flow in computer game play, International Journal of Human-Computer Interaction, 29, 7, pp. 456-470, (2013); Fullerton T., Game Design Workshop: A Playcentric Approach to Creating Innovative Games, (2014); Garneu P.A., Fourteen Forms of Fun, (2001); Korhonen H., Montola M., Arrasvuori J., Understanding playful user experience through digital games, International Conference on Designing Pleasurable Products and Interfaces, (2009); Koster R., Theory of Fun for Game Design, (2013); Lazzaro N., Why We Play Games: Four Keys to More Emotion Without Story, (2004); Lazzaro N., Why we play: Affect and the fun of games, Humancomputer Interaction: Designing for Diverse Users and Domains, pp. 155-176, (2009); Lucero A., Arrasvuori J., PLEX cards: A source of inspiration when designing for playfulness, Proceedings of the 3rd International Conference on Fun and Games, pp. 28-37, (2010); Moore G.C., Benbasat I., Development of an instrument to measure the perceptions of adopting an information technology innovation, Information Systems Research, 2, 3, pp. 192-222, (1991); Nakamura J., Csikszentmihalyi M., The concept of flow, Handbook of Positive Psychology, pp. 89-105, (2002); Park N., Peterson C., Seligman M.E., Strengths of character and well-being, Journal of Social and Clinical Psychology, 23, 5, pp. 603-619, (2004); Peterson C., Park N., Seligman M.E., Orientations to happiness and life satisfaction: The full life versus the empty life, Journal of Happiness Studies, 6, 1, pp. 25-41, (2005); Peterson C., Seligman M.E., Character Strengths and Virtues: A Handbook and Classification, (2004); Quick J.M., Atkinson R.K., Lin L., Empirical taxonomies of gameplay enjoyment: Personality and video game preference, International Journal of Game-Based Learning, 2, 3, pp. 11-31, (2012); Randolph J.J., Free-marginal multi-rater kappa: An alternative to fleiss' fixed-marginal multi-rater kappa, Joensuu University Learning and Instruction Symposium 2005, (2005); Ryan R.M., Deci E.L., Self-determination theory and the facilitation of intrinsic motivation, social development, and well-being, American Psychologist, 55, 1, (2000); Ryan R.M., Rigby C.S., Przybylski A., The motivational pull of video games: A self-determination theory approach, Motivation and Emotion, 30, 4, pp. 344-360, (2006); Schaffer O., Fang X., Sources of computer game enjoyment: Card sorting to develop a new model, HCI International 2017, pp. 1-10, (2017); Seligman M.E.P., Csikszentmihalyi M., Positive psychology: An introduction, American Psychologist, 55, pp. 5-14, (2000); Shiota M.N., The evolutionary perspective in positive emotion research, Handbook of Positive Emotions, pp. 44-59, (2014); Shiota M.N., Neufeld S.L., Danvers A.F., Osborne E.A., Sng O., Yee C.I., Positive emotion differentiation: A functional approach, Social and Personality Psychology Compass, 8, 3, pp. 104-117, (2014); Sutton-Smith B., The Ambiguity of Play, (2009); Tugade M.M., Shiota M.N., Kirby L.D., Handbook of Positive Emotions, (2014); Yee N., Motivations for play in online games, CyberPsychology &amp; Behavior, 9, 6, pp. 772-775, (2006)</t>
  </si>
  <si>
    <t>Ebner M., Bockle M., Schon M., Game based learning in secondary education: Geographical knowledgeof Austria, Proceedings of World Conference on Educational Multimedia, Hypermediaand Telecommunications, (2011); Prensky M., Digital game-based learning, Computers in Entertainment (CIE), 1, 1, (2003); Mikropoulos T.A., Natsis A., Educational virtual environments: A ten-year review of empirical research (1999-2009), Computers &amp; Education, 56, pp. 769-780, (2011); Greenwald S., Kulik A., Kunert A., Beck S., Frohlich B., Cobb S S., Snyder A., Technology and Applications for Collaborative Learning in Virtual Reality, (2017); Csikszentmihalyi M., Beyond Boredom and Anxiety, (1975); Garris R., Ahlers R., Driskell J.E., Games, motivation, and learning: A research and practice model, Simulation &amp; Gaming, 33, 4, pp. 441-467, (2002); Kolb D.A., Experiential Learning: Experience As the Source of Learning and Development., (1984); Gros B., Digital games in education: The design of game-based learning environment, Journal of Research on Technology in Education, 40, 1, pp. 23-38, (2007); Burdea G.C., Coiffet P., Virtual Reality Technology., (2003); Dede C., Immersive interfaces for engagement and learning, Science, 323, 5910, pp. 66-69, (2009); Song M., Zhang S., Efm: A model for educational game design, Edutainment 2008, LNCS 5093, pp. 509-517, (2008); Kobes M., Helsloot I., Vries B., Post J.G., Building safety and human behavior in fire: A literature review, Fire Safety Journal, 45, pp. 1-11, (2010)</t>
  </si>
  <si>
    <t>Qiu Y.; Li K.M.; Neoh E.C.; Zhang H.; Khaw X.Y.; Fan X.; Miao C.</t>
  </si>
  <si>
    <t>Qiu, Yang (57194695637); Li, Kun Man (57194711329); Neoh, Eng Chuan (57194705431); Zhang, Huiguo (56027221600); Khaw, Xin Yue (57194703222); Fan, Xiuyi (35788022100); Miao, Chunyan (8850060600)</t>
  </si>
  <si>
    <t>57194695637; 57194711329; 57194705431; 56027221600; 57194703222; 35788022100; 8850060600</t>
  </si>
  <si>
    <t>Fun-Knee™: A novel smart knee sleeve for Total-Knee-Replacement rehabilitation with gamification</t>
  </si>
  <si>
    <t>10.1109/SeGAH.2017.7939284</t>
  </si>
  <si>
    <t>https://www.scopus.com/inward/record.uri?eid=2-s2.0-85021702239&amp;doi=10.1109%2fSeGAH.2017.7939284&amp;partnerID=40&amp;md5=000dcb8a9a6b562228b4a9c141eb96cf</t>
  </si>
  <si>
    <t>Total Knee Replacement (TKR) is an increasingly common surgery worldwide. A significant contributor to TKR success is post-surgical rehabilitation. In this work, we present Fun-Knee™, a novel sensor-equipped knee support complemented by mobile device-supported games, specifically designed for 'gamified' TKR rehabilitation. Two inclinometers are used to measure the knee angle, which is used as the main input to the developed game. Human-Centered Design theory is applied throughout the game design to ensure a customized, dynamic gaming experience to maximize the pain distraction effect and to increase the exercise compliance and improve the rehabilitation outcome. Preliminary survey results collected from practicing physiotherapists show promising outcomes of the developed prototype, in terms of hardware and software characteristics, usability, clinical utility and overall effectiveness. © 2017 IEEE.</t>
  </si>
  <si>
    <t>Palmer S.H., Total Knee Arthroplasty, (2012); Gd D., Ne H., Rl M., Mg R., Mb G., Sc A., Effectiveness of manual physical therapy and exercise in osteoarthritis of the knee: A randomized, controlled trial, Annals of Internal Medicine, 132, 3, pp. 173-181, (2000); Internal Technical Report, (2016); Martins T., Carvalho V., Soares F., Application for physiotherapy and tracking of patients with neurological diseases-Preliminary studies, Serious Games and Applications for Health (SeGAH), 2013 IEEE 2nd International Conference on, pp. 1-8, (2013); Menezes R.C., Batista P.K.A., Ramos A.Q., Medeiros A.F.C., Development of a complete game based system for physical therapy with kinect, Serious Games and Applications for Health (SeGAH), 2014 IEEE 3rd International Conference on, pp. 1-6, (2014); Lam A.W.K., Varona-Marin D., Li Y., Fergenbaum M., Kulic D., Automated rehabilitation system: Movement measurement and feedback for patients and physiotherapists in the rehabilitation clinic, Hum.-Comput. Interact, 31, 3-4, pp. 294-334, (2016); Portela F.R., Correia R.J.C., Fonseca J.A., Andrade J.M., Wiitherapy on seniors-Effects on physical and metal domains, Proceedings of the 2011 IEEE 1st International Conference on Serious Games and Applications for Health, Ser. SEGAH ' 11, pp. 1-5, (2011); Torrao L., Queiros S.F., Teixeira P.M., Vilaca J.L., Rodrigues N.F., Palco: A multisensor realtime 3d cartoon production system, Serious Games and Applications for Health (SeGAH), 2013 IEEE 2nd International Conference on, pp. 1-6, (2013); Su C.-H., Developing and evaluating effectiveness of 3d game-based rehabilitation system for total knee replacement rehabilitation patients, Multimedia Tools Appl, 75, 16, pp. 10037-10057, (2016); Jun S., A Home-based Rehabilitation System for Deficient Knee Patients, (2015); De Morais W.O., Wickstrm N., A serious computer game to assist tai chi training for the elderly, Serious Games and Applications for Health (SeGAH), 201J IEEE 1st International Conference on, pp. 1-8, (2011); Moreira A.H.J., Queiros S., Fonseca J., Rodrigues P.L., Rodrigues N.F., Vilaca J.L., Real-time hand tracking for rehabilitation and character animation, 2014 IEEE 3rd International Conference on Serious Games and Applications for Health (SeGAH), pp. 1-8, (2014); Ayoade M., Baillie L., A novel knee rehabilitation system for the home, Proceedings of the SIGCHI Conference on Human Factors in Computing Systems, Ser. CHI '14, pp. 2521-2530, (2014); Torres A., Lopez G., Guerrero L.A., Using non-traditional interfaces to support physical therapy for knee strengthening, Journal of Medical Systems, 40, 9, (2016); Awad M., Ferguson S., Craig C., Designing games for older adults: An affordance based approach, Serious Games and Applications for Health (SeGAH), 2014 IEEE 3rd International Conference on, pp. 1-7, (2014); Lohse K., Shirzad N., Verster A., Hodges N., Loos Der Van H.M., Video games and rehabilitation: Using design principles to enhance engagement in physical therapy, Journal of Neurologic Physical Therapy, 37, 4, pp. 166-175, (2013); Alankus G., Lazar A., May M., Kelleher C., Towards customizable games for stroke rehabilitation, Proceedings of the SIGCHI Conference on Human Factors in Computing Systems, Ser. CHI ' 10, pp. 2113-2122, (2010); Eccleston C., Crombez G., Pain demands attention: A cognitiveaffective model of the interruptive function of pain, Psychological Bulletin, 125, 3, (1999); Joo L.Y., Yin T.S., Xu D., Thia E., Fen C.P., Kuah C.W., Kong K.H., A feasibility study using interactive commercial off-the-shelf computer gaming in upper limb rehabilitation in patients after stroke, Journal of Rehabilitation Medicine, 42, 5, pp. 437-441, (2010); Costa C., Tacconi D., Tomasi R., Calva F., Terreri V., Riablo: A game system for supporting orthopedic rehabilitation, Proceedings of the Biannual Conference of the Italian Chapter of SIGCHI, Ser. CHItaly, 13, pp. 111-117, (2013); Bantick S.J., Wise R.G., Ploghaus A., Clare S., Smith S.M., Tracey I., Imaging how attention modulates pain in humans using functional mri, Brain, 125, 2, pp. 310-319, (2002); Liu Z., Wangluo S., Dong H., Advances and tendencies: A review of recent studies on virtual reality for pain management, International Conference on Virtual, Augmented and Mixed Reality, pp. 512-520, (2016); High Precision Gyroscope Module JY-90I Series User Manual; Norman D.A., Human-centered design considered harmful, Interactions, 12, 4, pp. 14-19, (2005); Fredrickson B.L., Kahneman D., Duration neglect in retrospective evaluations of affective episodes, Journal of Personality and Social Psychology, 65, 1, (1993); Kahneman D., Evaluation by moments: Past and future, Choices, Values, and Frames, pp. 693-708, (2000); Kahneman D., Fredrickson B.L., Schreiber C.A., Redelmeier D.A., When more pain is preferred to less: Adding a better end, Psychological Science, 4, 6, pp. 401-405, (1993)</t>
  </si>
  <si>
    <t>Gardner G.T., Stern P.C., Environmental Problems and Human Behavior, 2Nd Edn, (2002); Vlek C., Steg L., Human behavior and environmental sustainability: Problems, driving forces, and research topics, J. Soc. Issues, 63, 1, pp. 1-19, (2007); Froehlich J., Gamifying green: Gamification and environmental sustainability, The Gameful World: Approaches, Issues, Applications, pp. 563-596, (2015); Reidsma D., Katayose H., Nijholt A., ACE 2013. LNCS, 8253, (2013); Fogg B.J., Creating persuasive technologies: An eight-step design process, Proceedings of the 4Th International Conference on Persuasive Technology, (2009); Oinas-Kukkonen H., Harjumaa M., Persuasive systems design: Key issues, process model, and system features, Commun. Assoc. Inf. Syst, 24, 1, (2009); de Vries P.W., Oinas-Kukkonen H., Siemons L., Beerlage-De Jong N., van Gemert-Pijnen L., PERSUASIVE 2017. LNCS, 10171, (2017); Fogg B.J., Persuasive Technology: Using Computers to Change What We Think and Do, Morgan Kaufmann, Amsterdam, (2002); Hamari J., Koivisto J., Sarsa H., Does gamification work? – A literature review of empirical studies on gamification, 47Th Hawaii International Conference on Systemsciences, pp. 3025-3034, (2014); Hosse I.R., Zuanon R., Games for change: The strategic design of interactive persuasive systems, UAHCI 2015. LNCS, 9177, pp. 442-453, (2015); Chiu M.C., Et al., Playful bottle: A mobile social persuasion system to motivate healthy water intake, Proceedings of the 11Th International Conference on Ubiquitous Computing, pp. 185-194, (2009); Thieme A., Et al., We’ve bin watching you: Designing for reflection and social persuasion to promote sustainable lifestyles, Proceedings of the SIGCHI Conference on Human Factors in Computing Systems, pp. 2337-2346, (2012); Chang Y.-C., Et al., Playful toothbrush: Ubicomp technology for teaching tooth brushing to kindergarten children, Proceedings of the SIGCHI Conference on Human Factors in Computing Systems, NY, pp. 363-372, (2008); Froehlich J., Et al., UbiGreen: Investigating a mobile tool for tracking and supporting green transportation habits, Proceedings of the SIGCHI Conference on Human Factors in Computing Systems, pp. 1043-1052, (2009); (2009); Benyon D., Designing Interactive Systems: A Comprehensive Guide to HCI and Interaction Design, (2010); Carroll J.M., Making Use: Scenario-Based Design of Human-Computer Interactions, (2000); Preece J., Sharp H., Rogers Y., Interaction Design: Beyond Human-Computer Interaction, 4Th Edn, (2015); Goodwin K., Designing for the Digital Age: How to Create Human-Centered Products and Services, (2009); Hunicke R., Leblanc M., Zubek R., MDA: A formal approach to game design and game research, Proceedings of the AAAI Workshop on Challenges in Game AI, (2004)</t>
  </si>
  <si>
    <t>Milat AJ, Watson WL, Monger C, Barr M, Giffin M, Reid M., Prevalence, circumstances and consequences of falls among community-dwelling older people: results of the 2009 NSW Falls Prevention Baseline Survey, N S W Public Health Bull, 22, 3-4, pp. 43-48, (2011); Watson W, Clapperton A, Mitchell R., The burden of fall-related injury among older persons in New South Wales, Aust N Z J Public Health, 35, 2, pp. 170-175, (2011); Hartholt KA, van Beeck EF, Polinder S, van der Velde N, van Lieshout EM, Panneman MJ, Et al., Societal consequences of falls in the older population: injuries, healthcare costs, and long-term reduced quality of life, J Trauma, 71, 3, pp. 748-753, (2011); Gill TM, Allore HG, Holford TR, Guo Z., Hospitalization, restricted activity, and the development of disability among older persons, J Am Med Assoc, 292, 17, pp. 2115-2124, (2004); Tinetti ME, Williams CS., Falls, injuries due to falls, and the risk of admission to a nursing home, N Engl J Med, 337, 18, pp. 1279-1284, (1997); Sherrington C, Tiedemann A, Fairhall N, Close JCT, Lord SR., Exercise to prevent falls in older adults: an updated meta-analysis and best practice recommendations, N S W Public Health Bull, 22, 3-4, pp. 78-83, (2011); Okubo Y, Schoene D, Lord SR., Step training improves reaction time, gait and balance and reduces falls in older people: a systematic review and meta-analysis, Br J Sports Med, 51, 7, pp. 586-593, (2017); Gillespie LD, Robertson MC, Gillespie WJ, Sherrington C, Gates S, Clemson LM, Et al., Interventions for preventing falls in older people living in the community, Cochrane Database Syst Rev, 12, 9, (2012); Rose DJ, Hernandez D., The role of exercise in fall prevention for older adults, Clin Geriatr Med, 26, 4, pp. 607-631, (2010); Simek EM, McPhate L, Haines TP., Adherence to and efficacy of home exercise programs to prevent falls: a systematic review and meta-analysis of the impact of exercise program characteristics, Prev Med, 55, 4, pp. 262-275, (2012); Nyman SR, Victor CR., Older people's participation in and engagement with falls prevention interventions in community settings: an augment to the Cochrane systematic review, Age Ageing, 41, 1, pp. 16-23, (2012); McPhate L, Simek EM, Haines TP., Program-related factors are associated with adherence to group exercise interventions for the prevention of falls: a systematic review, J Physiother, 59, 2, pp. 81-92, (2013); Bunn F, Dickison A, Barnett-Page E, McInnes E, Horton K., A systematic review of older people's perceptions of facilitators and barriers to participation in falls-prevention interventions, Ageing Soc, 28, pp. 449-472, (2008); de Groot CL, Fagerstrom L., Older adults' motivating factors and barriers to exercise to prevent falls, Scand J Occup Ther, 18, 2, pp. 153-160, (2011); Newson RS, Kemps EB., Factors that promote and prevent exercise engagement in older adults, J Aging Health, 19, 3, pp. 470-481, (2007); Biedenweg K, Meischke H, Bohl A, Hammerback K, Williams B, Poe P, Et al., Understanding older adults' motivators and barriers to participating in organized programs supporting exercise behaviors, J Prim Prev, 35, 1, pp. 1-11, (2014); Costello E, Kafchinski M, Vrazel J, Sullivan P., Motivators, barriers, and beliefs regarding physical activity in an older adult population, J Geriatr Phys Ther, 34, 3, pp. 138-147, (2011); Tudor-Locke C, Henderson KA, Wilcox S, Cooper RS, Durstine JL, Ainsworth BE., In their own voices: definitions and interpretations of physical activity, Womens Health Issues, 13, 5, pp. 194-199, (2003); Whitehead CH, Wundke R, Crotty M., Attitudes to falls and injury prevention: what are the barriers to implementing falls prevention strategies?, Clin Rehabil, 20, 6, pp. 536-542, (2006); Schutzer KA, Graves BS., Barriers and motivations to exercise in older adults, Prev Med, 39, 5, pp. 1056-1061, (2004); Yardley L, Bishop FL, Beyer N, Hauer K, Kempen GI, Piot-Ziegler C, Et al., Older people's views of falls-prevention interventions in six European countries, Gerontologist, 46, 5, pp. 650-660, (2006); Cohen-Mansfield J, Marx MS, Guralnik JM., Motivators and barriers to exercise in an older community-dwelling population, J Aging Phys Act, 11, 2, pp. 242-253, (2003); Dorresteijn TA, Rixt Zijlstra GA, Van Eijs YJ, Vlaeyen JW, Kempen GI., Older people's preferences regarding programme formats for managing concerns about falls, Age Ageing, 41, 4, pp. 474-481, (2012); Brawley LR, Rejeski WJ, King AC., Promoting physical activity for older adults: the challenges for changing behavior, Am J Prev Med, 25, 3, pp. 172-183, (2003); Baillie L, Uzor S., Investigating the Long-Term Use of Exergames in the Home with Elderly Fallers, CHI '14 Proceedings of the SIGCHI Conference on Human Factors in Computing Systems, pp. 2813-2822, (2014); Lange B, Koenig S, Chang C, McConnell E, Suma E, Bolas M, Et al., Designing informed game-based rehabilitation tasks leveraging advances in virtual reality, Disabil Rehabil, 34, 22, pp. 1863-1870, (2012); Ijsselsteijn WA, Nap HH, de Kort YA, Poels K., Digital game design for elderly users, Proceedings of the International Academic Conference on the Future of Game Design and Technology: FuturePlay, pp. 17-22, (2007); Holden MK, Todorov E., Use of virtual environments in motor learning and rehabilitation, Handbook of Virtual Environments: Design, Implementation, and Applications, pp. 999-1026, (2002); Zelinski EM, Reyes R., Cognitive benefits of computer games for older adults, Gerontechnology, 8, 4, pp. 220-235, (2009); Yogev-Seligmann G, Hausdorff JM, Giladi N., The role of executive function and attention in gait, Mov Disord, 23, 3, pp. 329-342, (2008); Sheridan PL, Hausdorff JM., The role of higher-level cognitive function in gait: executive dysfunction contributes to fall risk in Alzheimer's disease, Dement Geriatr Cogn Disord, 24, 2, pp. 125-137, (2007); Schoene D, Valenzuela T, Lord SR, de Bruin ED., The effect of interactive cognitive-motor training in reducing fall risk in older people: a systematic review, BMC Geriatr, 14, (2014); Chao Y, Scherer YK, Montgomery CA., Effects of using Nintendo Wii™ exergames in older adults: a review of the literature, J Aging Health, 27, 3, pp. 379-402, (2015); Laufer Y, Dar G, Kodesh E., Does a Wii-based exercise program enhance balance control of independently functioning older adults? A systematic review, Clin Interv Aging, 9, pp. 1803-1813, (2014); Molina KI, Ricci NA, de Moraes SA, Perracini MR., Virtual reality using games for improving physical functioning in older adults: a systematic review, J Neuroeng Rehabil, 11, (2014); Skjaeret N, Nawaz A, Morat T, Schoene D, Helbostad JL, Vereijken B., Exercise and rehabilitation delivered through exergames in older adults: an integrative review of technologies, safety and efficacy, Int J Med Inform, 85, 1, pp. 1-16, (2016); van Diest M, Lamoth CJ, Stegenga J, Verkerke GJ, Postema K., Exergaming for balance training of elderly: state of the art and future developments, J Neuroeng Rehabil, 10, (2013); Li J, Erdt M, Chen L, Cao Y, Lee S, Theng Y., The social effects of exergames on older adults: systematic review and metric analysis, J Med Internet Res, 20, 6, (2018); Donath L, Rossler R, Faude O., Effects of virtual reality training (exergaming) compared to alternative exercise training and passive control on standing balance and functional mobility in healthy community-dwelling seniors: a meta-analytical review, Sports Med, 46, 9, pp. 1293-1309, (2016); Valenzuela T, Okubo Y, Woodbury A, Lord SR, Delbaere K., Adherence to technology-based exercise programs in older adults: a systematic review, J Geriatr Phys Ther, 41, 1, pp. 49-61, (2018); Schoene D, Lord SR, Delbaere K, Severino C, Davies TA, Smith ST., A randomized controlled pilot study of home-based step training in older people using videogame technology, PLoS One, 8, 3, (2013); van Het RE, Silveira P, Daniel F, Casati F, de Bruin ED., Tablet-based strength-balance training to motivate and improve adherence to exercise in independently living older people: part 2 of a phase II preclinical exploratory trial, J Med Internet Res, 16, 6, (2014); Schoene D, Valenzuela T, Toson B, Delbaere K, Severino C, Garcia J, Et al., Interactive cognitive-motor step training improves cognitive risk factors of falling in older adults - a randomized controlled trial, PLoS One, 10, 12, (2015); Smith ST, Davies TA, Lennox J., Step training system: an ICT solution to measure and reduce fall risk in older adults, Conf Proc IEEE Eng Med Biol Soc. 2013 Presented at: 35th Annual International Conference of the IEEE Engineering in Medicine and Biology Society (EMBC); Sandelowski M., Whatever happened to qualitative description?, Res Nurs Health, 23, 4, pp. 334-340, (2000); Sandelowski M., What's in a name? Qualitative description revisited, Res Nurs Health, 33, 1, pp. 77-84, (2010); Pender N, Murdaugh CL, Parsons MA., Health Promotion in Nursing Practice, (2005); Bazeley P., Qualitative Data Analysis Practical Strategies, (2013); Liamputtong P., Qualitative Research Methods, (2009); Vaismoradi M, Turunen H, Bondas T., Content analysis and thematic analysis: implications for conducting a qualitative descriptive study, Nurs Health Sci, 15, 3, pp. 398-405, (2013); Lincoln YS., Emerging criteria for qualitative and interpretive research, Qual Inq, 1, 3, pp. 275-289, (1995); Sparling PB, Howard BJ, Dunstan DW, Owen N., Recommendations for physical activity in older adults, Br Med J, 350, (2015); Pender N, Murdaugh C, Parsons M., Health Promotion in Nursing Practice, (2010); Grossman MD, Stewart AL., “You aren't going to get better by just sitting around”: physical activity perceptions, motivations, and barriers in adults 75 years of age or older, Am J Geriatr Cardiol, 12, 1, pp. 33-37, (2003); Belza B, Walwick J, Shiu-Thornton S, Schwartz S, Taylor M, LoGerfo J., Older adult perspectives on physical activity and exercise: voices from multiple cultures, Prev Chronic Dis, 1, 4, (2004); Kolt GS, Driver RP, Giles LC., Why older Australians participate in exercise and sport, J Aging Phys Act, 12, 2, pp. 185-198, (2004); Renner B, Spivak Y, Kwon S, Schwarzer R., Does age make a difference? Predicting physical activity of South Koreans, Psychol Aging, 22, 3, pp. 482-493, (2007); Wilcox S, Tudor-Locke CE, Ainsworth BE., Physical Activity Patterns, Assessment, and Motivation in Older Adults, Gender, Physical Activity, and Aging, (2001); Williams SR, Pham-Kanter G, Leitsch SA., Measures of chronic conditions and diseases associated with aging in the national social life, health, and aging project, J Gerontol B Psychol Sci Soc Sci, 64, pp. i67-i75, (2009); Franco JR, Jacobs K, Inzerillo C, Kluzik J., The effect of the Nintendo Wii Fit and exercise in improving balance and quality of life in community dwelling elders, Technol Health Care, 20, 2, pp. 95-115, (2012); McMahon S, Talley KM, Wyman JF., Older people's perspectives on fall risk and fall prevention programs: a literature review, Int J Older People Nurs, 6, 4, pp. 289-298, (2011); Simek EM, McPhate L, Hill KD, Finch CF, Day L, Haines TP., What are the characteristics of home exercise programs that older adults prefer?: A cross-sectional study, Am J Phys Med Rehabil, 94, 7, pp. 508-521, (2015); Findorff MJ, Wyman JF, Gross CR., Predictors of long-term exercise adherence in a community-based sample of older women, J Womens Health (Larchmt), 18, 11, pp. 1769-1776, (2009); Freund AM., Age-differential motivational consequences of optimization versus compensation focus in younger and older adults, Psychol Aging, 21, 2, pp. 240-252, (2006); Heckhausen J., Developmental regulation across adulthood: primary and secondary control of age-related challenges, Dev Psychol, 33, 1, pp. 176-187, (1997); Bird M, Clark B, Millar J, Whetton S, Smith S., Exposure to “exergames” increases older adults' perception of the usefulness of technology for improving health and physical activity: a pilot study, JMIR Serious Games, 3, 2, (2015); McAuley E, Szabo A, Gothe N, Olson EA., Self-efficacy: implications for physical activity, function, and functional limitations in older adults, Am J Lifestyle Med, 5, 4, (2011); McAuley E, Blissmer B., Self-efficacy determinants and consequences of physical activity, Exerc Sport Sci Rev, 28, 2, pp. 85-88, (2000); Rhodes RE, Martin AD, Taunton JE, Rhodes EC, Donnelly M, Elliot J., Factors associated with exercise adherence among older adults. An individual perspective, Sports Med, 28, 6, pp. 397-411, (1999); Oman RF, King AC., Predicting the adoption and maintenance of exercise participation using self-efficacy and previous exercise participation rates, Am J Health Promot, 12, 3, pp. 154-161, (1998); Jerome GJ, McAuley E., Enrollment and participation in a pilot walking programme: the role of self-efficacy, J Health Psychol, 18, 2, pp. 236-244, (2013); McAuley E, Jerome GJ, Marquez DX, Elavsky S, Blissmer B., Exercise self-efficacy in older adults: social, affective, and behavioral influences, Ann Behav Med, 25, 1, pp. 1-7, (2003); McAuley E, Morris KS, Motl RW, Hu L, Konopack JF, Elavsky S., Long-term follow-up of physical activity behavior in older adults, Health Psychol, 26, 3, pp. 375-380, (2007); Bandura A., Self-efficacy: toward a unifying theory of behavioral change, Psychol Rev, 84, 2, pp. 191-215, (1977); Meekes W, Stanmore EK., Motivational determinants of exergame participation for older people in assisted living facilities: mixed-methods study, J Med Internet Res, 19, 7, (2017); Nawaz A, Skjaeret N, Helbostad JL, Vereijken B, Boulton E, Svanaes D., Usability and acceptability of balance exergames in older adults: a scoping review, Health Informatics J, 22, 4, pp. 911-931, (2016)</t>
  </si>
  <si>
    <t>Kumar J., Gamification at work: Designing engaging business software, Proceedings in International Conference of Design, User Experience, and Usability, pp. 528-537, (2013); Juho H., Koivisto J., Sarsa H., Does gamification work?-A literature review of empirical studies on gamification, System Sciences (HICSS), Proceedings in 2014 47th Hawaii International Conference on, pp. 3025-3034, (2014); Jackson M., Gamification in Education: A Literature Review, (2016); Arawjo I., Wang C.Y., Myers A.C., Andersen E., Guimbretiere F., Teaching programming with gamified semantics, Proceedings in the 2017 CHI Conference on Human Factors in Computing Systems, pp. 4911-4923, (2017); Rockwell G., Graves R., Graves H., Chartier R., Gamification, Research and Writing; Caponetto I., Earp J., Ott M., Gamification and education: A literature review, Proceedings in European Conference on Games Based Learning, 1, (2014); Kumar B., Khurana P., Gamification in educationlearn computer programming with fun, International Journal of Computers and Distributed Systems, 2, 1, (2012); Li C., Dong Z., Untch R., Chasteen M., Engaging computer science students through gamification in an online social network based collaborative learning environment, International Journal of Information and Education Technology, 3, 1, (2013); Elshiekh R., Butgerit L., Using gamification to teach students programming concepts, Open Access Library Journal, 4, 8, (2017); Lister M.C., Gamification: The effect on student motivation and performance at the post-secondary level, Issues and Trends in Educational Technology, 3, 2, (2015); Huang W.H., Soman D., Gamification of education, Research Report Series: Behavioural Economics in Action, Rotman School of Management, (2013); Combefis S., Beresnevicius G., Dagiene V., Learning programming through games and contests: Overview, characterisation and discussion, Olympiads in Informatics, 10, 1, (2016); Kazimoglu C., Kiernan M., Bacon L., MacKinnon L., Learning programming at the computational thinking level via digital game-play, Procedia Computer Science, (2012); Dicheva D., Dichev C., Agre G., Angelova G., Gamification in education: A systematic mapping study, Journal of Educational Technology &amp; Society, 18, 3, (2015); Azmi S., Iahad N.A., Ahmad N., Gamification in online collaborative learning for programming courses: A literature review, ARPN Journal of Engineering and Applied Sciences, 10, 23, (2015); Khaleel F.L., Ashaari N.S., Wook T.S.M.T., Ismail A., Gamification-based learning framework for a programming course,  International Conference on Electrical Engineering and Informatics (ICEEI), pp. 1-6, (2017); Ortiz-Rojas M., Chiluiza K., Valcke M., Gamification in computer programming: Effects on learning, engagement, self-efficacy and intrinsic motivation, Proceedings in European Conference on Games Based Learning. Academic Conferences International, (2017); Seaborn K., Fels D.I., Gamification in theory and action: A survey, International Journal of Human-computer Studies, 74, pp. 14-31, (2015); Mekler E.D., Bruhlmann F., Tuch A.N., Opwis K., Towards understanding the effects of individual gamification elements on intrinsic motivation and performance, Computers in Human Behavior, 71, pp. 525-534, (2017); Brigham T.J., An introduction to gamification: Adding game elements for engagement, Medical Reference Services Quarterly, 34, 4, pp. 471-480, (2015); Olsson M., Mozelius P., Collin J., Visualisation and gamification of e-learning and programming education, Electronic Journal of E-learning, 13, 6, pp. 441-454, (2015); Azmi S., Iahad N.A., Ahmad N., Attracting students' engagement in programming courses with gamification, Proceedings in 2016 IEEE Conference on E-Learning, pp. 112-115, (2016); Tavakkoli A., Loffredo D., Ward S.M., Insights from massively multiplayer online role playing games to enhance gamification in education, Journal of Systemics, Cybernetics, and Informatics, 12, 4, (2014); Kiryakova G., Angelova N., Yordanova L., Gamification in education,  International Balkan Education and Science Conference, (2014); Huotari K., Hamari J., Defining gamification - A service marketing perspective,  International Academic MindTrek Conference, pp. 17-22, (2012); Su C.H., Cheng C.H., A mobile gamification learning system for improving the learning motivation and achievements, Journal of Computer Assisted Learning, 31, 3, pp. 268-286, (2015)</t>
  </si>
  <si>
    <t>Adcock R.A., Thangavel A., Whitfield-Gabrieli S., Knutson B., Gabrieli J.D., Reward-motivated learning: mesolimbic activation precedes memory formation, Neuron, 50, 3, pp. 507-517, (2006); Arias-Carrion O., Stamelou M., Murillo-Rodriguez E., Menendez-Gonzalez M., Poppel E., Dopaminergic reward system: a short integrative review, International Archives of Medicine, 3, 24, pp. 24-29, (2010); Aula P., Leisti J., Von Koskull, Partial trisomy 21, Clinical Genetics, 4, 3, pp. 241-251, (1973); Berg P., Becker T., Martian A., Danielle P.K., Wingen J., Motor control outcomes following Nintendo Wii use by a child with Down syndrome, Pediatric Physical Therapy, 24, 1, pp. 78-84, (2012); Brandao A., Trevisan D.G., Brandao L., Moreira B., Nascimento G., Mourao P.T., Vasconcelos C.N., Clua E.G., Clua L.R., Semiotic inspection of a game for children with Down syndrome, (2010); Chakrabarti L., Best T.K., Cramer N.P., Carney R.S.E., Isaac J.T.R., Galdzicki Z., Haydar T.F., Olig1 and olig2 triplication causes development brain defects in Down syndrome, Nature Neuroscience, 13, 8, pp. 927-934, (2010); Feng J., Lazar J., Kumin L., Ozok A., Computer usage by children with down syndrome: Challenges and future research, ACM Transactions on Accessible Computing, 2, 3, pp. 1-44, (2010); Fowler A.E., Doherty B.J., Boynton L., The basis of reading skill in young adults with Down syndrome, Down Syndrome: Living and Learning in the Community, pp. 182-196, (1995); Gonzalez-Ferreras C., Escudero-Mancebo D., Corrales-Astorgano M., Aguilar-Cuevas L., Flores-Lucas V., Engaging adolescents with Down syndrome in an educational video game, International Journal of Human-Computer Interaction, 33, 9, pp. 1-20, (2017); Green C.S., Bavelier D., Learning, attentional control, and action video games, Current Biology, 22, 6, pp. R197-206, (2012); Green C.S., Sugarman M.A., Medford K., Klobusicky E., Bavelier D., The effect of action video game experience on task-switching, Computers in Human Behavior, 28, 3, pp. 984-994, (2012); Kirijian A., Meyers M., Charland C., Web fun central: online learning tools for individuals with Down syndrome, Interaction Design: Beyond Human-Computer Interaction, pp. 1-40, (2007); Kleschevnikov A.M., Belichenko P.V., Villar A.J., Epstein C.J., Malenka R.C., Mobley W.C., Hippocampal long-term potentiation suppressed by increased inhibition in the Ts65Dn mouse, a genetic model of Down syndrome, The Journal of Neuroscience, 24, 37, pp. 8153-8160, (2004); Koepp M.J., Gunn R.N., Lawerence A.D., Cunningham V.J., Dagher A., Jones T., Brooks D.J., Bench C.J., Grasby P.M., Evidence for striatal dopamine release during a video game, Nature, 393, 6682, pp. 266-268, (1998); Kuhn S., Gallinat J., Amount of lifetime video gaming is positively associated with entorhinal, hippocampal, and occipital volume, Molecular Psychiatry, 19, 7, pp. 842-847, (2014); Kuhn S., Gleich T., Lorenz R.C., Lindenberger U., Gallinat J., Playing Super Mario Induces structural brain plasticity: gray matter changes resulting from training with a commercial video game, Molecular Psychiatry, 19, 2, pp. 265-271, (2014); Lopez-Basterretxea A., Mendez-Zorrilla A., Garcia-Zapirain B., A telemonitoring tool based on serious games addressing money management skills for people with intellectual disability, International Journal of Environmental Research and Public Health, 11, 3, pp. 2361-2380, (2014); Lucas K., Sherry J.L., Sex differences in video game play: a communication-based explanation, Communication Research, 31, 5, pp. 499-523, (2004); Macedo D.G., Trevisan C., Vasconcelos N., Clua E., Observed interaction in games for Down syndrome children, January, pp. 662-671, (2015); Prena K., Down syndrome video game preferences, (2014); Rahman S.A.R.A., Efficacy of virtual reality-based therapy on balance in children with Down syndrome, World Applied Sciences Journal, 10, 3, pp. 254-261, (2010); Reed R.B., Pueschel S.M., Schnell R.R., Cronk C.E., Interrelationships of biological, environmental, and competency variables in young children with Down syndrome, Applied Research in Mental Retardation, 1, 3-4, pp. 161-174, (1980); Sherry J., Greenberg B.S., Lucas K., Lachlan K., Video game uses and gratifications as predictors of use and game preference, Playing Computer Games: Motives, Responses, and Consequences, pp. 213-224, (2006); Sherry J.L., Flow and media enjoyment, Communication Theory, 14, 4, pp. 328-347, (2004); Sherry J.L., Media effects, communication and complexity science insights on games for learning, Learning by Playing: Video gaming in Education, pp. 104-120, (2014); Spano M., Mercuri E., Rando T., Panto T., Gagliano A., Hendreson S., Guzetta F., Motor and perceptual-motor competence in children with Down syndrome: variation in performance with age, European Journal of Paediatric Neurologu, 3, 1, pp. 7-14, (1999); Spence I., Feng J., Video games and spatial cognition, Review of General Psychology, 14, 2, pp. 92-104, (2010); Squire L.R., Knowlton B., Musen G., The structure and organization of memory, Annual Review of Psychology, 44, 1, pp. 453-495, (1993); Vicari S., Carlesimo A., Caltagirone C., Short-term memory in persons with intellectual disabilities and Down’s syndrome, Journal of Intellectual Disability Research, 6, 6, pp. 532-537, (1995); Whalen C., Liden L., Ingersoll B., Dallaire E., Liden S., Behavioral improvements associated with computer-assisted instruction for children with developmental disabilities, The Journal of Speech-Language Pathology and Applied Behavior Analysis, 1, 1, pp. 11-26, (2006); Wuang Y., Su C.Y., Patterns of participation and enjoyment in adolescents with Downs syndrome, Research in Developmental Disabilities, 33, 3, pp. 841-848, (2012); Wuang Y., Chiang C.S., Su C.Y., Wang C.C., Effectiveness of virtual reality using Wii gaming technology in children with Downs syndrome, Research in Developmental Disabilities, 32, 1, pp. 312-321, (2011)</t>
  </si>
  <si>
    <t>Cahyana U.; Paristiowati M.; Savitri D.A.; Hasyrin S.N.</t>
  </si>
  <si>
    <t>Cahyana, Ucu (57193566983); Paristiowati, Maria (57193566909); Savitri, Dwi Amelia (57196083389); Hasyrin, Siti Nuryana (57196075104)</t>
  </si>
  <si>
    <t>57193566983; 57193566909; 57196083389; 57196075104</t>
  </si>
  <si>
    <t>Developing and application of mobile game based learning (M-GBL) for high school students performance in chemistry</t>
  </si>
  <si>
    <t>Eurasia Journal of Mathematics, Science and Technology Education</t>
  </si>
  <si>
    <t>10.12973/ejmste/78728</t>
  </si>
  <si>
    <t>https://www.scopus.com/inward/record.uri?eid=2-s2.0-85031731359&amp;doi=10.12973%2fejmste%2f78728&amp;partnerID=40&amp;md5=fa7f7d32984b50283335615453000afa</t>
  </si>
  <si>
    <t>This study aims to develop and understand the effect of a mobile game based learning (M-GBL) implementation on student learning outcomes associated with student learning independence. The research was conducted in three schools at 58 Jakarta High School, 77 Jakarta High School, and 78 Jakarta High School in the academic year 2016/2017. The research method used was quasi-experiment with two ways Anava research design (treatment by level 2x2). A total of 40 students, as a sample of the study, were selected using a simple random sampling technique. In the experimental class, the learning process used M-GBL media which has been validated by experts and tested against students and teachers. While students in the control class, the learning process used traditional media. The conclusions are: M-GBL media is feasible to be used as chemistry learning media which is practical, fun, interesting, can be used anywhere, and in accordance with facilities owned by learners. M-GBL media has a positive effect on students chemical learning outcomes when applied to groups of students who have high learning independence; in groups of students who have low learning independence, students' academic achievement when taught using M-GBL media were lower than students taught using traditional media owing to the factor of learning independence. © Authors.</t>
  </si>
  <si>
    <t>Chemistry; Learning independence; Learning outcomes; Mobile game based learning</t>
  </si>
  <si>
    <t>Alaba S.D., Ayobami A.S., Lateef A.R., The effectiveness of Mobile Learning as Disruptive and Innovative Strategy for Enhancing Quality Education at the University Level in Nigeria, Journal of Educational and Social Research, 5, 1, pp. 55-64, (2015); Alkhezzi F., Al-Dousari W., The Impact of Mobile Learning on ESP Learners' Performance, The Journal of Educators Onway, 13, 2, pp. 73-101, (2016); Alrasheedi M., Capretz L.F., Raza A., A Systematic Review of the Critical Factors for Success of Mobile Learning in Higher Education (University Students' Perspective), Journal of Educational Computing Research, 52, 2, pp. 257-276, (2015); Al-Said K.M., Students' Perceptions of Edmodo and Mobile Learning and Their Real Barriers towards Them, The Turkish Onway Journal of Educational Technology, 14, 2, pp. 167-180, (2015); Barhoumi C., The Effectiveness of WhatsApp Mobile Learning Activities Guided by Activity Theory on Students' Knowledge Management, Contemporary Educational Technology, 6, 3, pp. 221-238, (2015); Broadbent J., dan Poon W.L., Self-Regulated Learning Strategies &amp; Academic Achievement in onway Higher Education Learning Environments: A systematic Review Internet and Higher Education: Elsevier, 27, pp. 1-13, (2015); Brown T.H., Mbati L.S., Mobile Learning: Moving Past the Myths and Embracing the Opportunities, International Review of Research in Open and Distributed Learning, 16, 2, pp. 115-135, (2015); Chai C.S., Wong L.H., King R.B., Surveying and Modeling Students' Motivation and Learning Strategies for Mobile-Assisted Seamless Chinese Language Learning, Educational Technology &amp; Society, 19, 3, pp. 170-180, (2016); Chen C., Yeh T., Chang C., The Effects of Game-Based Learning and Anticipation of a Test on the Learning Outcomes of 10th Grade Geology Students Eurasia Journal of Mathematics, Science &amp; Technology Education, 12, 5, pp. 1379-1388, (2016); Chen W., Tan N.Y.L., Looi C.-K., Zhang B., Seow P.S.K., Handheld Computers as Cognitive Tools: Technology Enhanced Environmental learning, Research &amp; Practice in Technology Enhanced Learning, 3, pp. 231-252, (2008); Dorji U., Panjaburee P., Srisawasdi N., A Learning Cycle Approach to Developing Educational Computer Game for Improving Students' Learning and Awareness in Electric Energy Consumption and Conservation, Educational Technology &amp; Society, 18, 1, pp. 91-105, (2015); Elissavet G., Economides A.A., Evaluation Factors of Educational Software (Onway), Proceedings International Workshop on Advanced Learning Technologies (IWALT), pp. 113-120, (2000); Huang C.S.J., Yang S.J.H., Chiang T.H.C., Su A.Y.S., Effects of Situated Mobile Learning Approach on Learning Motivation and Performance of EFL Students, Educational Technology &amp; Society, 19, 1, pp. 263-276, (2016); Hwang G.J., Wu P.H., Zhuang Y.Y., Huang Y.M., Effects of the Inquiry-Based Mobile Game Based Learning, Model on The Cognitive Load and Learning Achievement of Student, Interactive Learning Environments, Routledge, 21, 4, pp. 338-354, (2013); Jabbour K.K., An Analysis of the Effect of Mobile game based learning (M-GBL) On Lebanese Higher Education, Bulgarian Journal of Science and Education Policy, 7, 2, pp. 280-301, (2013); Khaddage F., Muller W., Flintoff K., Advancing Mobile Learning in Formal And Informal Settings via Mobile App Technology: Where to From Here, and How?, Educational Technology &amp; Society, 19, 3, pp. 16-26, (2016); Kim S.-H., Park N.-H., Joo K.-H., Effect of Flipped Classroom Based on Smart Learning on Self Directed and Collaborative Learning, International Journal of Control And Automation, 7, 12, pp. 68-90, (2014); Kumar S., E-and M-Learning: A Comparative Study, International Journal on New Trends in Education and Their Implications, 4, 3, pp. 65-78, (2013); Kurniawati A., Studi Analisis Tools Pembelajaran Berbasis Game dalam Upaya Peningkatan Kompetensi Keahlian Pemrograman, Jurnal Rekayasa, 3, 1, pp. 51-66, (2010); Mathrani A., Christian S., Ponder-Sutton A., PlayIT: Game Based Learning Approach for Teaching Programming Concepts, Educational Technology &amp; Society, 19, 2, pp. 5-17, (2016); Nalliveettil G.M., Alenazi T.H.K., The Impact of Mobile Phones on English Language Learning: Perceptions of EFL Undergraduates, Journal of Language Teaching and Research, 7, 2, pp. 264-272, (2016); Nouri J., Pargman T.C., Rossitto C., Ramberg R., Learning with or without Mobile Devices? A Comparison of Traditional School field Trips and Inquiry-Based Mobile Learning Activities, Research and Practice in Technology Enhanced Learning, 9, 2, pp. 241-262, (2014); Powell C.B., Mason D.S., Effectiveness of Podcasts Delivered on Mobile Devices as a Support for Student Learning during General Chemistry Laboratories, Journal of Science and Education Technology, 22, pp. 148-170, (2013); Prensky M., Digital Game-Based Learning, (2001); Quinn C., m-Learning. Mobile, Wireless, In-Your-Pocket Learning, (2000); Safaat N., Pemrograman Aplikasi Mobile Smartphone dan Tablet PC Berbasis Android, (2011); Setiawan W., Hafitriani S., Prabawa H., The scientific learning approach using multimedia-based maze game to improve learning outcomes, (2016); Shih J.-L., Chuang C.-W., Hwang G.-J., An Inquiry-based Mobile Learning Approach to Enhancing Social Science Learning Effectiveness, Educational Technology &amp; Society, 13, 4, pp. 50-62, (2010); Shin W.S., Kang M.S., The Use of Mobile Learning Management System at an Onway University and Its Effect on Learning Satisfaction and Achievement, International Review of Research in Open and Distributed Learning, 16, 3, pp. 110-130, (2015); Song Y., Developing a Framework for Examining the 'Niche' for Mobile-Assisted Seamless Learning from an Ecological Perspective, British Journal of Educational Technology, 44, 5, pp. 167-170, (2013); Talib O., Othman A., Shariman T.P.N.T., OCRA-Authentic mobile application for enhancing the value of mobile learning in organic chemistry, Proceedings of the European Conference on e-Learning, pp. 527-535, (2014); Thomas K., Munoz M.A., Hold the Phone! High School Students' Perceptions of Mobile Phone Integration in the Classroom, American Secondary Education, 44, 3, pp. 19-37, (2016); Tomte C., Karstein A., Olsen D.S., IKT i lærerutdan-ningen. På vei mot profesjonsfaglig digital kompetanse? [ICT in teacher education. Moving towards a professional digital compe-tence? ], (2013); Winarno E., Membuat Sendiri Aplikasi Android untuk Pemula, (2011); Wong A., Student Perception on a Student Response System Formed by Combining Mobile Phone and a Polling Website, International Journal of Education and Development using Information and Communication Technology, 2, 1, pp. 144-153, (2016); Wu W.C., Perng Y.H., Research on the Correlations among Mobile Learning Perception, Study Habits, and Continuous Learning, Eurasia Journal of Mathematics, Science &amp; Technology Education, 12, 6, pp. 1665-1673, (2016)</t>
  </si>
  <si>
    <t>Andrade G., Ramalho G., Santana H., Corruble V., Challenge-sensitive action selection: An application to game balancing, IAT '05: Proc. of the IEEE/WIC/ACM International Conference on Intelligent Agent Technology, (2005); Andrade G., Ramalho G., Santana H., Corruble V., Automatic computer game balancing: A reinforcement learning approach, Proceedings of the fourth international joint conference on Autonomous agents and multiagent systems (AAMAS '05), pp. 1111-1112, (2005); Bartle R.A., Designing Virtual Worlds, (2003); Bates B., Game Design, (2004); Bleszinski C., The Art and Science of Level Design, Session #4404 at GDC 2000, (2000); Chen G., Esch G., Wonka P., Muller P., Zhang E., Interactive procedural street modeling, ACM Trans. Graph, 27, 3, (2008); Compton K., Mateas M., Procedural level design for platform games, Proceedings of the Second AAAI Conference on Artificial Intelligence and Interactive Digital Entertainment (AIIDE'06), pp. 109-111, (2006); Csikszentmihalyi M., Flow: The Psychology of Optimal Experience, (1991); Dormans J., Level design as model transformation: A strategy for automated content generation, Proceedings of the 2nd International Workshop on Procedural Content Generation in Games (PCGames '11), (2011); Ebert D.S., Musgrave F.K., Peachey D., Perlin K., Worley S., Texturing and Modeling: A Procedural Approach, (2002); Fullerton T., Game Design Workshop: A Playcentric Approach to Creating Innovative Games, (2014); Hastings E.J., Guha R.K., Stanley K.O., Demonstrating automatic content generation in the galactic arms race video game, Proceedings of Artificial Intelligence for Interactive Digital Entertainment Conference, (2009); Hastings E.J., Guha R.K., Stanley K.O., Automatic content generation in the galactic arms race video game, IEEE Transactions on Computational Intelligence and AI in Games, 1, 4, pp. 245-263, (2009); Hastings E.J., Guha R.K., Stanley K.O., Evolving content in the galactic arms race video game, Proceedings of the IEEE Symposium on Computational Intelligence and Games (CIG'09), (2009); Hom V., Marks J., Automatic design of balanced board games, Proceedings of the Third AAAI Conference on Artificial Intelligence and Interactive Digital Entertainment (AIIDE'07), pp. 25-30, (2007); Hudlicka E., Affective computing for game design, GAMEONNA' 08: Proceedings of the 4th Intl. North American Conference on Intelligent Games and Simulation, (2008); Hunicke R., LeBlanc M., Zubek R., Mda: A formal approach to game design and game research, Proceedings of the 2004 AAAI Workshop on Challenges in Game Artificial Intelligence, (2004); Iyer V., Bilmes J., Wright M., Wessel D., A novel representation for rhythmic structure, Proceedings of the 23rd International Computer Music Conference, (1997); Koster R., A Theory Of Fun For Game Design, (2005); Kremers R., Level Design: Concept, Theory, and Practice, (2009); Lee S., Jung K., Dynamic game level design using Gaussian mixture model, Proceedings of the 9th Pacific Rim International Conference on Artificial Intelligence (PRICAI'06), Qiang Yang and Geoff Webb (Eds.), pp. 955-959, (2006); Maggiorini D., Mannala M., Ornaghi M., Ripamonti L.A., Fun pledge: A funny platformers levels generator, Proceedings of the 11th Biannual Conference on Italian SIGCHI Chapter (CHItaly 2015), pp. 138-145, (2015); Maggiorini D., Nigro A., Ripamonti L.A., Trubian M., Loot distribution in massive online games: Foreseeing impacts on the players base, Proc. of ICCCN 2012, (2012); Maggiorini D., Nigro A., Ripamonti L.A., Trubian M., The perfect looting system: Looking for a phoenix?, Proc. IEEE Conference on Computational Intelligence and Games (CIG 2012), (2012); Mariani I., Telalbasic I., The reverse engineering of emotions, Proc. of Desform -Design and Semantics of Form and Movement, pp. 233-244, (2015); Mark B., Berechet T., Mahlmann T., Togelius J., Procedural generation of 3d caves for games on the GPU, Proceedings of Foundations of Digital Games (FDG), (2015); Missura O., Gartner T., Player modeling for intelligent difficulty adjustment, DS '09: Proceedings of the 12th International Conference on Discovery Science, pp. 197-211, (2009); Muller P., Wonka P., Haegler S., Ulmer A., Van Gool L., Procedural modeling of buildings, ACM Trans. Graph, 25, 3, pp. 614-623, (2006); Parish Y.I.H., Muller P., Procedural modeling of cities, Proceedings of the 28th Annual Conference on Computer Graphics and Interactive Techniques (SIGGRAPH '01), pp. 301-308, (2001); Prusinkiewicz P., Lindenmayer A., The Algorithmic Beauty of Plants, (2004); Ripamonti L.A., Mannala M., Gadia D., Maggiorini D., Procedural content generation for platformers: Designing and testing fun pledge, Multimedia Tools Appl, 76, 4, pp. 5001-5050, (2017); Schell J., The Art of Game Design: A Book of Lenses, (2014); Schwarz M., Muller P., Advanced procedural modeling of architecture, ACM Trans. Graph, 34, 4, (2015); Shaker N., Yannakakis G., Togelius J., Towards automatic personalized content generation for platform games, Proceedings of the Sixth AAAI Conference on Artificial Intelligence and Interactive Digital Entertainment (AIIDE'10), pp. 63-68, (2010); Smith G., Gan E., Othenin-Girard A., Whitehead J., Pcg-based game design: Enabling new play experiences through procedural content generation, Proceedings of the 2nd International Workshop on Procedural Content Generation in Games (PCGames '11), (2011); Smith G., Othenin-Girard A., Whitehead J., Wardrip-Fruin N., Pcg-based game design: Creating endless web, Proceedings of Foundations of Digital Games 2012 (FDG '12), (2012); Smith G., Treanor M., Whitehead J., Mateas M., Rhythm-based level generation for 2d platformers, Proceedings of the 2009 Int'l Conference on the Foundations of Digital Games, (2009); Smith G., Whitehead J., Mateas M., Treanor M., March J., Cha M., Launchpad: A rhythm-based level generator for 2d platformers, IEEE Transactions on Computational Intelligence and AI in Games, 3, 1, (2011); Smith G., Whitehead J., Analyzing the expressive range of a level generator, Proceedings of the 2010 Workshop on Procedural Content Generation in Games, (2010); Smith G., Whitehead J., Mateas M., Tanagra: Reactive planning and constraint solving for mixed-initiative level design, IEEE Transactions on Computational Intelligence and AI in Games, 3, 3, (2011); Spronck P., Ponsen M., Sprinkhuizen-Kuyper I., Postma E., Adaptive game ai with dynamic scripting, Mach. Learn, 63, 3, pp. 217-248, (2006); Thorn A., Game Engine Design and Implementation, (2010); Togelius J., De Nardi R., Lucas S.M., Towards automatic personalised content creation in racing games, Proceedings of the IEEE Symposium on Computational Intelligence and Games, (2007); Togelius J., Kastbjerg E., Schedl D., Yannakakis G.N., What is procedural content generation?: Mario on the borderline, Proceedings of the 2nd International Workshop on Procedural Content Generation in Games (PCGames '11), (2011); Togelius J., Schmidhuber J., An experiment in automatic game design, Proceedings of CIG'08: IEEE Symposium on Computational Intelligence and Games, (2008); Michael Toy M., Et al., Rogue (PC Game), (1980); Yannakakis G.N., Hallam J., Real-Time game adaptation for optimizing player satisfaction, IEEE Transactions on Computational Intelligence and AI in Games, 1, 2, pp. 121-133, (2009)</t>
  </si>
  <si>
    <t>Rietberg M.B., Brooks D., Uitdehaag B.M.J., Et al., Exercise therapy for multiple sclerosis, Cochrane Database Syst Rev, 3, (2004); Learmonth Y.C., Motl R.W., Physical activity and exercise training in multiple sclerosis: A review and content analysis of qualitative research identifying perceived determinants and consequences, Disabil Rehabil, 38, pp. 1227-1242, (2016); Snook E.M., Motl R.W., Effect of exercise training on walking mobility in multiple sclerosis: A meta-analysis, Neurorehabil Neural Repair, 23, pp. 108-116, (2009); Pilutti L.A., Greenlee T.A., Motl R.W., Et al., Effects of exercise training on fatigue in multiple sclerosis: A meta-analysis, Psychosom Med, 75, pp. 575-580, (2013); Latimer-Cheung A.E., Pilutti L.A., Hicks A.L., Et al., Effects of exercise training on fitness, mobility, fatigue, and health-related quality of life among adults with multiple sclerosis: A systematic review to inform guideline development, Arch Phys Med Rehabil, 94, pp. 1800-1828, (2013); Motl R.W., Gosney J.L., Effect of exercise training on quality of life in multiple sclerosis: A meta-analysis, Mult Scler, 14, pp. 129-135, (2008); Ensari I., Motl R.W., Pilutti L.A., Exercise training improves depressive symptoms in people with multiple sclerosis: Results of a metaanalysis, J Psychosom Res, 76, pp. 465-471, (2014); Pilutti L.A., Platta M.E., Motl R.W., Et al., The safety of exercise training in multiple sclerosis: A systematic review, J Neurol Sci, 343, pp. 3-7, (2014); Beckerman H., De Groot V., Scholten M.A., Et al., Physical activity behavior of people with multiple sclerosis: Understanding how they can become more physically active, Phys Ther, 90, pp. 1001-1013, (2010); Asano M., Duquette P., Andersen R., Et al., Exercise barriers and preferences among women and men with multiple sclerosis, Disabil Rehabil, 35, pp. 353-361, (2013); Stroud N., Minahan C., Sabapathy S., The perceived benefits and barriers to exercise participation in persons with multiple sclerosis, Disabil Rehabil, 31, pp. 2216-2222, (2009); Borkoles E., Nicholls A.R., Bell K., Et al., The lived experiences of people diagnosed with multiple sclerosis in relation to exercise, Psychol Health, 23, pp. 427-441, (2008); Kayes N.M., McPherson K.M., Taylor D., Et al., Facilitators and barriers to engagement in physical activity for people with multiple sclerosis: A qualitative investigation, Disabil Rehabil, 33, pp. 625-642, (2011); Goble D.J., Cone B.L., Fling B.W., Using the Wii Fit as a tool for balance assessment and neurorehabilitation: The first half decade of "Wiisearch, J Neuroeng Rehabil., 11, (2014); Warburton D.E.R., The health benefits of active gaming: Separating the myths from the virtual reality, Curr Cardiovasc Risk Rep, 7, pp. 251-255, (2013); Latimer-Cheung A.E., Martin Ginis K.A., Hicks A.L., Et al., Development of evidence-informed physical activity guidelines for adults with multiple sclerosis, Arch Phys Med Rehabil, 94, pp. 1829-1836, (2013); De Souto Barreto P., Global health agenda on non-communicable diseases: Has WHO set a smart goal for physical activity?, BMJ, 350, (2015); Ravenek K.E., Wolfe D.L., Hitzig S.L., A scoping review of video gaming in rehabilitation, Disabil Rehabil Assist Technol, 11, pp. 445-453, (2016); Donze C., Update on rehabilitation in multiple sclerosis, Presse Med, 44, pp. e169-e176, (2015); Taylor M.J., Griffin M., The use of gaming technology for rehabilitation in people with multiple sclerosis, Mult Scler, 21, pp. 355-371, (2015); Plow M., Finlayson M., Potential benefits of Nintendo Wii Fit among people with multiple sclerosis, Int J MS Care, 13, pp. 21-30, (2011); Brichetto G., Spallarossa P., De Carvalho M.L., Et al., The effect of Nintendo® Wii® on balance in people with multiple sclerosis: A pilot randomized control study, Mult Scler, 19, pp. 1219-1221, (2013); Nilsagard Y.E., Forsberg A.S., Von Koch L., Balance exercise for persons with multiple sclerosis using Wii games: A randomised, controlled multi-centre study, Mult Scler, 19, pp. 209-216, (2013); Guidi I., Giovannelli T., Paci M., Effects of Wii exercises on balance in people with multiple sclerosis, Mult Scler, 19, (2013); Robinson J., Dixon J., Macsween A., Et al., The effects of exergaming on balance, gait, technology acceptance and flow experience in people with multiple sclerosis: A randomized controlled trial, BMC Sports Sci Med Rehabil, 7, (2015); Prosperini L., Fortuna D., Gianni C., Et al., Home-based balance training using the Wii balance board: A randomized, crossover pilot study in multiple sclerosis, Neurorehabil Neural Repair, 27, pp. 516-525, (2013); Forsberg A., Nilsagard Y., Bostrom K., Perceptions of using videogames in rehabilitation: A dual perspective of people with multiple sclerosis and physiotherapists, Disabil Rehabil, 37, pp. 338-344, (2015); Kramer A., Dettmers C., Gruber M., Exergaming with additional postural demands improves balance and gait in patients with multiple sclerosis as much as conventional balance training and leads to high adherence to home-based balance training, Arch Phys Med Rehabil, 95, pp. 1803-1809, (2014); Bonnechere B., Jansen B., Omelina L., Et al., The use of commercial video games in rehabilitation: A systematic review, Int J Rehabil Res, 39, pp. 277-290, (2016); Lieberman D.A., Chamberlin B., Medina E., Et al., The power of play: Innovations in getting Active Summit 2011: A science panel proceedings report from the American Heart Association, Circulation, 123, pp. 2507-2516, (2011); Plow M., Finlayson M., A qualitative study exploring the usability of Nintendo Wii Fit among persons with multiple sclerosis, Occup Ther Int, 21, pp. 21-32, (2014); Plow M.A., McDaniel C., Linder S., Et al., Scoping review of exergaming for adults with systemic disabling conditions, J Bioeng Biomed Sci, 30, pp. 559-576, (2011); Sangelaji B., Smith C.M., Paul L., Et al., The effectiveness of behaviour change interventions to increase physical activity participation in people with multiple sclerosis: A systematic review and metaanalysis, Clin Rehabil, 30, pp. 559-576, (2016); Learmonth Y.C., Adamson B.C., Balto J.M., Et al., Multiple sclerosis patients need and want information on exercise promotion from healthcare providers: A qualitative study, Health Expect, pp. 1-10, (2016); Thomas S., Fazakarley L., Thomas P.W., Et al., Testing the feasibility and acceptability of using the Nintendo Wii in the home to increase activity levels, vitality and well-being in people with multiple sclerosis (Mii-vitaliSe): Protocol for a pilot randomised controlled study, BMJ Open, 4, (2014); Eldridge S.M., Chan C.L., Campbell M.J., Et al., CONSORT 2010 statement: Extension to randomised pilot and feasibility trials, BMJ, 355, (2016); Orme M., Kerrigan J., Tyas D., Et al., The effect of disease, functional status, and relapses on the utility of people with multiple sclerosis in the UK, Value Health, 10, pp. 54-60, (2007); Lancaster G.A., Dodd S., Williamson P.R., Design and analysis of pilot studies: Recommendations for good practice, J Eval Clin Pract, 10, pp. 307-312, (2004); Thomas S., Fazakarley L., Thomas P.W., Et al., Mii-vitaliSe - Development of a physiotherapist-supported Nintendo Wii (TM) intervention to encourage people with multiple sclerosis to become more active in the home, MSJ, 21, (2015); Miller W.R., Rollnick S., Motivational Interviewing: Preparing People to Change, (2002); Bandura A., Social Learning Theory, (1971); Bandura A., A social-cognitive theory of personality, Handbook of Personality: Theory and Research, 154, (1999); Bandura A., Self-Efficacy: The Exercise of Self-Control., (1997); Beck A., Cognitive therapy: A thirty years retrospective, Am Psychol, 466, pp. 368-375, (1991); Ryan R.M., Deci E.L., Self-determination theory and the facilitation of intrinsic motivation, social development, and well-being, Am Psychol, 55, pp. 68-78, (2000); Godin G., Shephard R.J., A simple method to assess exercise behavior in the community, Can J Appl Sport Sci, 10, pp. 141-146, (1985); Gosney J.L., Scott J.A., Snook E.M., Et al., Physical activity and multiple sclerosis: Validity of self-report and objective measures, Fam Community Health, 30, pp. 144-150, (2007); Ryan C.G., Grant P.M., Tigbe W.W., Et al., The validity and reliability of a novel activity monitor as a measure of walking, Br J Sports Med, 40, pp. 779-784, (2006); Edwardson C.L., Winkler E.A.H., Bodicoat D.H., Et al., Considerations when using the activPAL considerations when using the activPAL monitor in field based research with adult populations, J Sport Health Sci, (2016); Zigmond A.S., Snaith R.P., The hospital anxiety and depression scale, Acta Psychiatr Scand, 67, pp. 361-370, (1983); EuroQol-A new facility for the measurement of health-related quality of life, Health Policy, 16, pp. 199-208, (1990); Devlin N., Shah N., Feng N., Mulhern N., Van Hout N., Valuing Healthrelated Quality of Life: An EQ-5D-5L Value Set for England, (2016); Hobart J., Lamping D., Fitzpatrick R., Et al., The multiple sclerosis impact Scale (MSIS-29): A new patient-based outcome measure, Brain, 124, pp. 962-973, (2001); Hann D.M., Jacobsen P.B., Azzarello L.M., Et al., Measurement of fatigue in Cancer patients: Development and validation of the Fatigue Symptom Inventory, Qual Life Res, 7, pp. 301-310, (1998); Ware J.E., Sherbourne C.D., The MOS 36-item short-form health survey (SF-36). I. Conceptual framework and item selection, Med Care, 30, pp. 473-483, (1992); Brazier J.E., Roberts J., The estimation of a preference-based measure of health from the SF-12, Med Care, 42, pp. 851-859, (2004); Kroll T., Kehn M., Ho P.S., Et al., The SCI Exercise Self-Efficacy Scale (ESES): Development and psychometric properties, Int J Behav Nutr Phys Act, 4, (2007); Schwartz C.E., Coulthard-Morris L., Zeng Q., Et al., Measuring selfefficacy in people with multiple sclerosis: A validation study, Arch Phys Med Rehabil, 77, pp. 394-398, (1996); Rossier P., Wade D.T., Validity and reliability comparison of 4 mobility measures in patients presenting with neurologic impairment, Arch Phys Med Rehabil, 82, pp. 9-13, (2001); Hill K.D., Et al., A New Test of Dynamic standing balance for Stroke Patients: Reliability, validity and comparison with healthy elderly, Physiotherapy Canada, 48, pp. 257-262, (1996); Frzovic D., Morris M.E., Vowels L., Clinical tests of standing balance: Performance of persons with multiple sclerosis, Arch Phys Med Rehabil, 81, pp. 215-221, (2000); Cattaneo D., Regola A., Meotti M., Validity of six balance disorders scales in persons with multiple sclerosis, Disabil Rehabil, 28, pp. 789-795, (2006); Perring S., Summers T., Laboratory-free measurement of gait rhythmicity in the assessment of the degree of impairment and the effectiveness of rehabilitation in patients with Vertigo resulting from vestibular hypofunction, Physiol Meas, 28, pp. 697-705, (2007); Perring S., Jepson R., The use of a two-dimensional ultrasound timeof- flight system for location of the centre of gravity in posturography measurements, Physiol Meas, 22, pp. 447-452, (2001); EquiTest Operator's Manual, (1992); Llorens R., Latorre J., Noe E., Et al., Posturography using the Wii Balance Board™: A feasibility study with healthy adults and adults post-stroke, Gait Posture, 43, pp. 228-232, (2016); Severini G., Straudi S., Pavarelli C., Et al., Use of Nintendo Wii Balance Board for posturographic analysis of multiple sclerosis patients with minimal balance impairment, J Neuroeng Rehabil, 14, (2017); Mathiowetz V., Weber K., Kashman N., Et al., Adult norms for the nine Hole Peg Test of Finger Dexterity, OTJR, 5, pp. 24-38, (1985); Norton K., Norton L., Sadgrove D., Position statement on physical activity and exercise intensity terminology, J Sci Med Sport, 13, pp. 496-502, (2010); Borg G.A., Psychophysical bases of perceived exertion, Med Sci Sports Exerc, 14, pp. 377-381, (1982); Thomas S., Thomas P.W., Kersten P., Et al., A pragmatic parallel arm multi-centre randomised controlled trial to assess the effectiveness and cost-effectiveness of a group-based fatigue management programme (FACETS) for people with multiple sclerosis, J Neurol Neurosurg Psychiatry, 84, pp. 1092-1099, (2013); Curtis L., The Unit Costs of Health and Social Care 2013, (2013); Gale N.K., Heath G., Cameron E., Et al., Using the framework method for the analysis of qualitative data in multi-disciplinary health research, BMC Med Res Methodol, 13, (2013); Craig P., Dieppe P., Macintyre S., Et al., Developing and evaluating complex interventions: The New Medical Research Council guidance, BMJ, 337, (2008); Paul L., Coote S., Crosbie J., Et al., Core outcome measures for exercise studies in people with multiple sclerosis: Recommendations from a multidisciplinary consensus meeting, Mult Scler, 20, pp. 1641-1650, (2014)</t>
  </si>
  <si>
    <t>Brox E.; Konstantinidis S.T.; Evertsen G.</t>
  </si>
  <si>
    <t>Brox, Ellen (54411916700); Konstantinidis, Stathis Th (22035124900); Evertsen, Gunn (8248476200)</t>
  </si>
  <si>
    <t>54411916700; 22035124900; 8248476200</t>
  </si>
  <si>
    <t>User-centered design of serious games for older adults following 3 years of experience with exergames for seniors: A study design</t>
  </si>
  <si>
    <t>e2</t>
  </si>
  <si>
    <t>10.2196/games.6254</t>
  </si>
  <si>
    <t>https://www.scopus.com/inward/record.uri?eid=2-s2.0-85027230637&amp;doi=10.2196%2fgames.6254&amp;partnerID=40&amp;md5=7ba356ef8c17468a7a9d4e2268415d3b</t>
  </si>
  <si>
    <t>Background: Seniors need sufficient balance and strength to manage in daily life, and sufficient physical activity is required to achieve and maintain these abilities. This can be a challenge, but fun and motivational exergames can be of help. However, most commercial games are not suited for this age group for several reasons. Many usability studies and user-centered design (UCD) protocols have been developed and applied, but to the best of our knowledge none of them are focusing on seniors' use of games for physical activity. In GameUp, a European cofunded project, some prototype Kinect exergames to enhance the mobility of seniors were developed in a user-centered approach. Objective: In this paper we aim to record lessons learned in 3 years of experience with exergames for seniors, considering both the needs of older adults regarding user-centered development of exergames and participation in UCD. We also provide a UCD protocol for exergames tailored to senior needs. Methods: An initial UCD protocol was formed based on literature of previous research outcomes. Senior users participated in UCD following the initial protocol. The users formed a steady group that met every second week for 3 years to play exergames and participate in the UCD during the 4 phases of the protocol. Several methods were applied in the 4 different phases of the UCD protocol; the most important methods were structured and semistructured interviews, observations, and group discussions. Results: A total of 16 seniors with an average age above 80 years participated for 3 years in UCD in order to develop the GameUp exergames. As a result of the lessons learned by applying the different methodologies of the UCD protocol, we propose an adjusted UCD protocol providing explanations on how it should be applied for seniors as users. Questionnaires should be turned into semistructured and structured interviews while user consultation sessions should be repeated with the same theme to ensure that the UCD methods produce a valid outcome. By first following the initial and gradually the adjusted UCD protocol, the project resulted in exergame functionalities and interface features for seniors. Conclusions: The main lessons learned during 3 years of experience with exergames for seniors applying UCD are that devoting time to seniors is a key element of success so that trust can be gained, communication can be established, and users' opinions can be recorded. All different game elements should be taken into consideration during the design of exergames for seniors even if they seem obvious. Despite the limitations of this study, one might argue that it provides a best practice guide to the development of serious games for physical activity targeting seniors. © 2020 International Association of Online Engineering. All rights reserved.</t>
  </si>
  <si>
    <t>Accessibility; Consumer health; Exergames; Gestural input; Lessons learned; Participatory design; Usability testing; User studies; User-centred design</t>
  </si>
  <si>
    <t>Kirk A, MacMillan F, Rice M, Carmichael A., An exploratory study examining the appropriateness and potential benefit of the Nintendo Wii as a physical activity tool in adults aged over 55 Years, Interact Comput, 1, pp. 102-114, (2013); Wollersheim D, Merkes M, Shields N, Liamputtong P, Wallis L, Raynolds F, Et al., Physical and psycosocial effects of Wii video game use among older women, Int J Emerging Technol Soc, 8, 2, pp. 85-98, (2010); Theng Y, Dahlan A, Akmal M, Myint T., An exploratory study on senior citizens' Perceptions of the Nintendo Wii: The case of Singapore i-CREATe '09, 2009 Presented at: 3rd International Convention on Rehabilitation Engineering &amp; Assistive Technology, (2009); Anderson F, Annett M, Bischof WF., Lean on Wii: Physical rehabilitation with virtual reality Wii peripherals, Stud Health Technol Inform, 154, pp. 229-234, (2010); Konstantinidis ST, Fernandez-Luque L, Brox E, Kummervold PE., Seniors Exergaming 2.0: The role of social and motivational aspects on games for elderly's physical training through Web 2.0 techniques, 2014 Presented at: Proceedings of Medicine 2.0, pp. 09-10, (2014); Brox E, Konstantinidis Evertsen G, Fernandez-Luque L, Rremartinez A, Oesch P, Et al., GameUp: Exergames for mobility: A project to keep elderly active, 2016 Presented at: XIV Mediterranean Conference on Medical and Biological Engineering and Computing, pp. 1219-1224, (2016); Chao Y, Scherer YK, Wu Y, Lucke KT, Montgomery CA., The feasibility of an intervention combining self-efficacy theory and Wii Fit exergames in assisted living residents: A pilot study, Geriatr Nurs, 34, 5, pp. 377-382, (2013); Williams MA, Soiza RL, Jenkinson AM, Stewart A., Exercising with computers in later life (EXCELL)-pilot and feasibility study of the acceptability of the Nintendo Wii Fit in community-dwelling fallers, BMC Res Notes, 3, (2010); Evertsen G, Brox E., Acceptance of a targeted exergame program by elderly, 2015 Presented at: Proceedings from the 13th Scandinavian Conference on Health Informatics, pp. 12-15, (2015); Brox E, Luque L, Evertsen G, Hernandez JEG., Exergames for elderly: Social exergames to persuade seniors to increase physical activity, 2011 Presented at: 5th International Conference on Pervasive Computing Technologies for Healthcare, pp. 546-549, (2011); Brox E, Evertsten G, Asheim-Olsen H, Burkow T, Vognild L., Experience from long-term exergaming with elderly, Proceedings of the 18th International Academic Mindtrek Conference, pp. 216-220, (2014); Bird M, Clark B, Millar J, Whetton S, Smith S., Exposure to "Exergames" increases older adults' perception of the usefulness of technology for improving health and physical activity: A pilot study, JMIR Serious Games, 3, 2, (2015); Billis A, Konstantinidis E, Mouzakidis C, Tsolaki M, Pappas C, Bamidis P., A game-like interface for training seniors' dynamic balance and coordination, IFMBE Proceedings, pp. 691-694, (2010); Konstantinidis EI, Billis A, Hlauschek W, Panek P, Bamidis PD., Integration of cognitive and physical training in a smart home environment for the elderly people, Stud Health Technol Inform, 160, pp. 58-62, (2010); Jung Y, Li W, Gladys C, Lee K., Games for a better life: Effects of playing Wii games on the well-being of seniors in a long-term care facility, 2009 Presented at: Proceedings of the Sixth Australasian Conference on Interactive Entertainment, pp. 0-5, (2009); Rendon AA, Lohman EB, Thorpe D, Johnson EG, Medina E, Bradley B., The effect of virtual reality gaming on dynamic balance in older adults, Age Ageing, 41, 4, pp. 549-552, (2012); Brox E, Evertsen G, Asheim-Olsen H, Hors-Fraile S, Browne J., Experience with a 3D Kinect exergame for elderly, 2015 Presented at: Proceedings of the 8th International Conference on Health Informatics, pp. 12-15, (2015); Konstantinidis ST, Brox E, Kummervold PE, Hallberg J, Evertsen G, Hirche J., Online social exergames for seniors: A pillar of gamification for clinical practice, Handbook of Research on Holistic Perspectives in Gamification for Clinical Practice, pp. 245-276, (2015); van der Abeele AA, Van Rompaey RV., Introducing human-centered research to game design: Designing game concepts for and with senior citizens, 2006 Presented at: CHI '06 Extended Abstracts on Human Factors in Computing, pp. 1469-1474, (2006); Gerling K, Schild J, Masuch M., Exergame design for elderly users: The case study of SilverBalance, 2010 Presented at: Proceedings of the 7th International Conference on Advances in Computer Entertainment Technology, pp. 66-69, (2010); Ergonomics of human-system interaction-Part 210: Human-centred design for interactive systems; Karat J, Karat CM., The evolution of user-centered focus in the human-computer interaction field, IBM Syst J, 42, 4, pp. 532-541, (2003); Sebe N., Human-centered computing, Handbook of Ambient Intelligence and Smart Environments, pp. 349-370, (2010); Proffitt R, Lange B., User centered design and development of a game for exercise in older adults, Int J Technol Knowl Soc, 8, 5, (2012); van der Weegen S, Verwey R, Spreeuwenberg M, Tange H, van der Weijden T, de Witte WL., The development of a mobile monitoring and feedback tool to stimulate physical activity of people with a chronic disease in primary care: A user-centered design, JMIR Mhealth Uhealth, 1, 2, (2013); Vredenburg K, Mao J, Smith P, Carey T., A survey of user-centered design practice, 2002 Presented at: Proceedings of the SIGCHI Conference on Human Factors in Computing Systems, pp. 3460-3478, (2002); Gregor P, Newell A, Zajicek M., Designing for dynamic diversity: Interfaces for older people, 2002 Presented at: Proceedings of the 5th international ACM conference on Assistive technologies, pp. 151-156, (2002); Thimbleby H., Understanding user centred design (UCD) for people with special needs, Computers Helping People with Special Needs, (2008); Zajicek M., Successful and available: Interface design exemplars for older users, Interact Comput, pp. 411-430, (2004); Billis A, Konstantinidis E, Ladas A, Tsolaki M, Pappas C, Bamidis P., Evaluating affective usability experiences of an exergaming platform for seniors, Biomed Eng, pp. 1-4, (2011); Dickinson A, Arnott J, Prior S., Methods for human-computer interaction research with older people, Behav Inf Technol, 26, 4, pp. 343-352, (2007); Holt B., Creating senior-friendly Web sites, Issue Brief Cent Medicare Educ, 1, 4, pp. 1-8, (2000); Interface Design Guidelines for Users of all Ages, (2001); Kurniawan S, Zaphiris P., Research-derived Web design guidelines for older people, 2005 Presented at: Proceedings of 7th international ACM SIGACCESS Conference on Computers and Accessibility, pp. 129-135, (2005); Making your Web site senior friendly: A checklist, (2002); Bamidis PD, Gabarron E, Hors-Fraile S, Konstantinidis E, Konstantinidis S, Rivera O., Gamification and behavioral change: Techniques for health social media, Participatory Health Through Social Media, pp. 112-135, (2016); Chrisnell D, Redish J., AARP, (2005); Kurniawan S, King A, Evans D, Blenkhorn P., Personalising Web page presentation for older people, Interact Comput, 18, 3, pp. 457-477, (2006); Fidgeon T., Usability for Older Web Users, WebCredible, (2006); Arch A, Abou-Zahra S., Developing websites for older people: How web content accessibility guidelines (WCAG) 2.0 applies, Web Accessibility Initiative, (2010); Awad M, Ferguson S, Craig C., Designing games for older adults: An affordance-based approach, 2014 Presented at: IEEE 3nd International Conference on Serious Games and Applications for Health (SeGAH), (2014); Hors Fraile S, Browne J, Brox E, Evertsen G., Suitability analysis of commercial open-source driven motion sensor devices applied to exergames for the elderly, Ambient Assisted Living Forum Eindhoven, (2012); Faulkner L., Beyond the five-user assumption: Benefits of increased sample sizes in usability testing, Behav Res Methods Instrum Comput, 35, 3, pp. 379-383, (2003); Why You Only Need to Test With 5 Users, (2000); Spool J, Schroeder W., Testing web sites: Five users is nowhere near enough, 2001 Presented at: CHI '01 Extended Abstracts on Human Factors in Computing Systems, (2001); Macefield R., How to specify the participant group size for usability studies: A practitioner's guide, J Usability Studies, 5, 1, pp. 34-45, (2009); Baek EO, Cagiltay K, Boling E, Frick T., User-centered design and development, Handbook of Research on Educational Communications and Technology, pp. 659-570, (2008); Redish J, Chisnell D., Designing web sites for older adults: A review of recent research, AARP, (2004); Hayes V, Morris J, Wolfe C, Morgan M., The SF-36 health survey questionnaire: Is it suitable for use with older adults?, Age Ageing, 24, 2, pp. 120-125, (1995); Iacono I, Marti P., Engaging older people with participatory design, 2014 Presented at: Proceedings of the 8th Nordic Conference on Human-Computer Interaction: Fun, Fast, Foundational, pp. 859-864, (2014)</t>
  </si>
  <si>
    <t>Chodan C.; Mirza-Babaei P.; Sankaranarayanan K.</t>
  </si>
  <si>
    <t>Chodan, Cameron (57188704776); Mirza-Babaei, Pejman (39061915500); Sankaranarayanan, Karthik (56786622500)</t>
  </si>
  <si>
    <t>57188704776; 39061915500; 56786622500</t>
  </si>
  <si>
    <t>Safety does not happen by accident, can gaming help improve occupational health and safety in organizations?</t>
  </si>
  <si>
    <t>10287 LNCS</t>
  </si>
  <si>
    <t>10.1007/978-3-319-58466-9_29</t>
  </si>
  <si>
    <t>https://www.scopus.com/inward/record.uri?eid=2-s2.0-85025146196&amp;doi=10.1007%2f978-3-319-58466-9_29&amp;partnerID=40&amp;md5=2ae2f0b7ae02c33b894f6630d422985a</t>
  </si>
  <si>
    <t>In 2015, the Association of Workers’ Compensation Boards of Canada recorded around quarter-million workplace injuries, a staggering figure which does not include incidents that go undocumented. A lack of health and safety training and/or lack of safety awareness can lead to workplace injuries and in the worst cases a workplace death. It is imperative that organizations make Occupational Health and Safety (OHS) one of their top priorities. In this paper, we explore the implementation of an adaptive personalized learning support system within a game that is centered on health and safety training. The design of the game incorporates a feedback loop that constantly evaluates the player’s performance while they complete learning challenges. As the players proceed within the game’s environment their profile is constantly updated thus providing an insight into their strengths and weaknesses. The game is evolutionary i.e. it is designed to adjust the challenges given to the player in order to focus on improving the player’s underperforming skills. This game is a step towards overcoming a lack of health and safety training observed in small and medium enterprises. Through this game we try to create a fun and motivating environment where workers are being exposed to the health and safety mindset and learning through relevant challenges. The game is made in collaboration with the public services health and safety association (PSHSA) based in Toronto. The learning challenges aim to better the player’s health and safety performance in the organizational performance metric (OPM) and hone their underlying health and safety skills. © Springer International Publishing AG 2017.</t>
  </si>
  <si>
    <t>Adaptive learning; Case study; Game development; Serious games; User-centered design</t>
  </si>
  <si>
    <t>Cowley B., Charles D., Black M., Hickey R., Toward an understanding of flow in video games, Comput. Entertain, 6, 2, (2008); Deterding S., Gamification: Designing for motivation, Interactions, 19, pp. 14-17, (2012); Deterding S., Dixon D., From game design elements to gamefulness: Defining “gamification”, In: Mintrek, 2011, pp. 9-15, (2011); Dominguez A., Saenz-De-Navarrete J., De-Marcos L., Fernandez-Sanz L., Pages C., Martinez-Herraiz J.J., Gamifying learning experiences: Practical implications and outcomes, Comput. Educ, 63, pp. 380-392, (2013); Essential Facts about the Canadian Video Game Industry, (2015); Francisco A., Luis F., Gonzalez J.L., Isla J.L., Analysis and application of gamification, INTERACCION, pp. 1-17, (2012); Glover I., Play as you learn: Gamification as a technique for motivating learners play as you learn, Proceedings of World Conference on Educational Multimedia, Hypermedia and Telecommunications 2013, pp. 1998-2008, (2013); Guillen-Nieto V., Aleson-Carbonell M., Serious games and learning effectiveness: The case of It’s a Deal!, Comput. Educ, 58, 1, pp. 435-448, (2012); Mekler E.D., Bruhlmann F., Opwis K., Tuch A.N., Disassembling gamification: The effects of points and meaning on user motivation and performance, CHI 2013 Extended Abstracts on Human Factors in Computing Systems on - CHI EA 2013, (2013); Mulwa C., Lawless S., Sharp M., Arnedillo-Sanchez I., Wade V., Adaptive educational hypermedia systems in technology enhanced learning: A literature review, ACM Conference on Information Technology Education, pp. 73-84, (2010); Nicholson S., A user-centered theoretical framework for meaningful gamification a brief introduction to gamification organismic integration theory situational relevance and situated motivational affordance, Games+Learning+Society 8.0, (2012); Rego P., Moreira P.M., Reis L.P., Serious games for rehabilitation: A survey and a classification towards a taxonomy, 2010 5Th Iberian Conference on Information Systems and Technologies (CISTI, pp. 1-6, (2010); Ritterfeld U., Weber R., Video Games for Entertainment. Playing Video Games-Motives, Responses, and Consequences, pp. 399-413, (2006); Ruiz J.G., Mintzer M.J., Leipzig R.M., The impact of e-learning in medical education, Acad. Med, 81, 3, pp. 207-212, (2006); Ryan R.M., Rigby C.S., Przybylski A., The motivational pull of video games: A self-determination theory approach, Motiv. Emot, 30, 4, pp. 344-360, (2006); Shute V.J., Rieber L., Van Eck R., Games … and … Learning. Trends Issues Instr. Des. Technol, 3, pp. 1-31, (2012); Tsai T.-W., Lo H.Y., Chen K.-S., An affective computing approach to develop the game-based adaptive learning material for the elementary students, Proceedings of 2012 Joint International Conference on Human-Centered Computer Environments - HCCE 2012, 8, (2012); Zammitto V., Mirza-Babaei P., Livingston I., Kobayashi M., Nacke L., Player experience: mixed methods and reporting results, CHI EA 2014, pp. 147-150, (2014); Zualkeman I., Pasquier M., Jibreel M.M., Zakaria R.S., Tayem R.M., An adaptive learning RPG game-engine based on knowledge spaces, ICETC 2010–2010 2Nd International Conference on Education Technology and Computer, 2, 5, (2010)</t>
  </si>
  <si>
    <t>United Nations, World Population Ageing, (2016); Obi T., Ishmatova D., Iwasaki N., Promoting, ICT innovations for the ageing population in Japan, Int. J. Med. Inform., 82, 4, pp. e47-e62, (2013); Prince M., Bryce R., Albanese E., Wimo A., Ribeiro W., Ferri C.P., The global prevalence of dementia: a systematic review and metaanalysis, Alzheimers Dement., 9, 1, pp. 63-75, (2013); Vance D.E., Keltner N.L., McGuinness T., Umlauf M.G., Yuan Y.Y., The future of cognitive remediation training in older adults, J. Neurosci. Nurs., 42, 5, pp. 255-264, (2010); Demiris G., Thompson H.J., Reeder B., Wilamowska K., Zaslavsky O., Using informatics to capture older adults' wellness, Int. J. Med. Inform., 82, 11, pp. e232-e241, (2013); Mayeux R., Clinical practice. Early Alzheimer's disease, N. Engl. J. Med, 362, 23, pp. 2194-2201, (2010); Markesbery W.R., Schmitt F.A., Kryscio R.J., Davis D.G., Smith C.D., Wekstein D.R., Neuropathologic substrate of mild cognitive impairment, Arch. Neurol., 63, 1, pp. 38-46, (2006); Morris J.C., Mild cognitive impairment is early-stage Alzheimer disease: time to revise diagnostic criteria, Arch. Neurol., 63, 1, pp. 15-16, (2006); Zakharov V.V., Yakhno N.N., Mild cognitive impairment prevention: diet, sports and treatment approaches, J. Nutr. Health Aging, 12, 1, pp. 86S-88S, (2008); McGuire L.C., Ford E.S., Ajani U.A., Cognitive functioning as a predictor of functional disability in later life, Am. J. Geriatr. Psychiatry, 14, 1, pp. 36-42, (2006); Dougherty J.H., Cannon R.L., Nicholas C.R., Et al., The computerized self test (CST): an interactive, internet accessible cognitive screening test for dementia, J. Alzheimers Dis., 20, 1, pp. 185-195, (2010); Risenhuber M., An action video game modifies visual processing, Trends Neurosci., 27, 2, pp. 72-74, (2004); Chisholm J.D., Hickey C., Theeuwes J., Kingstone A., Reduced attentional capture in action video game players, Atten. Percept. Psychophys., 72, 3, pp. 667-671, (2010); Li R., Polat U., Makous W., Bavelier D., Enhancing the contrast sensitivity function through action video game training, Nat. Neurosci., 12, 5, pp. 549-551, (2009); Shyu Y.I., Yip P.K., Factor structure and explanatory variables of the Mini-Mental State Examination (MMSE) for elderly persons in Taiwan, J. Formos. Med. Assoc., 100, 10, pp. 676-683, (2001); Nasreddine Z.S., Phillips N.A., Bedirian V., Et al., The Montreal Cognitive Assessment, MoCA: a brief screening tool for mild cognitive impairment, J. Am. Geriatr. Soc., 53, 4, pp. 695-699, (2005); Galvin J.E., Roe C.M., Powlishta K.K., Et al., The AD8: a brief informant interview to detect dementia, Neurology, 65, 4, pp. 559-564, (2005); Reisberg B., Ferris S.H., de Leon M.J., Crook T., The global deterioration scale for assessment of primary degenerative dementia, Am. J. Psychiatry, 139, 9, pp. 1136-1139, (1982); Li H., Zhang T., Yu T.C., Lin C.C., Wong A.M.K., Combine wireless sensor network and multimedia technologies for cognitive function assessment,, Proceedings of the Third International Conference on Intelligent Control and Information Processing (ICICIP), pp. 717-720, (2012); Kalman J., Magloczky E., Janka Z., Disturbed visuo-spatial orientation in the early stage of Alzheimer's dementia, Arch. Gerontol. Geriatr., 21, 1, pp. 27-34, (1995); Wright M., Geffen G., Geffen L., Comparative effects of ageing and dementia of the Alzheimer type on orientation of visual attention, Dement. Geriatr. Cogn. Disord., 8, 6, pp. 366-375, (1997); Backman L., Memory and cognition in preclinical dementia: what we know and what we do not know, Can. J. Psychiatry, 53, 6, pp. 354-360, (2008); Backman L., Jones S., Berger A.K., Laukka E.J., Small B.J., Cognitive impairment in preclinical Alzheimer's disease: a meta-analysis, Neuropsychology, 19, 4, pp. 520-531, (2005); Barnes L.L., Schneider J.A., Boyle P.A., Bienias J.L., Bennett D.A., Memory complaints are related to Alzheimer disease pathology in older persons, Neurology, 67, 9, pp. 1581-1585, (2006); Sambataro F., Murty V.P., Callicott J.H., Et al., Age-related alterations in default mode network: impact on working memory performance, Neurobiol. Aging, 31, 5, pp. 839-852, (2010); Pereira F.S., Yassuda M.S., Oliveira A.M., Forlenza O.V., Executive dysfunction correlates with impaired functional status in older adults with varying degrees of cognitive impairment, Int. Psychogeriatr., 20, 6, pp. 1104-1115, (2008); Traykov L., Raoux N., Latour F., Et al., Executive functions deficit in mild cognitive impairment, Cogn. Behav. Neurol., 20, 4, pp. 219-224, (2007); Lam L.C., Tam C.W., Lui V.W., Et al., Prevalence of very mild and mild dementia in community-dwelling older Chinese people in Hong Kong, Int. Psychogeriatr., 20, 1, pp. 135-148, (2008); Andersen K., Lolk A., Nielsen H., Andersen J., Olsen C., Kragh-Sorensen P., Prevalence of very mild to severe dementia in Denmark, Acta Neurol. Scand., 96, 2, pp. 82-87, (1997); McKhann G.M., Knopman D.S., Chertkow H., Et al., The diagnosis of dementia due to Alzheimer's disease: recommendations from the National Institute on Aging-Alzheimer's Association workgroups on diagnostic guidelines for Alzheimer's disease, Alzheimers Dement, 7, 3, pp. 263-269, (2011); Pulvermuller F., Cooper-Pye E., Dine C., Hauk O., Nestor P.J., Patterson K., The word processing deficit in semantic dementia: all categories are equal, but some categories are more equal than others, J. Cogn. Neurosci., 22, 9, pp. 2027-2041, (2010); Logie R.H., Parra M.A., Sala S.D., From cognitive science to dementia assessment, Policy Insights Behav. Brain Sci., 2, 1, pp. 81-91, (2015); Sanchez-Cubillo I., Perianez J.A., Adrover-Roig D., Et al., Construct validity of the Trail Making Test: role of task-switching, working memory, inhibition/interference control, and visuomotor abilities, J. Int. Neuropsychol. Soc., 15, 3, pp. 438-450, (2009); Perrochon A., Kemoun G., The walking Trail-making test is an early detection tool for mild cognitive impairment, Clin. Interv. Aging, 9, pp. 111-119, (2014); Rizzo M., Sparks J., McEvoy S., Viamonte S., Kellison I., Vecera S.P., Change blindness, aging, and cognition, J. Clin. Exp. Neuropsychol., 31, 2, pp. 245-256, (2009); Zenisek R., Millis S.R., Banks S.J., Miller J.B., Prevalence of below-criterion Reliable Digit Span scores in a clinical sample of older adults, Arch. Clin. Neuropsychol., 31, 5, pp. 426-433, (2016)</t>
  </si>
  <si>
    <t>Konstantara K.; Xinogalos S.</t>
  </si>
  <si>
    <t>Konstantara, Konstantina (57189302373); Xinogalos, Stelios (13006140900)</t>
  </si>
  <si>
    <t>57189302373; 13006140900</t>
  </si>
  <si>
    <t>Cells of War: A Serious Game for Familiarizing Players With the Immune System</t>
  </si>
  <si>
    <t>10.1177/1046878118803418</t>
  </si>
  <si>
    <t>https://www.scopus.com/inward/record.uri?eid=2-s2.0-85055188316&amp;doi=10.1177%2f1046878118803418&amp;partnerID=40&amp;md5=9f5043744edab20feaf2268b4bfe75ee</t>
  </si>
  <si>
    <t>Background. Health constitutes a major field in serious games because of the wide range of applications and the significant contribution to humans and society. The spectrum of games for health meets the needs for education, training, treatment, rehabilitation, research, well-being, prevention, motivation and others. Aim. Cells of War is a serious card game, aiming to familiarize the players with the complex functionalities of the immune system, inform on diseases coming from viruses, bacteria, parasites or fungi and explain how some daily habits may affect health. Method. This article analyzes all the design steps followed in order to integrate the learning content into the game mechanics and game-play. The offline card game was developed in the game engine Unity, making it possible to build executables for Windows, Linux and Mac OS X and distribute them to the users for the first pilot evaluation. The results of the pilot evaluation are presented along with useful feedback for the game. Results. Cells of War was evaluated by a wide range of people on different age groups, interests, gaming background, knowledge background and among them a few health specialists and educators. Overall the game achieved to transfer some knowledge, while the feedback will contribute to the improvement of the game. Conclusions. The pilot evaluation of Cells of War showed that the game is fun, well-designed and achieves to educate the players, although the participants suggested a few issues for improvement. Cells of War has to be used and evaluated by students and teachers in order to assess the game as an instructional tool in schools and evaluate its impact on learning the functionalities of the immune system. © The Author(s) 2018.</t>
  </si>
  <si>
    <t>card game; diseases; evaluation serious; games; health; immune system; unity</t>
  </si>
  <si>
    <t>Cole S.W., Yoo D.J., Knutson B., Interactivity and reward-related neural activation during a serious videogame, PLoS ONE, 7, 3, (2012); Essential facts about computer and video games, (2017); Garneau P.A., Fourteen forms of fun, (2001); Kato P.M., Cole S.W., Bradlyn A.S., Pollock B.H., A video game improves behavioral outcomes in adolescents and young adults with cancer: A randomized trial, Pediatrics, 122, 2, (2008); Kelly H., Howell K., Glinert E., Holding L., Swain C., Burrowbridge A., Roper M., How to build serious games, Communications of the ACM, 50, 7, pp. 44-49, (2007); Lennon J.L., Debriefing a health-related educational game: A case study, Simulation &amp; Gaming, 41, 3, pp. 390-399, (2010); Global games market report, (2017); Petri G., von Wangenheim C.G., Borgatto A.F., MEEGA+: An evolution of a model for the evaluation of educational games, (2016); Prensky M., Fun, play and games: What makes games engaging, Digital game-based learning, pp. 5-31, (2001); Przybylski A., Rigby S., Ryan R., A motivational model of video game engagement, Review of General Psychology, 14, 2, pp. 154-166, (2010); Sherry J.L., Greenberg B.S., Lucas K., Lachlan K., Video game uses and gratifications as predictors of use and game preference, Playing Video Games: Motives, Responses, and Consequences, pp. 248-262, (2006); Steinman R.A., Blastos M.T., A trading card game teaching about host defence, Medical Education, 36, 12, pp. 1201-1208, (2002); Su T., Cheng M.T., Lin S.H., Investigating the effectiveness of an educational card game for learning how human immunology is regulated, CBE—Life Sciences Education, 13, 3, pp. 504-515, (2014); Winn B.M., The design, play, and experience framework, Handbook of research on effective electronic gaming in education, pp. 1010-1024, (2009); Xinogalos S., Programming serious games as a master course: Feasible or not?, Simulation &amp; Gaming, 49, 1, pp. 8-26, (2018); Yusoff A., Crowder R., Gilbert L., Wills G., A conceptual framework for serious games, pp. 21-23, (2009)</t>
  </si>
  <si>
    <t>Presidential Committee on Information Literacy: Final Report, (1989); Boller S., Kapp K., Play to Learn, (2017); Csikszentmihalyi M., Flow: The psychology of optimal experience, (1990); Cohen J., A Power Primer, Psychological bulletin, 112, 1, pp. 155-159, (1992); Deterding S., Dixon D., Khaled R., Nacke L., From Game Design Elements to Gamefulness: Defining Gamification, Proceedings of the 15th International Academic MindTrek Conference, pp. 9-15, (2011); Eckardt L., Robra-Bissantz S., Lost in Antarctica: Designing an Information Literacy Game to Support Motivation and Learning Success, Proceedings of the International Conference on Design Science Research in Information Systems, pp. 202-206, (2016); Fu F., Su R., Yu S., EGameFlow: A Scale to Measure Learners' Enjoyment of e-Learning Games, Computers and Education, 52, 1, pp. 101-112, (2009); Fullerton T., Game Design Workshop, (2014); Hamari J., Koivisto J., Sarsa H., Does Gamification Work? - a Literature Review of Empirical Studies on Gamification, Proceedings of the 47th Hawaii International Conference, pp. 3025-3034, (2014); Hoblitz A., Spielend Lernen im Flow: Die motivationale Wirkung von Serious Games im Schulunterricht, (2015); Johnson D., Wiles J., Effective Affective User Interface Design in Games, Ergonomics, 46, 13/14, pp. 1332-1345, (2003); Kapp K., The Gamification of Learning and Instruction, (2012); Kerres M., Multimediale und telemediale Lernumgebungen: Konzeption und Entwicklung, (2001); Knautz K., Gamification in der Hochschuldidaktik-Konzeption, Implementierung und Evaluation einer spielbasierten Lernumgebung, (2015); Lazzaro N., Why We Play Games: Four Keys to More Emotion Without Story, (2004); Macklin C., Sharp J., Games, Design and Play, (2016); Markey K., Swanson F., Jenkins A., Jennings B., Jean B., Rosenberg V., Yao X., Frost R., The Effectiveness of a Web-based Board Game for Teaching Undergraduate Students Information Literacy Concepts and Skills, D-Lib Magazine, 14, 9/10, pp. 1082-9873, (2008); Pagulayan R., Keeker K., Wixon D., Romero R., Fuller T., User-centered Design in Games, The Human-Computer Interaction Handbook: Fundamentals, Evolving Techniques and Emerging Applications, pp. 883-905, (2003); Schell J., The Art of Game Design, (2014); Sweetser P., Johnson D., Player-centred Game Environments: Assessing Player Opinions, Experiences and Issues, Proceedings of the International Conference on Entertainment Computing, pp. 321-332, (2004); Sweetser P, Wyeth P., GameFlow: A Model for Evaluating Player Enjoyment in Games, Computers in Entertainment, 3, 3, pp. 1-24, (2005); Zichermann G., Cunningham C., Gamification by Design, (2011)</t>
  </si>
  <si>
    <t>Allen J.M., Wright S., Cranston N., Watson J., Beswick K., Hay I., Raising levels of school student engagement and retention in rural, regional and disadvantaged areas: Is it a lost cause?, International Journal of Inclusive Education, pp. 1-17, (2017); Newmann F.M., Student Engagement and Achievement in American Secondary Schools, 1234, (1992); Fredricks J.A., Blumenfeld P.C., Paris A.H., School engagement: Potential of the concept, state of the evidence, Review of Educational Research, 74, 1, pp. 59-109, (2004); Shernoff D.J., Csikszentmihalyi M., Schneider B., Shernoff E.S., Student engagement in high school classrooms from the perspective of flow theory, Applications of Flow in Human Development and Education: The Collected Works of Mihaly Csikszentmihalyi, pp. 475-494, (2014); Michael D.R., Chen S.L., Serious Games:Games That Educate, Train, and Inform, (2005); Granic I., Lobel A., Engels R.C.M.E., The benefits of playing video games, American Psychologist, 69, 1, pp. 66-78, (2014); Garris R., Ahlers R., Driskell J.E., Games, motivation, and learning: A research and practice model, Simulation &amp;Gaming, 33, 4, pp. 441-467, (2002); Bergeron B., Developing Serious Games, Game Development Series, (2006); Zyda M., From visual simulation to virtual reality to games, The Computer Journal, 38, 9, pp. 25-32, (2005); Marsh T., Serious games continuum: Between games for purpose and experiential environments for purpose, Entertainment Computing, 2, 2, pp. 61-68, (2011); Lieberman D.A., What can we learn from playing interactive games?, Playing Video Games: Motives, Responses, and Consequences, pp. 447-469, (2006); Marne B., Huynh-Kim-Bang B., Labat J.-M., Articuler motivation et apprentissage grace aux facettes du jeu serieux, EIAH 2011-Conference sur les Environnements Informatiques pour L'Apprentissage Humain, pp. 69-80, (2011); Ibanez B.C., Boudier V., Labat J.-M., Knowledge management approach to support a serious game development, Proceedings of the 9th IEEE International Conference on Advanced Learning Technologies, ICALT '09, pp. 420-422, (2009); Kirkley J., Kirkley S., Heneghan J., Building bridges between serious game design and instructional design, The Design and Use of Simulation Computer Games in Education, 2, (2007); De Freitas S., Jarvis S., A Framework for Developing Serious Games to Meet Learner Needs, (2006); Baker A., Navarro E.O., VanDerHoek A., An experimental card game for teaching software engineering processes, The Journal of Systems and Software, 75, 1-2, pp. 3-16, (2005); Kazimoglu C., Kiernan M., Bacon L., Mackinnon L., A serious game for developing computational thinking and learning introductory computer programming, Procedia-Social and Behavioral Sciences, 47, pp. 1991-1999, (2012); Muratet M., Torguet P., Jessel J.-P., Viallet F., Towards a serious game to help students learn computer programming, International Journal of Computer Games Technology, 2009, (2009); Rodrigues M., Simeao Carvalho P., Teaching physics with angry birds: Exploring the kinematics and dynamics of the game, Physics Education, 48, 4, pp. 431-437, (2013); Sloutsky V.M., Kaminski J.A., Heckler A.F., The advantage of simple symbols for learning and transfer, Psychonomic Bulletin &amp;Review, 12, 3, pp. 508-513, (2005); Williams D., Ma Y., Feist S., Richard C.E., Prejean L., The design of an analogical encoding tool for game-based virtual learning environments, British Journal of Educational Technology, 38, 3, pp. 429-437, (2007); Mestadi W., Nafil K., Touahni R., Messoussi R., Knowledge representation by analogy for the design of learning and assessment strategies, International Journal of Modern Education and Computer Science, 9, 6, pp. 9-16, (2017); Yusoff A., Crowder R., Gilbert L., Wills G., A conceptual framework for serious games, Proceedings of the 9th IEEE International Conference on Advanced Learning Technologies, ICALT '09, pp. 21-23, (2009); Fernandes J.M., Sousa S.M., PlayScrum-A card game to learn the scrum agile method, Proceedings of the 2nd IEEE International Conference on Games and Virtual Worlds for Serious Applications, VS-GAMES 2010, pp. 52-59, (2010); Tang S., Hanneghan M., Carter C., A platform independent game technology model for model driven serious games development, Electronic Journal of E-Learning, 11, 1, pp. 61-79, (2013); Van Der Vegt W., Westera W., Nyamsuren E., Georgiev A., Ortiz I.M., Rage architecture for reusable serious gaming technology components, International Journal of Computer Games Technology, 2016, (2016); Del Blanco A., Torrente J., Moreno-Ger P., Fernandez-Manjon B., A general architecture for the integration of educational videogames in standards-compliant Virtual Learning Environments, Proceedings of the 9th IEEE International Conference on Advanced Learning Technologies, ICALT '09, pp. 53-55, (2009); Barbosa A.F.S., Pereira P.N.M., Dias J.A.F.F., Silva F.G.M., A new methodology of design and development of serious games, International Journal of Computer Games Technology, 2014, (2014); Winn B.M., The design, play, and experience framework, Handbook of Research on Effective Electronic Gaming in Education, pp. 1010-1024, (2009); Rooney P., A theoretical framework for serious game design: Exploring pedagogy, play and fidelity and their implications for the design process, International Journal of Game-Based Learning, 2, 4, pp. 41-60, (2012); Kelle S., Klemke R., Specht M., Design patterns for learning games, International Journal of Technology Enhanced Learning, 3, 6, pp. 555-569, (2011); Hunicke R., Leblanc M., Zubek R., MDA: A formal approach to game design and game research, Proceedings of the 19th National Conference on Artificial Intelligence, pp. 1-5, (2004); Suttie N., Louchart S., Lim T., Et al., In persuit of a 'serious games mechanics' : A theoretical framework to analyse relationships between 'game' and 'pedagogical aspects' of serious games, Proceedings of the 4th International Conference on Games and Virtual Worlds for Serious Applications, VS-GAMES 2012, pp. 314-315, (2012); Marne B., Wisdom J., Huynh-Kim-Bang B., Labat J., The six facets of serious game design: A methodology enhanced by ourdesign pattern library, 21st Century Learning for 21st Century Skills 7563 of Lecture Notes in Computer Science, pp. 208-221, (2012); Sherry J., Pacheco A., Matching computer game genres to educational outcomes, Electronic Journal of Communication, 16, 1, (2006); Bennis L., Benhlima S., Comparative study of the process model of Serious Game Design through the generic model DICE, Proceedings of the 1st International Conference on Intelligent Systems and Computer Vision, ISCV 2015, (2015); Mancona Kande M., Strohmeier A., On the role of multidimensional separation of concerns in software architecture, OOPSLA Workshop on Advanced Separation of Concerns in Object-Oriented Systems, (2000); Bass L., Clements P., Kazman R., Software Architecture in Practice, (2003); Jacobsson I., Christerson M., Jonsson P., Et al., Object-Oriented Software Engineering, (1992); Djaouti D., Alvarez J., Jessel J., Classifying serious games, Handbook of Research on Improving Learning AndMotivation Through Educational Games, Advances in Game-Based Learning, pp. 118-136, (2011); Habgood M.P.J., Ainsworth S.E., Benford S., Endogenous fantasy and learning in digital games, Simulation &amp;Gaming, 36, 4, pp. 483-498, (2005); Fabricatore C., Learning and Videogames: An Unexploited Synergy, (2000); Anderson L.W., Krathwohl D.R., Airasian P.W., Et al., A Taxonomy for Learning, Teaching, and Assessing: A Revision of Blooms Taxonomy of Educational Objectives, (2001); Navarro E.O., Van Der Hoek A., Software process modeling for an educational software engineering simulation game, Software Process: Improvement and Practice, 10, 3, pp. 311-325, (2005); Folmer E., Component based game development-A solution to escalating costs and expanding deadlines?, Component-Based Software Engineering 4608 of Lecture Notes in Computer Science, pp. 66-73, (2007); Susi T., Johannesson M., Backlund P., Serious Games: An Overview, (2007)</t>
  </si>
  <si>
    <t>Ulrich F.; Helms N.H.</t>
  </si>
  <si>
    <t>Ulrich, Frank (55788608700); Helms, Niels Henrik (55331492200)</t>
  </si>
  <si>
    <t>55788608700; 55331492200</t>
  </si>
  <si>
    <t>CREATING EVALUATION PROFILES FOR GAMES DESIGNED TO BE FUN: An Interpretive Framework for Serious Game Mechanics</t>
  </si>
  <si>
    <t>10.1177/1046878117709841</t>
  </si>
  <si>
    <t>https://www.scopus.com/inward/record.uri?eid=2-s2.0-85029604830&amp;doi=10.1177%2f1046878117709841&amp;partnerID=40&amp;md5=bde74df1f4e1f2ac0d823ce51e457e5b</t>
  </si>
  <si>
    <t>Background. Games can be great pedagogical tools for educators and students. COTS games (commercial-off-the-shelf) are designed for the pure purpose of leisure but can also contain educational value. Aim. In this paper, we address the potential of COTS games as serious games. We develop an interpretive evaluation framework that can identify the educational value in COTS games. Application. The presented framework can create evaluative profiles of the learning, social, game, and immersive mechanics of COTS games as educational tools. Moreover, the framework can position COTS games between four intertwined dimensions, namely pedagogical, design, knowledge, and sociotechnical considerations. Demonstration. To validate the practical application of the interpretive framework, we apply it to a real-world example. Our demonstration reveals the usefulness of the framework. Conclusions. The framework enables critical reflection on the game mechanics; thereby capturing the complexity of the game mechanics that makes COTS game both educational and fun to play. © 2017, © The Author(s) 2017.</t>
  </si>
  <si>
    <t>COTS (commercial-off-the-shelf) games; education; evaluation; game mechanics; interpretive research; serious games</t>
  </si>
  <si>
    <t>Alavi M., Leidner D.E., Knowledge management and knowledge systems: Conceptual foundations and research issue, MIS Quarterly, 25, 1, pp. 107-136, (2001); Aldrich C., The complete guide to simulations &amp; serious games: How the most valuable content will be created in the age beyond Gutenberg to Google, (2009); Amory A., Game Object Model Version II: A theoretical framework for educational game development, Educational Technology Research and Development, 55, 1, pp. 51-77, (2007); Arnab S., Lim T., Carvalho M.B., Bellotti F., De Freitas S., Louchart S., De Gloria A., Mapping learning and game mechanics for serious games analysis, British Journal of Educational Technology, 46, 2, pp. 391-411, (2015); Avital M., Te'eni D., From generative fit to generative capacity: Exploring an emerging dimension of information systems design and task performance, Information Systems Journal, 19, 4, pp. 345-367, (2009); Bellotti F., Berta R., De Gloria A., D'ursi A., Fiore V., A serious game model for cultural heritage, Journal on Computing and Cultural Heritage, 5, 4, pp. 1-27, (2012); Bellotti F., Berta R., De Gloria A., Primavera L., Player experience evaluation: An approach based on the personal construct theory, Entertainment computing – ICEC 2009, (2009); Bellotti F., Berta R., De Gloria A., Primavera L., Enhancing the educational value of video games, Computers in Entertainment, 7, 2, pp. 1-18, (2009); Bellotti F., Berta R., De Gloria A., Zappi V., exploring gaming mechanisms to enhance knowledge acquisition in virtual worlds, Proceedings of the 3rd International Conference on Digital Interactive Media in Entertainment and Arts - DIMEA ’08, pp. 77-84, (2008); Bellotti F., Kapralos B., Lee K., Moreno-Ger P., Berta R., Assessment in and of serious games: An overview, In advances in human-computer interaction volume 2013, 2013, pp. 1-12, (2013); Birk M.V., Buttlar B., Bowey J.T., Poeller S., Thomson S.C., Baumann N., Mandryk R.L., The effect s of social exclusion on play experience and hostile cognitions in digital games, pp. 3007-3019, (2016); Boyle E., Connolly T.M., Hainey T., The role of psychology in understanding the impact of computer games, Entertainment Computing, 2, 2, pp. 69-74, (2011); Chang D., Dooley L., Tuovinen J.E., Gestalt theory in visual screen design — A new look at an old subject, Proceedings of the Seventh world conference on computers in education conference on Computers in education: Australian topics, 8, pp. 5-12, (2002); Charsky D., From edutainment to serious games: A change in the use of game characteristics, Games and Culture, 5, 2, pp. 177-198, (2010); Chin J., Dukes R., Gamson W., Assessment in Simulation and Gaming: A review of the last 40 years, Simulation &amp; Gaming, 40, 9, pp. 553-568, (2009); Collins H., Tacit and explicit knowledge, (2010); Connolly T.M., Boyle E.A., Macarthur E., Hainey T., Boyle J.M., A systematic literature review of empirical evidence on computer games and serious games, Computers &amp; Education, 59, 2, pp. 661-686, (2012); Crookall D., Serious games, debriefing, and simulation/gaming as a discipline, Simulation &amp; Gaming, 41, 6, pp. 898-920, (2010); De Freitas S., Oliver M., How can exploratory learning with games and simulations within the curriculum be most effectively evaluated?, Computers and Education, 46, 3, pp. 249-264, (2006); Djaouti D., Alvarez J., Jessel J.-P., Methel G., Molinier P., A gameplay definition through videogame classification, International Journal of Computer Games Technology, 2008, pp. 1-7, (2008); Gregor S., Jones D., The anatomy of a design theory, Journal of the Association for Information Systems, 8, 5, pp. 312-335, (2007); Hays R.T., The effectiveness of instructional games: A literature review and discussion, (2005); Hevner A.R., March S.T., Park J., Ram S., Design science in information systems research, MIS Quarterly, 28, 1, pp. 75-105, (2004); Juul J., The art of failure: An essay on the pain of playing video games, (2013); Kensing F., Blomberg J., Participatory Design: Issues and Concerns, Computer Supported Cooperative Work (CSCW), 7, 1993, pp. 167-185, (1998); Kolb A.Y., Kolb D.A., Learning styles and learning spaces: Enhancing experiential learning in higher education, Academy of Management Learning &amp; Education, 4, 2, pp. 193-212, (2005); Layder D., Sociological practice - Linking theory and practice, (1998); Lim T., Louchart S., Suttie N., Ritchie J.M., Aylett R.S., Stanescu I.A., Moreno-Ger P., Strategies for effective digital games development and implementation, Cases on digital game-based learning: Methods, models, and strategies, pp. 168-198, (2013); Mader S., Natkin S., Levieux G., How to analyse therapeutic games: The player/game/therapy model, Entertainment Computing-ICEC 2012, pp. 193-206, (2012); Michinov N., Jamet E., Metayer N., Le Henaff B., The eyes of creativity: Impact of social comparison and individual creativity on performance and attention to others’ ideas during electronic brainstorming, Computers in Human Behavior, 42, pp. 57-67, (2014); Muller S.D., Ulrich F., The competing values of hackers: The culture profile that spawned the computer revolution, pp. 3434-3443, (2015); Muller S.D., Ulrich F., Nielsen P.A., When process is getting in the way of creativity and innovation, pp. 221-229, (2014); Orlikowski W.J., Gash D.C.C., Technological frames - Making sense of information technology in organizations, ACM Transactions on Information Systems, 12, 2, pp. 174-207, (1994); Peffers K., Tuunanen T., Rothenberger M.A., Chatterjee S., A design science research methodology for information systems research, Journal of Management Information Systems, 24, 3, pp. 45-77, (2008); Popescu M., Bellotti F., Approaches on metrics and taxonomy in serious games, pp. 351-358, (2012); Postmes T., Spears R., Lea M., The formation of group norms in computer-mediated communication, Human Communication Research, 26, 3, pp. 341-371, (2000); Pries-Heje J., Baskerville R., The design theory Nexus, MIS Quarterly, 32, 4, pp. 731-755, (2008); Shepherd M.M., Briggs R.O., Reinig B.A., Yen J., Nunamaker F.J., Invoking social comparison to improve electronic brainstorming: Beyond anonymity, Journal of Management Information Systems, 12, 3, pp. 155-170, (1996); Steinkuehler C., Duncan S., Scientific habits of mind in virtual worlds, Journal of Science Education and Technology, 17, 6, pp. 530-543, (2008); Ulrich F., Mengiste S.A., Muller S.D., Informal evaluation and institutionalization of neoteric technology ideas: The case of two Danish organizations, Communications of the Association for Information Systems, 37, 1, pp. 949-974, (2015); Walsham G., Interpreting information systems in organizations, (1993); Walsham G., Interpretive case studies in IS research: Nature and method, European Journal of Information Systems, 4, 2, pp. 74-81, (1995); Walsham G., Doing interpretive research, European Journal of Information Systems, 15, 3, pp. 320-330, (2006); Westera W., Nadolski R.J., Hummel H.G.K., Woperels I.G.J.H., Serious games for higher education: A framework for reducing design complexity, Journal of Computer Assisted Learning, 24, pp. 420-432, (2008); Zyda M., From visual simulation to virtual reality to games, Computer, 38, 9, pp. 25-32, (2005)</t>
  </si>
  <si>
    <t>Who W., World Report, (2011); Ulicsak M., Games in education: Serious games, A FutureLab Literature Review, (2010); The Global Games Market Will Reach $108.9 Billion in 2017 with Mobile Taking 42%, (2017); Romero M., Et al., Can serious games contribute to developing and sustaining 21st century skills?, Games and Culture, pp. 148-177, (2014); Parsons D., Et al., Mobile gaming - A serious business!, Proceedings 2012 17th IEEE International Conference on Wireless, Mobile and Ubiquitous Technology in Education, pp. 17-24, (2012); Steinmetz R., Gobel S., Challenges in serious gaming as emerging multimedia technology for education, training, sports and health, Proceedings of the 18th International Conference on Advances in Multimedia Modeling Lecture Notes in Computer Science, (2012); Fell E., Against Discrimination: Equality Act 2010 (UK), (2017); ISO 9241-171:2008. Ergonomics of Human-system Interaction - Part 171, (2008); Bierre K., Et al., Game not over: Accessibility issues in video games, Proceedings of the 3rd International Conference on Universal Access in Human Computer Interaction, pp. 22-27, (2005); Essential Facts 2017, pp. 1-3, (2016); Battersby S., Feti A Flexible Object Orientated Design Approach for the Realisation of Assistive Technology, pp. 18-19, (2013); International Classification of Diseases (ICD) 10, (2016); Park H.J., Kim S.B., Guidelines of serious game accessibility for the disabled, Proceedings of 2013 International Conference on Information Science and Applications., pp. 1-3, (2013); Jaramillo-Alcazar A., Lujan-Mora S., Mobile serious games: An accessibility assessment for people with visual impairments, Proceedings of International Conference Technological Ecosystems for Enhancing Multiculturality, (2017); Ainscow M., Et al., Improving schools, developing inclusion? Improving schools, Developing Inclusion, pp. 1-27, (2006); Minon R., Et al., An approach to the integration of accessibility requirements into a user interface development method, Science of Computer Programming, 86, pp. 58-73, (2014); Evers C., Et al., The user in the loop: Enabling user participation for self-adaptive applications, Future Generation Computer Systems, 34, pp. 110-123, (2014); Convention on the Rights of Persons with Disabilities., (2006); Simoes J., Redondo R.D., Vilas A.F., A social gamification framework for a K-6 learning platform, Computers in Human Behavior, 29, 2, pp. 345-353, (2013); De-Marcos L., Dominguez A., Saenz-De-Navarrete J., Pages C., An empirical study comparing gamification and social networking on e-learning, Computers &amp; Education, 75, pp. 82-91, (2014); Hanus M.D., Fox J., Assessing the effects of gamification in the classroom: A longitudinal study on intrinsic motivation, social comparison, satisfaction, effort, and academic performance, Computers &amp; Education, 80, pp. 152-161, (2015); De-Marcos L., Garcia-Lopez E., Garcia-Cabot A., On the effectiveness of game-like and social approaches in learning: Comparing educational gaming, gamification &amp; social networking, Computers &amp; Education, 95, pp. 99-113, (2016); Buckley P., Doyle E., Individualising gamification: An investigation of the impact of learning styles and personality traits on the efficacy of gamification using a prediction market, Computers &amp; Education, 106, pp. 43-55, (2017); Mekler E.D., Bruhlmann F., Tuch A.N., Opwis K., Towards understanding the effects of individual gamification elements on intrinsic motivation and performance, Computers in Human Behavior, 71, pp. 525-534, (2017)</t>
  </si>
  <si>
    <t>Adams T., Adams Z., Slaves to Armok: God of Blood Chapter II: Dwarf Fortress, (2006); Irvin J., Powell J., Hopcraft A., le Carre J., Tinker Tailor Soldier Spy, (1979); le Carre J., Tinker Tailor Soldier Spy, (1974)</t>
  </si>
  <si>
    <t>Anusca Ferrari R.C., Punie Y., Innovation and Creativity in Education and Training in the EU Member States: Fostering Creative Learning and Supporting Innovative Teaching, (2009); Introduction to Gamification, (2014); Chen H.R., Jian C.H., Lin W.S., Yang P.C., Chang H.Y., Design of Digital Game-Based Learning in Elementary School Mathematics, 2014 7Th International Conference on Ubi-Media Computing and Workshops, pp. 322-325, (2014); El-Nasr M.S., Smith B.K., Learning through game modding, Computers in Entertainment, 4, 1, pp. 45-64, (2006); Fisch S.M., Making Educational Computer Games Educational?; Foss B.A., Eikaas T.I., Game play in engineering education concept and experimental results, International Journal of Engineering Education, 22, 5, pp. 1043-1052, (2006); Foti M.K., Drive V.K., Ave M., Mobile Learning: How Students Use Mobile Devices to Support Learning, 15, 3, (2014); Gartner Says by 2015, More than 50 per Cent of Organisations that Manage Innovation Processes Will Gamify Those Processes, (2011); Geist E., The game changer: Using ipads in college teacher education classes, College Student Journal, 45, 4, pp. 758-768, (2011); Gredler M.E., Games and Simulations and Their Relationships to Learning, pp. 571-582; Huang Y.M., Effectiveness of a mobile plant learning system in a science curriculum in taiwanese elementary education, Computers and Education, 54, 1, pp. 47-58, (2010); Joo K.H., Development and application of an efficient ubiquitous teaching and learning model, Inicact 2009, 11Th International Conference on Advanced Communication Technology, pp. 2165-2168, (2009); Joosten T., Mobile learning and social media: Increasing engagement and interactivity, New Media Consortium, (2010); Kalloo V., Personalized game based mobile learning to assist high school students with mathematics, IEEE International Conference on Advanced Learning Technologies, pp. 485-487, (2010); Milo M., Mobile Educational Game: Adventure Anywhere; Navarrete C.C., Creative thinking in digital game design and development: A case study, Computers and Education, 69, pp. 320-331, (2013); Ogata H., Lorams: Linking physical objects and videos for capturing and sharing learning experiences towards ubiquitous learning, International Journal of Mobile Learning and Organisation, 3, 4, pp. 337-350, (2009); Sandberg J., Mobile english learning: An evidence-based study with fifth graders, Computers and Education, 57, 1, pp. 1334-1347, (2011); Shabanah S.S., Chen J.X., Wechsler H., Carr D., Wegman E., Designing Computer Games to Teach Algorithms, 2010 Seventh International Conference on Information Technology: New Generations, pp. 1119-1126, (2010); Sindre G., Natvig L., Jahre M., Experimental validation of the learning effect for a pedagogical game on computer fundamentals, IEEE Transactions on Education, 52, 1, pp. 10-18, (2009); Singer K., Johnsson C., A Game—Based Method for Teaching Entrepreneurship, 1, pp. 51-65, (2015); Su C.H., Cheng C.H., A Mobile Game-based Insect Learning System for Improving the Learning Achievements, Procedia—Social and Behavioral Sciences, 103, pp. 42-50, (2013); Wang A., Fsdahl T., Morch-Storstein O., An evaluation of a mobile game concept for lectures, 21St Conference on Software Engineering Education and Training (CSEET 08), pp. 197-204, (2008); Wang A., March-Storstein O., Fsdahl T., Lecture quiz mobile game concept for lectures, 11Th IASTED International Conference on Software Engineering and Application (SEA 07), (2007); Wang A.I., Wu B., An Application of a Game Development Framework in Higher Education, International Journal of Computer Games Technology, 2009, pp. 1-12, (2009); Wang A.I., Wu B., Using Game Development to Teach Software Architecture, International Journal of Computer Games Technology, 2011, pp. 1-12, (2011); Wastiau P., How are Digital Games Used in Schools?, (2009); Wu B., Wang A.I., An evaluation of using a game development framework in higher education, 22Nd Conference on Software Engineering Education and Training (CSEET 09), pp. 41-44, (2009)</t>
  </si>
  <si>
    <t>Aunola K., Leskinen E., Nurmi J.E., Developmental dynamics between mathematical performance, task motivation, and teachers’ goals during the transition to primary school, Br. J. Educ. Psychol., 76, 1, pp. 21-40, (2006); Billinghurst M., Duenser A., Augmented reality in the classroom, Computer, 45, 7, pp. 56-63, (2012); Boot W.R., Kramer A.F., Simons D.J., Fabiani M., Gratton G., The effects of video game playing on attention, memory, and executive control, Acta Physiol, 120, pp. 387-398, (2008); Connolly T.M., Boyle E.A., Macarthur E., Hainey T., Boyle J.M., Systematic literature review of empirical evidence on computer games and serious games, Comput. Educ., 59, 2, pp. 661-686, (2012); de Grove F., Bourgonjon J., Looy J.V., Digital games in the classroom? A contextual approach to teachers’ adoption of digital games in formal education, Comput. Hum. Behav., 28, pp. 2023-2033, (2012); Durlak J.A., Weissberg R.P., Dymnicki A.B., Taylor R.D., The impact of enhancing students’ social and emotional learning: A meta-analysis of school-based universal interventions, Child Dev, 82, 1, pp. 405-432, (2011); Frenzel A.C., Pekrun R., Goetz T., Girls and mathematics—a “hopeless” issue? A control-value approach to gender differences in emotions towards mathematics, Eur. J. Psychol. Educ., 22, 4, pp. 497-514, (2007); Fuligni A.J., Stevenson H.W., Time-use and mathematics achievement among Chinese, Japanese, and American high school students, Child Dev, 66, pp. 830-842, (1995); Girard C., Ecalle J., Magnan A., Serious games as new educational tools: How effective are they? A meta-analysis of recent studies, J. Comput. Assist. Learn., 29, pp. 207-219, (2013); Gregory C.L., “But I want a real book”: An investigation of undergraduates’ usage and attitudes toward electronic books, Ref. User Serv. Q., 47, 3, pp. 266-273, (2008); Hainey T., Connolly T., Stansfield M., Boyle E.A., Evaluation of a game to teach requirements collection and analysis in software engineering at tertiary education level, Comput. Educ., 56, pp. 21-35, (2011); Jeong H., A comparison of the influence of electronic books and paper books on reading comprehension, eye fatigue, and perception, Electron. Libr., 30, 3, pp. 390-408, (2012); Kebritchi M., Hirumi A., Bai H., The effects of modern mathematics computer games on mathematics achievement and class motivation, Comput. Educ., 55, pp. 427-443, (2010); Kirner T., Reis F., Kirner C., Development of an interactive book with augmented reality for teaching and learning geometric shapes, 2012 7Th Iberian Conference on Information Systems and Technologies (CISTI), pp. 1-6, (2012); Li J., van der Spek E.D., Hu J., Feijs L., SEE ME ROAR: Self-determination enhanced engagement for math education relying on augmented reality, CHI PLAY 2017 Extended Abstracts Extended Abstracts Publication of the Annual Symposium on Computer-Human Interaction in Play, pp. 345-351, (2017); McLaren B.M., Adams D.M., Mayer R.E., Forlizzi J., A computer-based game that promotes mathematics learning more than a conventional approach, Int. J. Game-Based Learn. (IJGBL), 7, 1, pp. 36-56, (2017); Peng W., Lin J.H., Pfeiffer K.A., Winn B., Need satisfaction supportive game features as motivational determinants: An experimental study of a self-determination theory guided exergame, Media Psychol, 15, pp. 175-196, (2012); Plass J.L., Et al., The impact of individual, competitive, and collaborative mathematics game play on learning, performance, and motivation, J. Educ. Psychol., 105, 4, pp. 1050-1066, (2013); Przybylski A.K., Rigby C.S., Ryan R.M., A motivational model of video game engagement, Rev. Gen. Psychol., 14, pp. 154-166, (2010); Read J., Macfarlane S., Casey C., Endurability, engagement and expectations: Measuring children’s fun, Proceedings of the International Workshop on ‘Interaction Design and Children’, pp. 189-198, (2002); Ryan R.M., Control and information in the intrapersonal sphere: An extension of cognitive evaluation theory, J. Pers. Soc. Psychol., 43, pp. 450-461, (1982); Ryan R.M., Rigby C.S., Przybylski A., The motivational pull of video games: A self-determination theory approach, Motiv. Emot., 30, pp. 347-363, (2006); Santos M.E.C., Chen A., Taketomi T., Yamamoto G., Miyazaki J., Kato H., Augmented reality learning experiences: Survey of prototype design and evaluation, IEEE Trans. Learn., 7, 1, pp. 38-56, (2014); Tamborini R., Bowman N.D., Eden A., Grizzard M., Organ A., Defining media enjoyment as the satisfaction of intrinsic needs, J. Commun., 60, pp. 758-777, (2010); Trautwein U., The homework–achievement relation reconsidered: Differentiating homework time, homework frequency, and homework effort, Learn. Instr., 17, pp. 372-388, (2007); Tuzun H., Blending video games with learning: Issues and challenges with classroom implementations in the Turkish context, Br. J. Edu. Technol., 38, 3, pp. 465-477, (2007); van Steenbrugge H., Valcke M., Desoete A., Mathematics learning difficulties in primary education: Teachers’ professional knowledge and the use of commercially available learning packages, Educ. Stud., 36, pp. 1-13, (2010); Westera W., Nadolski R., Hummer H., Wopereir I., Serious games for higher education: A framework for reducing design complexity, Comput. Educ., 56, pp. 466-474, (2008); Wijers M., Jonker V., Kerstens K., MobileMath: The phone, the game and the math, Proceedings of the 2Nd European Conference on Games-Based Learning (ECGBL), (2008); Wouters P., van Nimwegen C., van Oostendorp H., van der Spek E.D., A meta-analysis of the cognitive and motivational effects of serious games, J. Educ. Psychol., 105, pp. 249-265, (2013); Wrzesien M., Raya M.A., Learning in serious virtual worlds: Evaluation of learning effectiveness and appeal to students in the E-Junior project, Comput. Educ., 55, pp. 178-187, (2010); Zhou Z., Cheok A.D., Tedjokusumo J., Omer G.S., WIzQubesTM-a novel tangible interface for interactive storytelling in mixed reality, Int. J. Virtual Reality, 7, 4, pp. 9-15, (2008)</t>
  </si>
  <si>
    <t>Card S.K., Moran T.P., Newell A., The Psychology of Human-Computer Interaction, (1986); Dix A., Human–computer interaction, foundations and new paradigms, J. Vis. Lang. Comput., 42, pp. 122-134, (2017); Wolpaw J.R., Birbaumer N., McFarland D.J., Pfurtscheller G., Vaughan T.M., Brain– computer interfaces for communication and control, Clin. Neurophysiol., 113, 6, pp. 767-791, (2002); Nakano Y.I., Conati C., Bader T., Eye Gaze in Intelligent User Interfaces, (2013); Khalighy S., Green G., Scheepers C., Whittet C., Quantifying the qualities of aesthetics in product design using eye-tracking technology, Int. J. Industr. Ergon., 49, pp. 31-43, (2015); Chan K.Y., Nordholm S., Yiu K.F.C., Togneri R., Speech enhancement strategy for speech recognition microcontroller under noisy environments, Neurocomputing, 118, pp. 279-288, (2013); Liu Z.-T., Wu M., Cao W.-H., Mao J.-W., Xu J.-P., Tan G.-Z., Speech emotion recognition based on feature selection and extreme learning machine decision tree, Neurocomputing, 273, pp. 271-280, (2018); Neiva D.H., Zanchettin C., Gesture recognition: A review focusing on sign language in a mobile context, Expert Systems with Applications, (2018); McFarland D.J., Wolpaw J.R., EEG-based brain–computer interfaces, Current Opin. Biomed. Eng., 4, pp. 194-200, (2017); Williamson J., Murray-Smith R., Blankertz B., Krauledat M., Muller K.-R., Designing for uncertain, asymmetric control: Interaction design for brain–computer interfaces, Int. J. Hum.-Comput. Stud., 67, 10, pp. 827-841, (2009); Halskov K., Hansen N.B., The diversity of participatory design research practice at PDC 2002–2012, Int. J. Hum.-Comput. Stud., 74, pp. 81-92, (2015); Ijsselsteijn W.A., Poels K., Kort Y.A.W., Measuring the experience of digital game enjoyment, Proceedings of Measuring Behavior 2008, pp. 26-29, (2008)</t>
  </si>
  <si>
    <t>Chua P.H., Jung Y., Lwin M.O., Theng Y.L., Let’s play together: Effects of videogame play on intergenerational perceptions among youth and elderly participants, Comput. Hum. Behav., 29, 6, pp. 2303-2311, (2013); Gajadhar B.J., Nap H.H., De Kort Y.A.W., Ijsselsteijn W.A., Out of sight, out of mind: Co-player effects on seniors’ player experience, Proceedings of 3Rd International Conference on Fun and Games, Fun and Games 2010, pp. 74-83, (2010); Hornecker E., Stifter M., Learning from interactive museum installations about interaction design for public settings, Proceedings of 18Th Australia Conference on Computer-Human Interaction: Design: Activities, Artefacts and Environments. OZCHI 2006, pp. 135-142, (2006); Ijsselsteijn W., De Kort Y., Poels K., The Game Experience Questionnaire, (2013); Ijsselsteijn W., Nap H.H., De Kort Y., Poels K., Digital game design for elderly users, Proceedings of 2007 Conference on Future Play, Future Play 2007, pp. 17-22, (2007); Jennett C., Cox A.L., Cairns P., Investigating computer game immersion and the component real world dissociation, CHI 2009 Extended Abstracts on Human Factors in Computing Systems, CHI EA 2009, pp. 3407-3412, (2009); Khoo E.T., Merritt T., Cheok A.D., Designing physical and social intergenerational family entertainment, Interacting with Computers, 21, 12, pp. 76-87, (2009); Kooiman B.J., Sheehan D.P., Intergenerational remote exergaming with family and friends for health and leisure, J. Intergener. Relatsh., 12, 4, pp. 413-424, (2014); Loos E., Designing meaningful intergenerational digital games, International Conference on Communication, Media, Technology and Design, pp. 46-51, (2014); Mahmud A.A., Mubin O., Shahid S., Martens J.B., Designing social games for children and older adults: Two related case studies, Entertain. Comput., 1, 34, pp. 147-156, (2010); Markopoulos P., Read J.C., Macfarlane S., Hoysniemi J., Evaluating Children’s Interactive Products: Principles and Practices for Interaction Designers, (2008); Osmanovic S., Pecchioni L., Beyond entertainment, Games Cult., 11, 12, pp. 130-149, (2016); Read J.C., Macfarlane S., Using the fun toolkit and other survey methods to gather opinions in child computer interaction, Proceedings of 2006 Conference on Interaction Design and Children, IDC 2006, pp. 81-88, (2006); Rice M., Tan W.P., Ong J., Yau L.J., Wan M., Ng J., The dynamics of younger and older adult’s paired behavior when playing an interactive silhouette game, Proceedings of SIGCHI Conference on Human Factors in Computing Systems, CHI 2013, pp. 1081-1090, (2013); Ryan R.M., Deci E.L., Self-determination theory and the facilitation of intrinsic motivation, social development, and well-being, Am. Psychol., 55, pp. 68-78, (2000); Ryan R.M., Mims V., Koestner R., Relation of reward contingency and interpersonal context to intrinsic motivation: A review and test using cognitive evaluation theory, J. Pers. Soc. Psychol., 45, 4, pp. 736-750, (1983); Schutter B.D., Never too old to play: The appeal of digital games to an older audience, Games Cult, 6, 2, pp. 155-170, (2011); Vanden Abeele V., Schutter B., Designing intergenerational play via enactive interaction, competition and acceleration, Pers. Ubiquitous Comput., 14, 5, pp. 425-433, (2010); Vanden Abeele V.A., Van Rompaey V., Introducing human-centered research to game design: Designing game concepts for and with senior citizens, CHI 2006 Extended Abstracts on Human Factors in Computing Systems, CHI EA 2006, pp. 1469-1474, (2006); Vetere F., Davis H., Gibbs M., Howard S., The magic box and collage: Responding to the challenge of distributed intergenerational play, Int. J. Hum.-Comput. Stud., 67, 2, pp. 165-178, (2009); Voida A., Greenberg S., Console gaming across generations: Exploring intergenerational interactions in collocated console gaming, Univers. Access Inf. Soc., 11, 1, pp. 45-56, (2012)</t>
  </si>
  <si>
    <t>Alshaiji O.A., Video games promote Saudi children's English vocabulary retention, Education, 136, 2, pp. 123-132, (2015); Bowen G.A., Grounded theory and sensitizing concepts, International Journal of Qualitative Methods, 5, 3, pp. 12-23, (2006); Boyle E.A., Hainey T., Connolly T.M., Gray G., Earp J., Ott M., Pereira J., Et al., An update to the systematic literature review of empirical evidence of the impacts and outcomes of computer games and serious games, Computers &amp; Education, 94, 100, pp. 178-192, (2016); Butler Y.G., The use of computer games as foreign language learning tasks for digital natives, System, 54, 70, pp. 91-102, (2015); Calvo-Ferrer J.R., Educational games as stand-alone learning tools and their motivational effect on l2 vocabulary acquisition and perceived learning gains, British Journal of Educational Technology, 48, 2, pp. 401-402, (2017); Chen M., Tseng W., Hsiao T., The effectiveness of digital game-based vocabulary learning: A framework-based view of meta-analysis, British Journal of Educational Technology, 49, 1, pp. 69-77, (2018); Dehaan J.W., Video games and second language acquisition: The effect of interactivity with a rhythm video game on second language vocabulary recall, cognitive load, and telepresence, Dissertation Abstracts International. A, The Humanities and Social Sciences, (2009); Dehaan J.W., Reed W.M., Kuwada K., The effect of interactivity with a music video game on second language vocabulary recall, Language Learning &amp; Technology, 14, 2, pp. 74-94, (2010); Delacre M., Lakens D., Leys C., Why psychologists should by default use Welch's t-test instead of Student's t-test, Revue Internationale De Psychologie Sociale, 30, 1, pp. 92-101, (2017); Delacre M., Lakens D., Mora Y., Leys C., Why Psychologists Should Always Report The W-Test Instead of The F-Test ANOVA, (2018); Ebrahimzadeh M., Readers, players, and watchers: EFL students' vocabulary acquisition through digital video games, English Language Teaching, 10, 2, pp. 1-18, (2017); Ebrahimzadeh M., Alavi S., Motivating EFL students: E-learning enjoyment as a predictor of vocabulary learning through digital video games, Cogent Education, 3, 1, (2016); Franciosi S.J., The effect of computer game-based learning on fl vocabulary transferability, Journal of Educational Technology &amp; Society, 20, 1, pp. 123-133, (2017); Gee J.P., What video games have to teach us about learning and literacy, New England Reading Association Journal, 42, 1, (2006); Girard C., Ecalle J., Magnan A., Serious games as new educational tools: How effective are they? A meta-analysis of recent studies, Journal of Computer Assisted Learning, 29, 3, pp. 207-219, (2013); Hassinger-Das B., Ridge K., Parker A., Golinkoff R.M., Hirsh-Pasek K., Dickinson D.K., Building vocabulary knowledge in preschoolers through shared book reading and gameplay, Mind, Brain and Education: The Official Journal of The International Mind, Brain, and Education Society, 10, 2, pp. 71-80, (2016); Herusatoto H., Longer EFL vocabulary retention: Learning in context or in isolation?, Lingua, 6, 2, pp. 181-183, (2012); Hsu T.C., Learning English with augmented reality: Do learning styles matter?, Computers &amp; Education, 106, pp. 137-149, (2017); Hwang G.J., Wang S.Y., Single loop or double loop learning: English vocabulary learning performance and behavior of students in situated computer games with different guiding strategies, Computers &amp; Education, 102, pp. 188-201, (2016); Kafai Y.B., Video game designs by girls and boys: Variability and consistency of gender differences, From Barbie to Mortal Kombat, (1998); Khowaja K., Salim S.S., Serious game for children with autism to learn vocabulary: An experimental evaluation, International Journal of Human-Computer Interaction, 3, pp. 1-26, (2018); Kirby K.C., Holborn S.W., Bushby H.T., Word game bingo: A behavioral treatment package for improving textual responding to sight words, Journal of Applied Behavior Analysis, 14, 3, pp. 317-326, (1981); Lakens D., Calculating and reporting effect sizes to facilitate cumulative science: A practical primer for t-tests and ANOVAs, Frontiers in Psychology, 4, (2013); Lenhart A., Kahne J., Middaugh E., Rankin Macgill A., Evans C., Vitak J., Teens, Video Games, and Civics, (2008); Lin C.P., Young S.C., Hung H.C., Lin Y.C., Implementation of the scrabble game on the mobile devices to increase English vocabulary acquisition, International Conference on Computer Supported Collaborative Learning, Cscl'07, pp. 441-443, (2007); Lucas K., Sherry J.L., Sex differences in video game play: A communication-based explanation, Communication Research, 31, 5, (2004); Marsh A.P., Tainio L., Other-repetition as a resource for participation in the activity of playing a video game, Modern Language Journal, 93, 2, pp. 153-169, (2009); Miller M., Hegelheimer V., The SIMS meet ESL: Incorporating authentic computer simulation games into the language classroom, International Journal of Interactive Technology and Smart Education, 3, 4, pp. 311-328, (2006); Neville D.O., Shelton B.E., McInnis B., Cybertext redux: Using digital game-based learning to teach l2 vocabulary, reading, and culture, Computer Assisted Language Learning, 22, 5, pp. 409-424, (2009); Paribakht T.S., Wesche M.B., Reading comprehension and second language development in a comprehension-based ESL program, TESL Canada Journal, 11, 1, pp. 9-29, (1993); Peterson M., Massively multiplayer online role-playing games as arenas for second language learning, Computer Assisted Language Learning, 23, 5, pp. 429-439, (2010); Ranalli J., Learning English with The Sims: Exploiting authentic computer simulation games for L2 learning, Computer Assisted Language Learning, 21, 5, pp. 441-455, (2008); Sandberg J., Maris M., Hoogendoorn P., The added value of a gaming context and intelligent adaptation for a mobile learning application for vocabulary learning, Computers &amp; Education, 76, 3, pp. 119-130, (2014); Schamroth A.S., Sara W., Gamified vocabulary: Online resources and enriched language learning, Journal of Adolescent &amp; Adult Literacy, 58, 1, pp. 49-58, (2014); Sedigheh V., Amin R.B., The effect of video games on Iranian EFL learners' vocabulary learning, Reading Matrix An International Online Journal, 13, pp. 61-71, (2013); Smith G.G., Li M., Drobisz J., Park H.R., Kim D., Smith S.D., Play games or study? Computer games in ebooks to learn English vocabulary, Computers &amp; Education, 69, 4, pp. 274-286, (2013); Sundqvist P., Wikstrom P., Out-of-school digital gameplay and in-school l2 English vocabulary outcomes, System, 51, pp. 65-76, (2015); Townsend D., Building academic vocabulary in after-school settings: Games for growth with middle school English-language learners, Journal of Adolescent &amp; Adult Literacy, 53, 3, pp. 242-251, (2009); Uzun L., An evaluative checklist for computer games used for foreign language vocabulary learning and practice: Vocaword sample, Novitas-ROYAL, 3, 1, pp. 45-59, (2009); Verga L., Kotz S.A., Help me if I can't: Social interaction effects in adult contextual word learning, Cognition, 168, pp. 76-90, (2017); Wouters P., Van Oostendorp H., Instructional Techniques to Facilitate Learning and Motivation of Serious Games, (2017); Young M.F., Yukhymenko M., Our princess is in another castle a review of trends in serious gaming for education, Review of Educational Research, 82, 1, pp. 61-89, (2012); Yu Z., The impact of clickers use on vocabulary knowledge and satisfaction in an EFL class in China, International Journal of Information and Communication Technology Education, 10, 3, pp. 47-59, (2014); Yudintseva A., Game-enhanced second language vocabulary acquisition strategies: A systematic review, Open Journal of Social Sciences, 3, 10, pp. 101-109, (2015)</t>
  </si>
  <si>
    <t>Berkovsky S., Bhandari D., Kimani S., Colineau N., Paris C., Designing Games to Motivate Physical Activity, Proceedings of The 4th International Conference on Persuasive Technology (Persuasive’09), (2009); Kamel Boulos M.N., Yang S.P., Exergames for health and fitness: The roles of GPS and geosocial apps, International Journal of Health Geographics, 12, 18, (2013); Crawford C., The Art of Computer Game Design, (1984); Federoff M.A., Heuristics and Usability Guidelines for The Creation and Evaluation of Fun in Video Games, (2002); Hollist K.E., Time to be grown-ups about video gaming: The rising eSports industry and the need for regulation, Ariz. L. Rev., 57, (2015); Ijsselsteijn W.A., De Kort Y.A.W., Poels K., The Game Experience Questionnaire, (2008); Ijsselsteijn W., Van Den Hoogen W., Klimmt C., De Kort Y., Lindley C., Mathiak K., Poels K., Ravaja N., Turpeinen M., Vorderer P., Measuring the experience of digital game enjoyment, Proceedings of Measuring Behavior, pp. 88-89, (2008); LeBlanc A.G., Chaput J.-P., Pokémon Go: A game changer for the physical inactivity crisis?, Preventive Medicine, 101, pp. 235-237, (2017); Lin J.J., Mamykina L., Lindtner S., Delajoux G., Strub H.B., Fish’N’Steps: Encouraging Physical Activity with an Interactive Computer Game, Proceedings of The 8th International Conference on Ubiquitous Computing (UbiComp’06), pp. 261-278, (2006); Malone T.W., What makes things fun to learn? Heuristics for designing instructional computer games, Proceedings of The 3rd ACM SIGSMALL Symposium and The First SIGPC Symposium on Small Systems, pp. 162-169, (1980); Rosenberg D., Depp C.A., Vahia I.V., Reichstadt J., Palmer B.W., Kerr J., Norman G., Jeste D.V., Exergames for subsyndromal depression in older adults: A pilot study of a novel intervention, The American Journal of Geriatric Psychiatry, 18, 3, pp. 221-226, (2010); Sibley B.A., Etnier J.L., The relationship between physical activity and cognition in children: A meta-analysis, Pediatric Exercise Science, 15, 3, pp. 243-256, (2003); Sinclair J., Hingston P., Masek M., Considerations for the Design of Exergames, Proceedings of The 5th International Conference on Computer Graphics and Interactive Techniques in Australia and Southeast Asia (GRAPHITE’07), pp. 289-295, (2007); Staiano A.E., Calvert S.L., Exergames for physical education courses: Physical, social, and cognitive benefits, Child Development Perspectives, 5, 2, pp. 93-98, (2011); Vandewater E.A., Shim M.-S., Caplovitz A.G., Linking obesity and activity level with children’s television and video game use, Journal of Adolescence, 27, 1, pp. 71-85, (2004)</t>
  </si>
  <si>
    <t>Alemanni M., Et al., Key performance indicators for PLM benefits evaluation: The alcatel alenia space case study, Computers in Industry, 59, 8, pp. 833-841, (2008); Schuh G., Et al., Process oriented framework to support PLM implementation, Computers in Industry, 59, 2, pp. 210-218, (2008); Ameri F., Dutta D., Product lifecycle management: Closing the knowledge loops, Computer-Aided Design and Applications, 2, 5, pp. 577-590, (2005); Senge P.M., Sterman J.D., Systems thinking and organizational learning: Acting locally and thinking globally in the organization of the future, European Journal of Operational Research, 59, 1, pp. 137-150, (1992); Sterman J.D., Modeling managerial behavior: Misperceptions of feedback in a dynamic decision making experiment, Management Science, 35, 3, pp. 321-339, (1989); Holweg M., Bicheno J., Supply chain simulation-a tool for education, enhancement and endeavour, International Journal of Production Economics, 78, 2, pp. 163-175, (2002); Rachuri S., Et al., Information sharing and exchange in the context of product lifecycle management: Role of standards, Computer-Aided Design, 40, 7, pp. 789-800, (2008)</t>
  </si>
  <si>
    <t>Ni Q., Yu Y., Research on educational mobile games and the effect it has on the cognitive development of preschool children, Third Int. Conf. Digit. Information, Networking, Wirel. Commun., pp. 165-169, (2015); Silva V.E., Et al., Voxar puzzle: An innovative hardware/software computer vision game for children development, Proc. - 2015 17th Symp. Virtual Augment. Reality, SVR 2015, pp. 147-153, (2015); Yilmaz H.B., On the development and measurement of spatial ability, Int. Electron. J. Elem. Educ., 1, 2, pp. 83-96, (2009); Verdine B.N., Golinkoff R.M., Hirsh-Pasek K., Newcombe N.S., Finding the missing piece: Blocks, puzzles, and shapes fuel school readiness, Trends Neurosci. Educ., 3, 1, pp. 7-13, (2014); Lee J., Detection and Pose Estimation of Colored Tangram Pieces: An Initial Result Based On Mathematica Implementation∗, 1, (2017); David L.T., Training of spatial abilities through computer games - Results on the relation between game's task and psychological measures that are used, Procedia - Soc. Behav. Sci., 33, pp. 323-327, (2012); Hidayanto D.R., Munir, Rahman E.F., Kusnendar J., The application of ADDIE model in developing adventure gamebased multimedia learning to improve students' understanding of basic programming, Proceeding - 2017 3rd Int. Conf. Sci. Inf. Technol. Theory Appl. IT Educ. Ind. Soc. Big Data Era, ICSITech 2017, pp. 307-312, (2018); Supianto A.A., Hayashi Y., Hirashima T., Analysis of steps in posing arithmetic word problem as sentence-integration on interactive learning environment, Proc. Int. Conf. Comput. Educ., pp. 242-251, (2016); Supianto A.A., Hayashi Y., Hirashima T., An investigation of learner ' s actions in posing arithmetic word problem on an interactive learning environment, IEICE Trans. Inf. Syst., 100, 11, pp. 2725-2728, (2017); Supianto A.A., Hayashi Y., Hirashima T., Process-based assignment-setting change for support of overcoming bottlenecks in learning by problem-posing in arithmetic word problems, J. Physic Conf. Ser., 812, 1, (2017)</t>
  </si>
  <si>
    <t>Boyle E., Connolly T.M., Hainey T., The role of psychology in understanding the impact of computer games, Entertainment Computing, 2, 2, pp. 69-74, (2011); Erhel S., Jamet E., Digital game-based learning: Impact of instructions and feedback on motivation and learning effectiveness, Computers &amp; Education, 67, pp. 156-167, (2013); Ghergulescu I., Muntean C.H., Measurement and Analysis of Learner's Motivation in Game-Based E-Learning, Assessment in Game-Based Learning, pp. 355-378, (2012); Ghergulescu I., Muntean C.H., Assessment of motivation in games based e-learninf, IADIS International Conference Cognition and Exploratory Learning in Digital Age (CELDA 2010) Timisoara Romania, pp. 71-78, (2010); Ghergulescu I., Muntean C.H., MoGAME: Motivation based Game Level Adaptation Mechanism, The 10th Annual Irish Learning Technology Association Conference (EdTech 2010) Athlone, Ireland, (2010); Ghergulescu I., Muntean C.H., ToTCompute: A Novel EEG-based TimeOnTask Thresholds Computation Mechanism for Engagement Modelling and Monitoring, International Journal of Artificial Intelligence in Education, Special Issue on 'User Modelling to Support Personalization in Enhanced Educational Setting, pp. 1-34, (2016); Hainey T., Connolly T.M., Boyle E.A., Wilson A., Razak A., A systematic literature review of games-based learning empirical evidence in primary education, Computers &amp; Education, 102, pp. 202-223, (2016); Jabbar A.I.A., Felicia P., Gameplay Engagement and Learning in Game-Based Learning A Systematic Review, Review of Educational Research, 85, 4, pp. 740-779, (2015); Le Brocq A., Ice Flows: A Game-based Learning approach to Science Communication, The EGU General Assembly Conference Abstracts, 19, (2017); Doran L., Games, Videos Continue to Make Big Gains in Classrooms, Survey Finds, (2016); Li M.-C., Tsai C.-C., Game-Based Learning in Science Education: A Review of Relevant Research, Journal of Science Education and Technology, 22, 6, pp. 877-898, (2013); Marfisi-Schottman I., George S., Tarpin-Bernard F., Tools and Methods for Efficiently Designing Serious Games, Proceedings of 4th Europeen Conference on Games Based Learning, Copenhagen, Denmark, pp. 226-234, (2010); Muntean C.H., Andrews J., Final Frontier: An Educational Game on Solar System Concepts Acquisition for Primary Schools, 17th IEEE International Conference on Advanced ( ICALT), Timisoara, Romania, (2017); Muntean C.H., McManis J., End-user Quality of Experience oriented adaptive e-learning system, Journal of Digital Information, 7, 1, (2006); H2020: Networked Labs for Training in Sciences and Technologies for Information and Communication, " 2016, (2016); Pena J.G.V., Tobias G.P.A.R., Space Rift: An Oculus Rift Solar System Exploration Game, Philippine Information Technology Journal, 7, 1, pp. 55-60, (2014); Ravipati, Trends: STEM Game-based Learning to See Surge in Immersive Tech, The Journal, (2017); Qian M., Clark K.R., Game-based Learning and 21st century skills: A review of recent research, Computers in Human Behavior, 63, pp. 50-58, (2016); Sin Z.P.T., Ng P.H.F., Shiu S.C.K., Chung F.L., Planetary marching cubes for STEM sandbox game-based learning: Enhancing student interest and performance with simulation realism planet simulating sandbox, 2017 IEEE Global Engineering Education Conference (EDUCON), pp. 1644-1653, (2017); Spitz H.H., Consolidating facts into the schematized learning and memory system of educable retardates, dans N.R. Ellis (éd.), International Review of Research in Mental Retardation, 6, (1973); Sung H.-Y., Hwang G.-J., A collaborative gamebased learning approach to improving students' learning performance in science courses, Computers &amp; Education, 63, pp. 43-51, (2013); Global K-12 Game-based Learning Market 2017-2021, (2017); Tobias S., Fletcher J.D., Wind A.P., Game- Based Learning, Handbook of Research on Educational Communications and Technology, pp. 485-503, (2014); Wu W.-H., Hsiao H.-C., Wu P.-L., Lin C.-H., Huang S.-H., Investigating the learning-theory foundations of game-based learning: A meta-analysis, Journal of Computer Assisted Learning, 28, 3, pp. 265-279, (2012)</t>
  </si>
  <si>
    <t>Becker-Asano C., Wachsmuth I., Affective computing with primary and secondary emotions in a virtual human, Autonomous Agents and Multi-agent Systems, 20, 1, (2010); Boyle E., Connolly T.M., Hainey T., The role of psychology in understanding the impact of computer games, Entertainment Computing, 2, 2, pp. 69-74, (2011); Conati C., Zhou X., Modeling students' emotions from cognitive appraisal in educational games, International Conference on Intelligent Tutoring Systems, pp. 944-954, (2002); Dickey M.D., Engaging by design: How engagement strategies in popular computer and video games can inform instructional design, Educational Technology Research and Development, 53, 2, pp. 67-83, (2005); Dondlinger M.J., Educational video game design: A review of the literature, Journal of Applied Educational Technology, 4, 1, pp. 21-31, (2007); (2015); Garris R., Ahlers R., Driskell J.E., Games, motivation, and learning: A research and practice model, Simulation &amp; Gaming, 33, 4, pp. 441-467, (2002); Habgood M.J., Ainsworth S.E., Motivating children to learn effectively: Exploring the value of intrinsic integration in educational games, The Journal of the Learning Sciences, 20, 2, pp. 169-206, (2011); Isbister K., How Games Move Us: Emotion by Design, (2016); Sauve L., Effective Educational Games. Educational Gameplay and Simulation Environments: Case Studies and Lessons Learned, pp. 27-50, (2010); Sri K., Wang S., Roth C., Tollefson T., CHS: Small: Game for Cleft Speech Therapy (No. 1617253), (2016); (2016)</t>
  </si>
  <si>
    <t>Pasco D., Roure C., Kermarrec G., Pope Z., Gao Z., The effects of a bike active video game on players' physical activity and motivation, Journal of Sport and Health Science, 6, pp. 25-32, (2017); Oja P., Titze S., Bauman A., De Geus B., Krenn P., Reger-Nash B., Kohlberger T., Health benefits of cycling: A systematic review, Scandinavian Journal of Medicine &amp; Science in Sports, 21, pp. 496-509, (2011); Penedo F.J., Dahn J.R., Exercise and well-being: A review of mental and physical health benefits associated with physical activity, Current Opinion in Psychiatry, 18, pp. 189-193, (2005); Gee J.P., Why video games are good for your soul: Pleasure and learning, Common Ground, (2005); Oja P., Vuori I., Paronen O., Daily walking and cycling to work: Their utility as health-enhancing physical activity, Patient Education and Counseling, 33, pp. S87-S94, (1998); Steuer J., Defining virtual reality: Dimensions determining telepresence, Journal of Communication, 42, pp. 73-93, (1992); Pucher J., Buehler R., Walking and cycling for healthy cities, Built Environment, 36, pp. 391-414, (2010); Nomura K., Takei Y., Yanagida Y., Comparison of cardiolocomotor synchronization during running and cycling, European Journal of Applied Physiology, 89, pp. 221-229, (2003); McGloin R., Embacher K., Just like riding a bike : A model matching approach to predicting the enjoyment of a cycling exergame experience, Media Psychology, pp. 1-20, (2017); Lewis G.N., Woods C., Rosie J.A., Mcpherson K.M., Virtual reality games for rehabilitation of people with stroke: Perspectives from the users, Disability and Rehabilitation: Assistive Technology, 6, pp. 453-463, (2011); Ma M., McNeill M., Charles D., McDonough S., Crosbie J., Oliver L., McGoldrick C., Adaptive virtual reality games for rehabilitation of motor disorders, International Conference on Universal Access in Human-Computer Interaction, pp. 681-690, (2007); Rannama I., Pedak K., Bazanov B., Port K., Cycling specific postural stability during incremental exercise. the relationship with cyclists functional movement screen score, Journal of Human Sport and Exercise, 12, pp. 83-95, (2017); Astokorki A., Mauger A.R., Tolerance of exercise-induced pain at a fixed rating of perceived exertion predicts time trial cycling performance, Scandinavian Journal of Medicine &amp; Science in Sports, 27, pp. 309-317, (2017); Pucher J., Buehler R., Bassett D.R., Dannenberg A.L., Walking and cycling to health: A comparative analysis of city, state, and international data, American Journal of Public Health, 100, pp. 1986-1992, (2010); Parkka J., Ermes M., Korpipaa P., Mantyjarvi J., Peltola J., Korhonen I., Activity classification using realistic data from wearable sensors, IEEE Transactions on Information Technology in Biomedicine, 10, pp. 119-128, (2006); Shinomoto Y., Hatakeyama K., Kamiya S., Uemura K., Dc Power-supply Device, Motor Drive Device Including the Same, and Refrigeration-cycle Application Device Including the Motor Drive Device, (2017); Bjork S., Holopainen J., Patterns in Game Design (Game Development Series), (2004); Yahaya C.K.H.C.K., Kassim M., Bin Mazlan M.H., Abu Bakar Z., A framework on halal product recognition system through smartphone authentication, Lecture Notes in Electrical Engineering, pp. 49-56, (2011); Kassim M., Yahaya C.K.H.C.K., Zaharuddin M.H.M., Bakar Z.A., A prototype of Halal product recognition system, 2012 International Conference on Computer and Information Science, ICCIS 2012-A Conference of World Engineering, Science and Technology Congress, ESTCon 2012-Conference Proceedings, pp. 990-994, (2012); Rahman R.A., Aziz N.S.A., Kassim M., Yusof M.I., IoTbased personal health care monitoring device for diabetic patients, Computer Applications &amp; Industrial Electronics (ISCAIE), 2017 IEEE Symposium on, pp. 168-173, (2017); Miller B.A., Bisdikian C., Bluetooth Revealed: The Insider's Guide to An Open Specification for Global Wireless Communication, (2001); Hickman R.C., Bobbitt J.E., Tanner J.C., Lau P.W.S., Friedman M.T., Mullally J.P., Internet Database System, (2003)</t>
  </si>
  <si>
    <t>Aced Lopez S., Corno F., De Russis L., GNomon: Enabling dynamic one-switch games for children with severe motor disabilities, Proceedings of the 33rd Annual ACM Conference Extended Abstracts on Human Factors in Computing Systems (CHI EA'15), pp. 995-1000, (2015); Aced Lopez S., Corno F., De Russis L., Playable one-switch video games for children with severe motor disabilities based on GNomon, EAI Endorsed Trans. Serious Games, 15, pp. 176-185, (2015); Aced Lopez S., Corno F., De Russis L., Clocks, bars and balls: Design and evaluation of alternative GNomon widgets for children with disabilities, Proceedings of the 2016 CHI Conference Extended Abstracts on Human Factors in Computing Systems (CHI EA'16), pp. 1654-1660, (2016); Adams E., Rollings A., Fundamentals of Game Design, New Riders, (2007); Angelo J., Comparison of three computer scanning modes as an interface method for persons with cerebral palsy, Am. J. Occupat. Ther, 46, 3, pp. 217-222, (1992); Barlet M.C., Spohn S.D., Includification: A Practical Guide to Game Accessibility. Technical Report, (2012); Bavelier D., Shawn Green C., Pouget A., Schrater P., Brain plasticity through the life span: Learning to learn and action video games, Neuroscience, 35, pp. 391-416, (2012); Betke M., Gips J., Fleming P., The camera mouse: Visual tracking of body features to provide computer access for people with severe disabilities, IEEE Trans. Neur. Syst. Rehabil. Eng, 10, 1, pp. 1-10, (2002); Beukelman D.R., Mirenda P., Augmentative and Alternative Communication Supporting Children and Adults with Complex Communication Needs, (2013); Braun V., Clarke V., Using thematic analysis in psychology, Qual. Res. Psychol, 3, 2, pp. 77-101, (2006); Brederode B., Markopoulos P., Gielen M., Vermeeren A., De Ridder H., Powerball: The design of a novel mixed-reality game for children with mixed abilities, Proceedings of the 2005 Conference on Interaction Design and Children (IDC'05), pp. 32-39, (2005); Broderick T., Nomon: Efficient Communication with A Single Switch. Technical Report, (2009); Broderick T., MacKay D.J.C., Fast and flexible selection with a single switch, PloS One, 4, 10, (2009); Camden C., Tetreault S., Swaine B., International Encyclopedia of Rehabilitation, (2010); Chatfield T., Fun Inc: Why Games Are the Twenty-first Century's Most Serious Business, (2011); Cheng J., Putnam C., Rusch D.C., Towards efficacy-centered game design patterns for brain injury rehabilitation: A data-driven approach, Proceedings of the 17th International ACM SIGACCESS Conference on Computers and Accessibility, pp. 291-299, (2015); Ellis B., OneSwitch.org.uk, (2015); Folmer E., Liu F., Ellis B., Navigating a 3D avatar using a single switch, Proceedings of the 6th International Conference on Foundations of Digital Games (FDG'11), pp. 154-160, (2011); Gajos K.Z., Wobbrock J.O., Weld D.S., Improving the performance ofmotor-impaired users with automatically-generated, ability-based interfaces, Proceedings of the SIGCHI Conference on Human Factors in Computing Systems (CHI'08), pp. 1257-1266, (2008); Luis Gonzalez Sanchez J., Padilla Zea N., Gutierrez F.L., From usability to playability: Introduction to player-centred video game development process, Proceedings of the 1st International Conference on Human Centered Design: Held As Part of HCI International 2009 (HCD'09), pp. 65-74, (2009); Grammenos D., Savidis A., Stephanidis C., UA-Chess: A universally accessible board game, Proceedings of the 3rd International Conference on Universal Access in Human-Computer Interaction, (2005); Grammenos D., Savidis A., Stephanidis C., Designing universally accessible games, Comput. Entertain, 7, 1, pp. 81-829, (2009); Granic I., Lobel A., Engels R.C.M.E., The benefits of playing video games, Am. Psychol, 69, 1, pp. 66-78, (2014); Shawn Green C., Bavelier D., Learning, attentional control, and action video games, Curr. Biol, 22, 6, pp. R197-R206, (2012); Hanna S.E., Rosenbaum P.L., Bartlett D.J., Palisano R.J., Walter S.D., Avery L., Russell D.J., Stability and decline in gross motor function among children and youth with cerebral palsy aged 2 to 21 years, Dev. Med. Child Neurol, 51, 4, pp. 295-302, (2009); Harada S., Wobbrock J.O., Malkin J., Bilmes J.A., Landay J.A., Longitudinal study of people learning to use continuous voice-based cursor control, Proceedings of the SIGCHI Conference on Human Factors in Computing Systems (CHI'09), pp. 347-356, (2009); Hernandez H.A., Ketcheson M., Schneider A., Ye Z., Fehlings D., Switzer L., Wright V., Bursick S.K., Richards C., Nicholas Graham T.C., Design and evaluation of a networked game to supportsocial connection of youth with cerebral palsy, Proceedings of the 16th International ACM SIGACCESS Conference on Computers &amp; Accessibility (ASSETS'14), pp. 161-168, (2014); Hernandez H.A., Ye Z., Nicholas Graham T.C., Fehlings D., Switzer L., Designing actionbased exergames for children with cerebral palsy, Proceedings of the SIGCHI Conference on Human Factors in Computing Systems (CHI'13), pp. 1261-1270, (2013); Poto and Cabenga, (2010); Hornof A.J., Cavender A., EyeDraw: Enabling children with severe motor impairments to draw with their eyes, Proceedings of the SIGCHI Conference on Human Factors in Computing Systems (CHI'05), pp. 161-170, (2005); Access Invaders, (2010); International Game Developers Association (IGDA), (2010); Videogames in Europe: Consumer Study. Technical Report, (2012); Melhuish H., Crazy Chicken, (2012); Making Video Games Accessible: Business Justifications and Design Considerations, (2016); Nielsen J., Usability Engineering, (1993); Strange Attractors, (2006); Ron-Angevin R., Velasco-Alvarez F., Sancha-Ros S., Brain-computer interfaces: Proposal of a paradigm to increase output commands, Intelligent Technologies for Interactive Entertainment. Lecture Notes of the Institute for Computer Sciences, Social Informatics and Telecommunications Engineering, 78, pp. 18-27, (2012); Simpson R.C., Horstmann Koester H., Adaptive one-switch row-column scanning, IEEE Trans. Rehabil. Eng, 7, 4, pp. 464-473, (1999); Game Accessibility Wish List, (2010); Stephanidis C., Akoumianakis D., Sfyrakis M., Paramythis A., Universal accessibility in HCI: Processoriented design guidelines and tool requirements, Proceedings of the 4th ERCIM Workshop on User Interfaces for All, (1998); Steriadis C.E., Constantinou P., Designing human-computer interfaces for quadriplegic people, 10, 2, pp. 87-118, (2003); Susi T., Johannesson M., Backlund P., Serious Games: An Overview. Technical Report, (2007); Trewin S., Laff M., Hanson V., Cavender A., Exploring visual and motor accessibility in navigating a virtual world, ACMTrans. Access. Comput, 2, 2, (2009); The State of the Worldwide Children 2013: Children with Disabilities. Technical Report, (2013); Unity3D, (2015); Van Der Kamp J., Sundstedt V., Gaze and voice controlled drawing, Proceedings of the 1st Conference on Novel Gaze-Controlled Applications (NGCA'11), 9, 1-9, (2011); Vickers S., Istance H., Hyrskykari A., Performing locomotion tasks in immersive computer games with an adapted eye-tracking interface, ACM Trans. Access. Comput, 5, 1, pp. 21-233, (2013); Vincent D., Penalty Game One Switch Wonder, (2011); Vygotsky L., Play and its role in themental development of the child, Sov. Psychol, 5, 3, pp. 6-18, (1967); Yuan B., Folmer E., Harris F.C., Game accessibility: A survey, Univ. Access Inf. Soc, 10, 1, pp. 81-100, (2011)</t>
  </si>
  <si>
    <t>Adams E., Fundamentals of Game Design, (2014); Human Interface Guidelines: Augmented Reality, (2017); Fragments, (2016); Bell B., Hllerer T., Feiner S., An annotated situation-awareness aid for augmented reality, Proceedings of The 15th Annual ACM Symposium on User Interface Software and Technology (UIST'02), pp. 213-216, (2002); Bellucci A., Zarraonandia T., Daz P., Aedo I., End-user prototyping of cross-reality environments, Proceedings of The Tenth International Conference on Tangible, Embedded, and Embodied Interaction - TEI'17, pp. 173-182, (2017); Benko H., Wilson A.D., Zannier F., Dyadic projected spatial augmented reality, Proceedings of The 27th Annual ACM Symposium on User Interface Software and Technology (UIST'14), pp. 645-655, (2014); Blender Game Engine: Game Logic, (2017); Layar, (2009); Warcraft III, (2002); Buur J., Soendergaard A., Video card game: An augmented environment for user centred design discussions, Proceedings of DARE 2000 on Designing Augmented Reality Environments (DARE'00), pp. 63-69, (2000); Cassinelli A., Saakes D., Data flow, spatial physical computing, Proceedings of The Tenth International Conference on Tangible, Embedded, and Embodied Interaction - TEI'17, pp. 253-259, (2017); Cheok A.D., Yang X., Goh K.H., Liu W., Farbiz F., Teo S.L., Teo H.S., Lee S.P., Li Y., Fong S.W., Human pacman, Proc. ACE'04., pp. 360-361, (2004); Chia F.-Y., Lee B., Saakes D., Collaboration in the living room or how couples design together, Proceedings of The 9th Nordic Conference on Human-Computer Interaction - NordiCHI'16, pp. 1-6, (2016); Conway M., Audia S., Burnette T., Cosgrove D., Christiansen K., Alice: Lessons learned from building a 3D system for novices, Proceedings of The SIGCHI Conference on Human Factors in Computing Systems (CHI'00), pp. 486-493, (2000); Dauenhauer R., Muller T., An evaluation of information connection in augmented reality for 3D Scenes with occlusion, 2016 IEEE International Symposium on Mixed and Augmented Reality (ISMAR-Adjunct), pp. 235-237, (2016); The Hows and Whys of Level Design - Second Edition, (2008); Djajadiningrat T., Overbeeke K., Wensveen S., But how, donald, tell us how?: On the creation of meaning in interaction design through feedforward and inherent feedback, Proceedings of The 4th Conference on Designing Interactive Systems: Processes, Practices, Methods, and Techniques (DIS'02), pp. 285-291, (2002); Dourish P., Where The Action Is: The Foundations of Embodied Interaction, (2004); Unreal Engine 4, (2012); Gee J.P., Hayes E., Torres R.J., Games A., Squire K.R., Salen K., Playing to learn game design skills in a game context, ICLS'08: Proceedings of The 8th International Conference on International Conference for The Learning Sciences -, 3, 3, pp. 368-374, (2008); Green P., Wei-Haas L., The Wizard of Oz: A Tool for Rapid Development of User Interfaces, (1985); Hart S.G., Nasa-Task Load Index (NASA-TLX); 20 Years Later, Proceedings of The Human Factors and Ergonomics Society Annual Meeting, 50, 9, pp. 904-908, (2006); Hettiarachchi A., Wigdor D., Annexing reality: Enabling opportunistic use of everyday objects as tangible proxies in augmented reality, Proceedings of The 2016 CHI Conference on Human Factors in Computing Systems (CHI'16), pp. 1957-1967, (2016); Martin B., Hanington B.M., Universal Methods of Design: 100 Ways to Research Complex Problems, Develop Innovative Ideas, and Design Effective Solutions, (2012); Heun V., Hobin J., Maes P., Reality editor, Proceedings of The 2013 ACM Conference on Pervasive and Ubiquitous Computing Adjunct Publication - UbiComp'13 Adjunct, pp. 307-310, (2013); Hill B., Monroy-Hernndez A., The cost of collaboration for code and art: Evidence from a remixing community, Collaboration in Creative Communities, pp. 1035-1045, (2013); Jones B., Sodhi R., Murdock M., Mehra R., Benko H., Wilson A., Ofek E., MacIntyre B., Raghuvanshi N., Shapira L., RoomAlive: Magical experiences enabled by scalable, adaptive projector-camera units, Proceedings of The 27th Annual ACM Symposium on User Interface Software and Technology (UIST'14), pp. 637-644, (2014); Klein G., Murray D., Parallel tracking and mapping for small AR workspaces, 2007 6th IEEE and ACM International Symposium on Mixed and Augmented Reality, pp. 225-234, (2007); Krichenbauer M., Yamamoto G., Taketomi T., Sandor C., Kato H., Towards augmented reality user interfaces in 3D media production, 2014 IEEE International Symposium on Mixed and Augmented Reality (ISMAR), pp. 23-28, (2014); Kushner D., Masters of Doom: How Two Guys Created An Empire and Transformed Pop Culture, (2003); Lau M., Hirose M., Ohgawara A., Mitani J., Igarashi T., Situated modeling, Proceedings of The Sixth International Conference on Tangible, Embedded and Embodied Interaction - TEI'12, (2012); Lee B., Cho M., Min J., Saakes D., Posing and acting as input for personalizing furniture, Proceedings of The 9th Nordic Conference on Human-Computer Interaction (NordiCHI'16), (2016); MacIntyre B., Hill A., Rouzati H., Gandy M., Davidson B., The argon AR web browser and standards-based AR application environment, 2011 10th IEEE International Symposium on Mixed and Augmented Reality, pp. 65-74, (2011); Mattelmki T., Applying probes - From inspirational notes to collaborative insights, CoDesign, 1, 2, pp. 83-102, (2005); Design: Learn The Fundamentals of Designing Mixed Reality Experiences, (2017); Minecraft, (2009); Pok Mon Go, (2016); Super Mario Maker, (2015); Oswald P., Tost J., Wettach R., The real augmented reality: Real-time game editor in a spatial augmented environment, Proceedings of The 11th Conference on Advances in Computer Entertainment Technology - ACE'14, pp. 1-4, (2014); Park H., Koh K., Choi Y., Chae H.J., Hwang J., Seo J., Defining rules among devices in smart environment using an augmented reality headset, Proceedings of The Second International Conference on IoT in Urban Space, (2016); Parshakova T., Cho M., Casinelli A., Saakes D., Ratchair, ACM SIGGRAPH 2016 Emerging Technologies on - SIGGRAPH'16, pp. 1-2, (2016); GT6 Track Path Editor, (2015); Radu I., MacIntyre B., Augmented-reality scratch: A children's authoring environment for augmented-reality experiences, Proceedings of The 8th International Conference on Interaction Design and Children (IDC'09), pp. 210-213, (2009); Resnick M., Maloney J., Monroy-Hernndez A.S., Rusk N., Eastmond E., Brennan K., Millner A., Rosenbaum E., Silver J., Silverman B., Kafai Y., Scratch: Programming for all, Commun. ACM, 52, 11, pp. 60-67, (2009); Resnick M., Silverman B., Kafai Y., Maloney J., Monroy-Hernndez A.S., Rusk N., Eastmond E., Brennan K., Millner A., Rosenbaum E., Silver J., Scratch. Commun. ACM, 52, 11, (2009); Sandor C., Olwal A., Bell B., Feiner S., Immersive mixed-reality configuration of hybrid user interfaces, Proceedings of The 4th IEEE/ACM International Symposium on Mixed and Augmented Reality (ISMAR'05), pp. 110-113, (2005); Shneiderman B., Direct manipulation: A step beyond programming languages, Computer, 16, 8, pp. 57-69, (1983); Thomas B., Close B., Donoghue J., Squires J., De Bondi P., Piekarski W., Morris M., ARQuake: An outdoor/indoor augmented reality first person application, Personal and Ubiquitous Computing, 6, 1, pp. 75-86, (2000); Underkoffler J., Ullmer B., Ishii H., Emancipated pixels: Real-world graphics in the luminous room, Proceedings of The 26th Annual Conference on Computer Graphics and Interactive Techniques (SIGGRAPH'99), pp. 385-392, (1999); Unity, (2005); Ur B., McManus E., Yong Ho M.P., Littman M.L., Practical trigger-action programming in the smart home, Proceedings of The 32nd Annual ACM Conference on Human Factors in Computing Systems - CHI', 14, pp. 803-812, (2014); Portal 2, (2011); Counter-Strike: Global Offensive, (2012); Wilson A., Benko H., Izadi S., Hilliges O., Steerable augmented reality with the beamatron, Proceedings of The 25th Annual ACM Symposium on User Interface Software and Technology (UIST'12), pp. 413-422, (2012)</t>
  </si>
  <si>
    <t>What is Cystic Fibrosis? Cystic Fibrosis Worldwide; Understanding Changes in Life Expectancy; Harun SN, Wainwright C, Klein K, Hennig S., A systematic review of studies examining the rate of lung function decline in patients with cystic fibrosis, Paediatr Respir Rev, 20, pp. 55-66, (2016); Eakin MN, Bilderback A, Boyle MP, Mogayzel PJ, Riekert KA., Longitudinal association between medication adherence and lung health in people with cystic fibrosis, J Cyst Fibros, 10, 4, pp. 258-264, (2011); Volsko TA., Airway clearance therapy: Finding the evidence, Respir Care, 58, 10, pp. 1669-1678, (2013); McIlwaine M, Button B, Dwan K., Positive expiratory pressure physiotherapy for airway clearance in people with cystic fibrosis, Cochrane Database Syst Rev, 10, 6, pp. CD003147-CD003264, (2015); Falk M, Kelstrup M, Andersen JB, Kinoshita T, Falk P, Stovring S, Et al., Improving the ketchup bottle method with positive expiratory pressure, PEP, in cystic fibrosis, Eur J Respir Dis, 65, 6, pp. 423-432, (1984); Narayanan S, Mainz JG, Gala S, Tabori H, Grossoehme D., Adherence to therapies in cystic fibrosis: A targeted literature review, Expert Rev Respir Med, 11, 2, pp. 129-145, (2017); Modi AC, Cassedy AE, Quittner AL, Accurso F, Sontag M, Koenig JM, Et al., Trajectories of adherence to airway clearance therapy for patients with cystic fibrosis, J Pediatr Psychol, 35, 9, pp. 1028-1037, (2010); Feiten T, Flores J, Farias B, Rovedder P, Camargo E, Dalcin P, Et al., Respiratory therapy: A problem among children and adolescents with cystic fibrosis, J. bras. pneumol, 42, 1, pp. 29-34, (2016); Oates GR, Stepanikova I, Gamble S, Gutierrez HH, Harris WT., Adherence to airway clearance therapy in pediatric cystic fibrosis: Socioeconomic factors and respiratory outcomes, Pediatr Pulmonol, 50, 12, pp. 1244-1252, (2015); Oikonomou A, Day D., Using Serious Games to Motivate Children with Cystic Fibrosis to Engage with Mucus Clearance Physiotherapy, IEEE; 2012 Presented at: Sixth International Conference on Complex, Intelligent, and Software Intensive Systems; Bingham PM, Crane I, Manning SW., Illness Experience, Self-Determination, and Recreational Activities in Pediatric Asthma, Games Health J, 6, 3, pp. 179-186, (2017); Salen K, Zimmerman E., Rules of Play: Game Design Fundamentals, (2003); Winn BM., The Design, Play, and Experience Framework, Handbook of Research on Effective Electronic Gaming in Education, III, (2007); Baranowski T, Blumberg F, Buday R, DeSmet A, Fiellin LE, Green CS, Et al., Games for Health for Children-Current Status and Needed Research, Games Health J, 5, 1, pp. 1-12, (2016); DeSmet A, Thompson D, Baranowski T, Palmeira A, Verloigne M, De Bourdeaudhuij I., Is Participatory Design Associated with the Effectiveness of Serious Digital Games for Healthy Lifestyle Promotion? A Meta-Analysis, J Med Internet Res, 18, 4, (2016); Balli F., Game Jams to Co-Create Respiratory Health Games Prototypes as Participatory Research Methodology, Forum Qualitative Sozialforschung/Forum: Qualitative Social Research, 19, 3, (2018); Moser C, Tscheligi M, Zaman B, Vanden Abeele V, Geurts L, Vandewaetere M, Et al., Let's talk about failures : why was the game for children not a success?, J Med Internet Res. 2013 Presented at: 31st Annual ACM Conference on Human Factors in Computing Systems (CHI 2013); Bingham PM, Lahiri T, Ashikaga T., Pilot trial of spirometer games for airway clearance practice in cystic fibrosis, Respir Care, 57, 8, pp. 1278-1284, (2012); Bauple J., Design interactif pathologie chronique, Diploma work for E cole supe rieure d'art et de design d'Orle ans, (2011); Zenodo Balli F., Breathing Games synthesis 2014 - 2018, (2018); Doduik N., Les jeux sérieux : L'innovation envers et contre les institutions?, (2014); Skrapits C., Flapi Unity. Bachelor work for Haute E cole Arc, (2015); Wenk N., Serious Games pour la Mucoviscidose, (2015); Bonnivard M., Jeu thérapeutique open source, (2016); Brochu A, Marcotte J, Marquis N, Laberge S, Duguay D, Nataf P, Et al., Video games for positive expiratory pressure (PEP) therapy in children with cystic fibrosis: A pilot study, Journal of Cystic Fibrosis, (2015); Benton L, Vasalou A, Gooch D, Khaled R., Understanding and Fostering Children's Storytelling During Game Narrative Design, 2014 Presented at: IDC '14 Proceedings of the 2014 conference on Interaction design and children; Christenson KM, Williams AJ, Williams RH, Hawkins GA, Boothe DBR, Sampson KM., Can a Simulation Game Change Cystic Fibrosis Patients' Attitudes Toward Treatment Adherence?, Games Health J, 1, 2, pp. 129-133, (2012); Ruggiero D., The Compass Rose of Social Impact Games, IJCEE, 14, pp. 597-601, (2013); Cheek C, Fleming T, Lucassen MF, Bridgman H, Stasiak K, Shepherd M, Et al., Integrating Health Behavior Theory and Design Elements in Serious Games, JMIR Ment Health, 2, 2, (2015); Coyle D, Doherty G., Clinical Evaluations and Collaborative Design: Developing new technologies for mental healthcare interventions, 2009 Presented at: CHI '09 Proceedings of the SIGCHI Conference on Human Factors in Computing Systems, (2009); Dow SP, Heddleston K, Klemmer SR., The Efficacy of Prototyping Under Time Constraints, 2013 Presented at: C &amp; C '09 Proceedings of the seventh ACM conference on Creativity and cognition, (2009); Sciart M., Wicked Games: On the Design of Ethical Gameplay, JMIR Mental Health. 2010 Presented at: DESIRE '10 Proceedings of the 1st DESIRE Network Conference on Creativity and Innovation in Design; Orji R, Vassileva J, Mandryk R., Modeling the efficacy of persuasive strategies for different gamer types in serious games for health, User Model User-Adap Inter, 24, 5, pp. 453-498, (2014); Pereira LL, Roque L., Gameplay Experience Evaluation Centered on Participation: The Fátima Game Design Case, (2013); Lu AS, Baranowski T, Thompson D, Buday R., Story Immersion of Videogames for Youth Health Promotion: A Review of Literature, Games Health J, 1, 3, pp. 199-204, (2012); Benton L, Vasalou, Gooch D, Khaled R., Understanding and fostering children's storytelling during game narrative design, 2014 Presented at: Proceeding IDC '14 Proceedings of the 2014 conference on Interaction design and children; Khaled K, Barr P, Noble J, Fischer R, Biddle R., Fine Tuning the Persuasion in Persuasive Games, 2007 Presented at: PERSUASIVE'07 Proceedings of the 2nd international conference on Persuasive technology, (2007); Clochesy JM, Buchner M, Hickman RL, Pinto MD, Znamenak K., Creating a serious game for health, J Health Hum Serv Adm, 38, 2, pp. 162-173, (2015); Solomon J, Scherer AM, Exe NL, Fagerlin A, Witteman HO, Zikmund-Fisher BJ., Is This Good or Bad? Redesigning Visual Displays of Medical Test Results in Patient Portals to Provide Context and Meaning, 2016 Presented at: CHI EA '16 Proceedings of the 2016 CHI Conference Extended Abstracts on Human Factors in Computing Systems, (2016); Baranowski T, Buday R, Thompson D, Lyons EJ, Lu AS, Baranowski J., Developing Games for Health Behavior Change: Getting Started, Games Health J, 2, 4, pp. 183-190, (2013); Flanagan M, Nissenbaum H., A Game Design Methodology to Incorporate Social Activist Themes, 2007 Presented at: CHI '07 Proceedings of the SIGCHI Conference on Human Factors in Computing Systems, (2007); Good Practice Guidelines on Health Apps and Smart Devices (Mobile Health or mHealth), (2015); Fostering Medical Innovation: A Plan for Digital Health Devices, (2017); Medical Devices, (2018); Anderson K, Burford O, Emmerton L., App Chronic Disease Checklist: Protocol to Evaluate Mobile Apps for Chronic Disease Self-Management, JMIR Res Protoc, 5, 4, (2016); Graafland M, Dankbaar M, Mert A, Lagro J, De Wit-Zuurendonk L, Schuit S, Et al., How to systematically assess serious games applied to health care, JMIR Serious Games, 2, 2, (2014)</t>
  </si>
  <si>
    <t>Baldauf M., Dalaklis D., tbp K.A., Team training in safety and security via simulation: a practical dimension of maritime education and training, 10th annual International Technology, Education and Development Conference, Valencia-Spain, 7th - 9th of March, (2016); The art of computer game design, (1982); Shipboard training for the efficient maritime education, (2002); Coleman J.S., Livingston S.A., Fennessey G.M., Edwards K.J., Kidder S.J., The Hopkins’ games program: conclusions from seven years of research, Educ Res, 2, 8, pp. 3-7, (1973); Dalaklis D., Somali piracy: some good news, but a lot more needs to be done, Marit Secur Rev (9) Waddesdon-UK, (2012); Dempsey J.V., Lucassen B.A., Haynes L.L., Casey M.S., Instructional applications of computer games. New York, NY: annual meeting of the american educational research association. (ERIC Document Reproduction Service No, ED, 394, (1996); Dick W., Carey L., Carey J.O., The systematic design of instruction, (2001); Sustainable development, IMO World Maritime Day, (2013); The benefits of playing video games, Am Psychol, 69, 1, pp. 66-78, (2014); Greenberg B.S., Sherry J., Lachlan K., Lucas K., Holmstrom A., Orientations to video games among gender and age groups, Simulation &amp; Gaming, 41, 2, pp. 238-259, (2010); Hirumi A., The design and sequencing of e-learning interactions: a grounded approach, International Journal on E-Learning, 1, 1, pp. 19-27, (2002); Literature review in games and learning graduate school of education, (2004); Sirris I., Nikitakos N., Game based learning for seafarers. A framework for instructional game design for safety in marine navigation, International Journal on Marine Navigation and Safety of Sea Transportation, 1, 3, pp. 297-303, (2007); Stapleton C.B., Hughes C.E., Mixed reality and experiential movie trailers: combining emotions and immersion to innovate entertainment marketing. Proceedings of the 2005 International Conference on Human-Computer Interface Advances in Modelling and Simulation, New Orleans, LA, January, 23-27, pp. 40-48, (2005); Thiagarajan S., Steinwachs B., Barnga: a simulation game on cultural clashes, (1990); United Nations Conference on Trade and Development-UNCTAD “Review of Maritime Transport, (2015)</t>
  </si>
  <si>
    <t>Bernhaupt R., User experience evaluation in entertainment, Evaluating user experience in games: Concepts and methods, Human-computer interaction series, pp. 3-7, (2010); Bettadapura V., Face expression recognition and analysis: The state of the art, Computer Vision and Pattern Recognition, 1203, 6, pp. 1-27, (2012); Bidwell J., Fuchs H.; Boecker L., Likowski K.U., Pauli P., Weyers P., The face of schadenfreude: Differentiation of joy and schadenfreude by electromyography, Cognition and Emotion, 29, 6, pp. 1117-1125, (2015); Bradley M.M., Lang P.J., Measuring emotion: The self-assessment manikin and the semantic differential, Journal of Behavior Therapy and Experimental Psychiatry, 25, 1, pp. 49-59, (1994); Brown E., The life and tools of a games designer, Evaluating user experience in games: Concepts and methods, Human-computer interaction series, pp. 73-87, (2010); Brown E., Cairns P., A grounded investigation of game immersion, CHI ’04 extended abstracts on human factors in computing systems, pp. 1297-1300, (2004); Carroll J.M., Beyond fun, Interactions, 11, 5, pp. 38-40, (2004); Chen J., Flow in games, (2007); Chen S., Epps J., Automatic classification of eye activity for cognitive load measurement with emotion interference, Computer Methods and Programs in Biomedicine, 110, 2, pp. 111-124, (2013); Csikszentmihalyi M., Flow: The psychology of optimal experience, (1991); Daugman J.G., Uncertainty relation for resolution in space, spatial frequency, and orientation optimized by two-dimensional visual cortical filters, Journal of the Optical Society of America, 2, 7, pp. 1160-1169, (1985); Dubberly H., Pangaro P., Haque U., What is interaction? Are there different types?, interactions, 16, 1, pp. 69-75, (2009); Fasel B., Luettin J., Automatic facial expression analysis: a survey, Pattern Recognition, 36, 1, pp. 259-275, (2003); Fullerton T., Game design workshop: A playcentric approach to creating innovative games, (2008); Hassenzahl M., Emotions can be quite ephemeral. We cannot design them, Interactions, 11, 5, pp. 46-48, (2004); Hassenzahl M., The thing and I: Understanding the relationship between user and product, Funology, pp. 31-42, (2005); Hunicke R., Chapman V., AI for dynamic difficulty adjustment in games, Proceedings of the challenges in game artificial intelligence AAAI workshop, pp. 91-96, (2004); IJsselsteijn W.A., Poels K.; Isbister K., Better game characters by design: A psychological approach, (2006); Jackson S.A., Marsh H.W., Development and validation of a scale to measure optimal experience: The flow state scale, Journal of Sport &amp; Exercise Psychology, 18, 1, pp. 17-19, (1996); Jennett C., Cox A.L., Cairns P., Dhoparee S., Epps A., Tijs T., Walton A., Measuring and defining the experience of immersion in games, International Journal of Human-Computer Studies, 66, 9, pp. 641-661, (2008); Lazzaro N.; Lazzaro N., The future of ux is play: The 4 keys to fun, emotion, and user engagement, (2010); Levialdi S., Malizia A., Onorati T., Sangineto E., Sebe N., Detecting attention through Telepresence, The 10th annual international workshop on presence – PRESENCE 2007. Starlab Barcelona S.L, Barcelona, Spain, pp. 233-236, (2007); Malone T.W., What makes things fun to learn. A study of intrinsically motivating computer games, (1980); Mauss I.B., Robinson M.D., Measures of emotion: A review, Cognition &amp; Emotion, 23, 2, pp. 209-237, (2009); McDuff D., el Kaliouby R., Demirdjian D., Picard R.W., Predicting online media effectiveness based on smile responses gathered over the internet, 2013 10th IEEE international conference and workshops on automatic face and gesture recognition (FG), pp. 1-7, (2013); Nacke L.E., An introduction to physiological player metrics for evaluating games, Game analytics: Maximizing the value of player data, pp. 585-619, (2013); Nacke L.E., Drachen A., Kuikkaniemi K., Kort Y.A.W., Playability and player experience research, Proceedings of DiGRA 2009. Authors &amp; digital games research association, pp. 1-5, (2009); Nacke L.E., Lindley C.A., Flow and immersion in first-person shooters: Measuring the player's gameplay experience, Proceedings of the 2008 conference on future play: Research, play, share – Future play ’08, pp. 81-88, (2008); Norman D.A., The design of everyday things, (2002); Norman D.A., Emotional design: Why we love (or hate) everyday things, (2005); Preece J., Rogers Y., Sharp H., Interaction design: Beyond human – Computer interaction, (2002); Read J., Macfarlane S., Casey C., Endurability, engagement and expectations: Measuring children's fun, Interaction design and children, pp. 189-198, (2002); Schell J., The art of game design: A book of lenses, (2008); Scherer K.R., What are emotions? And how can they be measured?, Social Science Information, 44, 4, pp. 695-729, (2005); Scherer K.R., Shuman V., Fontaine J.J.R., Soriano C., The GRID meets the wheel: Assessing emotional feeling via self-report, Components of emotional meaning: A sourcebook, pp. 281-298, (2013); Schindler K., Van Gool L., de Gelder B., Recognizing emotions expressed by body pose: a biologically inspired neural model, Neural networks: the official journal of the International Neural Network Society, 21, 9, pp. 1238-1246, (2008); Shaker N., Yannakakis G.N., Togelius J., Towards automatic personalized content generation for platform games, Proceedings of the sixth AAAI conference on artificial intelligence and interactive digital entertainment. No. Hudlicka 2008, pp. 63-68, (2010); Smith R.D., Verbal and nonverbal communication, Introduction to language and communication: A primer on human and media communication for the United Arab Emirates University, (2004); Spielberger C.D., Gorsuch R.L., Lushene R., Vagg P.R., Jacobs G.; Spronck P., Sprinkhuizen-Kuyper I., Postma E., Difficulty scaling of game AI, Proceedings of the 5th international conference on intelligent games and simulation. EUROSIS, pp. 33-37, (2004); Stanley D., Measuring attention using microsoft kinect, (2013); Tan C.T., Rosser D., Bakkes S., Pisan Y., A feasibility study in using facial expressions analysis to evaluate player experiences, Proceedings of The 8th Australasian conference on interactive entertainment playing the system – IE ’12, pp. 1-10, (2012); Vieira L.C., Correa da Silva F.S., Understanding fun, Videojogos 2014, Conferência de Ciências e Artes dos Videojogos, (2014); Walla P., Brenner G., Koller M., Objective measures of emotion related to brand attitude: A new way to quantify emotion-related aspects relevant to marketing, PloS one, 6, 11, pp. 1-7, (2011); Watson D., Clark L.; Wood R.T.A., Griffiths M.D., Eatough V., Online data collection from video game players: Methodological issues, CyberPsychology &amp; Behavior, 7, 5, pp. 511-518, (2004); Yannakakis G.N., Hallam J., Lund H.H., Entertainment capture through heart rate activity in physical interactive playgrounds, User Modeling and User-Adapted Interaction, 18, 1-2, pp. 207-243, (2007); Zaman B., Introducing a pairwise comparison scale for UX, Proceedings of the 12th IFIP TC 13 international conference on human-computer interaction: Part II, pp. 634-637, (2009); Zaman B., Abeele V.V., Grooff D.D., Measuring product liking in preschool children: An evaluation of the Smileyometer and This or That methods, International Journal of Child-Computer Interaction, 1, 2, pp. 61-70, (2013)</t>
  </si>
  <si>
    <t>Delone W.H., McLean E.R., The Delone and McLean model of information systems success: A ten-year update, J. Manag. Inf. Syst., 19, 4, pp. 9-30, (2003); Desurvire H., Caplan M., Toth J.A., Using heuristics to evaluate the playability of games, Proceedings of the CHI 2004 Extended Abstracts on Human Factors in Computing Systems, pp. 1509-1512, (2004); Desurvire H., Wiberg C., Game usability heuristics (PLAY) for evaluating and designing better games: The next iteration, OCSC 2009. LNCS, 5621, pp. 557-566, (2009); Federoff M.A., Heuristics and Usability Guidelines for the Creation and Evaluation of Fun in Video Games, (2002); Hochleitner C., Hochleitner W., Graf C., Tscheligi M., A heuristic framework for evaluating user experience in games, Game User Experience Evaluation. HIS, pp. 187-206, (2015); Korhonen H., Koivisto E.M.I., Playability heuristics for mobile multi-player games Playability heuristics for mobile games, Proceedings of the 8Th Conference on Human-Computer Interaction with Mobile Devices and Services, (2006); Nielsen J., Enhancing the explanatory power of usability heuristics, Proceedings of CHI 1994, pp. 152-158, (1994); Pinelle D., Wong N., Stach T., Heuristic evaluation for games: Usability principles for video game design, Proceedings of the SIGCHI Conference on Human Factors in Computing Systems, pp. 1453-1462, (2008); Pinelle D., Wong N., Stach T., Gutwin C., Usability heuristics for networked multiplayer games, Proceedings of the ACM 2009 International Conference, pp. 169-178, (2009); Rajanen M., Nissinen J., A Survey of Game Usability Practices in Northern European Game Companies, (2015)</t>
  </si>
  <si>
    <t>Choi K., Cichocki A., Control of a wheelchair by motor imagery in real time, IDEAL 2008. LNCS, 5326, pp. 330-337, (2008); Guan C., Thulasidas M., Wu J., High performance P300 speller for brain-computer interface, IEEE International Workshop on Biomedical Circuits and Systems. IEEE, (2004); Ahn M., Lee M., Choi J., Jun S., A review of brain-computer interface games and an opinion survey from researchers, developers and users, Sensors, 14, 8, pp. 14601-14633, (2014); Reuderink B., Nijholt A., Poel M., Affective pacman: A frustrating game for brain-computer interface experiments, INTETAIN 2009. LNICST, 9, pp. 221-227, (2009); Tangermann M., Krauledat M., Grzeska K., Sagebaum M., Blankertz B., Vidaurre C., Muller K.-R., Playing pinball with non-invasive BCI, NIPS, pp. 1641-1648, (2008); Pires G., Torres M., Casaleiro N., Nunes U., Castelo-Branco M., Playing Tetris with non-invasive BCI, IEEE 1St International Conference on Serious Games and Applications for Health (Segah), pp. 1-6, (2011); State of Online Gaming Report, Spil Games, (2013); Hjelm S.I., Browall C., Brainball-using brain activity for cool competition, Proceedings of the First Nordic Conference on Computer-Human Interaction (Nordichi), Stockholm, Sweden, (2000); Bonnet L., Lotte F., Lecuyer A., Two brains, one game: Design and evaluation of a multiuser BCI video game based on motor imagery, IEEE Transactions on Computational Intelligence and AI in Games, pp. 185-198, (2013); Gurkok H., Nijholt A., Poel M., Obbink M., Evaluating a multi-player brain-computer interface game: Challenge versus co-experience, Entertain. Comput., 4, 3, pp. 195-203, (2013); Maby E., Perrin M., Bertrand O., Sanchez G., Mattout J., BCI could make old two-player games even more fun: A proof of concept with “connect four”, Advances in Human-Computer Interaction, (2012); Gurkok H., Nijholt A., Poel M., Brain-computer interface games: Towards a framework, ICEC 2012. LNCS, 7522, pp. 373-380, (2012); Sweetser P., Wyeth P., GameFlow: A model for evaluating player enjoyment in games, Comput. Entertain., 3, 3, (2005); Csikszentmihalyi M., Flow: The Psychology of Optimal Experience, (1990); Salen K., Zimmerman E., Rules of Play: Game Design Fundamentals, (2004); Van Veen G., Brain Invaders-Finding the Paradox of Control in a P300-Game through the Use of Distractions, (2013); Wendel V., Gutjahr M., Gobel S., Steinmetz R., Designing collaborative multiplayer serious games: Escape from Wilson Island - A multiplayer 3D serious game for collaborative learning in teams, Educ. Inf. Technol, 18, 2, pp. 287-308, (2013); Guger C., Daban S., Sellers E., Holzner C., Krausz G., Carabalona R., Gramatica F., Edlinger G., How many people are able to control a P300-based Brain-Computer Interface (BCI)?, Neurosci. Lett., 462, 1, pp. 94-98, (2009); Vialatte F.-B., Maurice M., Dauwels J., Cichocki A., Steady-state visually evoked potentials: Focus on essential paradigms and future perspectives, Prog. Neurobiol., 90, 4, pp. 418-438, (2010); Van De Laar B., Gurkok H., Plass-Oude Bos D., Poel M., Nijholt A., Experiencing BCI control in a popular computer game, IEEE Trans. Comput. Intell. AI Games, 5, 2, pp. 176-184, (2013); Tello R.M.G., Muller S.M.T., Bastos-Filho T., Ferreira A., A comparison of techniques and technologies for SSVEP classification, 5Th ISSNIP-IEEE Biosignals and Biorobotics Conference: Biosignals and Robotics for Better and Safer Living (BRC), pp. 1-6, (2014); (2017); Ijsselsteijn W., De Kort Y., Poels K., The Game Experience Questionnaire: Development of a Self-Report Measure to Assess the Psychological Impact of Digital Games, (2013); De Kort Y., Poels K., Ijsselsteijn W., Digital games as social presence technology: Development of the social presence in gaming questionnaire (SPGQ, Proceedings of PRESENCE, pp. 1-9, (2007); Hakvoort G., Reuderink B., Obbink M., Comparison of PSDA and CCA Detection Methods in a Ssvep-Based Bci-System, (2011); Allison B.Z., McFarland D.J., Schalk G., Zheng S.D., Jackson M.M., Wolpaw J.R., Towards an independent brain-computer interface using steady state visual evoked potentials, Clin. Neurophysiol., 119, 2, pp. 399-408, (2008)</t>
  </si>
  <si>
    <t>Unity 3D.; Fullerton T., Swain C., Hoffman S.S., Game Design Workshop: A Playcentric Approach to Creating Innovative Games; Masuch M., Rueger M., Challenges in collaborative game design developing learning environments for creating games, Third IEEE International Conference on Creating, Connecting and Collaborating Through Computing (C5'05), pp. 67-74, (2005); Salen K., Zimmermann E., Rules of Play-Game Design Fundamentals, (2004); Letra P., Game design techniques for software engineering management education, IEEE 18th International Conference on Computational Science and Engineering (CSE), (2015); Creighton R.H., Unity 3D Game Development by Example: Beginner's Guide, (2010); Goldstone W., Unity 3. X Game Development Essentials: Game Development with C# and Javascript, (2009); Carlquist J., Playing the story: Computer games as a narrative genre, Human IT: Journal for Information Technology Studies As A Human Science, 6, 3, pp. 7-53, (2013); Grace B.L., Game Type and Game Genre., (2009); Valient A.M., 3D Engines in Games-Introduction, (2007); Paul P.S., Goon S., Bhattacharya A., History and comparative study of modern game engines, International Journal of Advanced Computed and Mathematical Sciences, 3, 2, pp. 245-249, (2012); Fan S.B., Johnson B.R., Liu Y., Robison T.S., Schmidt R.R., Tanimoto S.L., Analyzing a process of collaborative game design involving online tools, IEEE Symposium on Visual Languages and Human-Centric Computing, pp. 75-78, (2010); Goel S., Dawn S., Dhanalekshmi H., Singh S.K., Alam T., Gupta S., Kaushik P., Ajmera K., Collaborative teaching in large classes of computer science courses, 8th International Conference on Contemporary Computing (IC3), pp. 397-403, (2015); Honeycutt B., Applying Bloom's Taxonomy to Game Design, pp. 1-4, (2012); Buchanan L., Wolanczyk F., Zinghini F., Division S.D., Visions A., Blending bloom's taxonomy and serious game design, Proceedings of the 2011 International Conference on Security and Management (SAM), 11, (2011); Cao L.L., Hill S.U., Bloom's Taxonomy Vs. Game-based Learning: Towards A Preliminary Theory on Games and Learning, pp. 38-41, (2008); Eison J., Using Active Learning Instructional Strategies to Create Excitement and Enhance Learning, (2010); Felder R.M., Silverman L.K., Learning and teaching styles in engineering education, Engineering Education, 78, 7, pp. 674-681, (1988); Felder R.M., Spurlin J., Applications, reliability and validity of the index of learning styles, International Journal of Engineering Education, 21, 1, pp. 103-112, (2005); Felder R.M., Stice J.E., Rugarcia A., The Future of Engineering Education II: Teaching Methods That Work, 34, 1, pp. 26-39, (2000); Scott M.J., Integrating fantasy role-play into the programming lab: Exploring the 'projective identity' hypothesis, Proceeding of the 44th ACM Technical Symposium on Computer Science Education, pp. 119-122, (2013); Bjork S., Lundgren S., Grauers H., Goteborg S., Game design patterns, Lecture Notes of the Game Design Track of Game Developers Conference, (2003); Jenkins H., Game Design As Narrative Architecture, (2002); Sheldon L., T366: Multiplayer Game Design, (2010); Bessette L.S., It's time to play: Games, gamification, and active learning, Hybrid Pedagogy, (2013); Hunicke R., Leblanc M., Zubek R., MDA: A formal approach to game design and game research, Proceedings of the AAAI Workshop on Challenges in Game AI, 4, (2004); Grant D., Bizzocchi J., How Story Can Tell Games: Narrative and Micronarrative As Components of Game Experience, pp. 1-15, (2005); Lindley C.A., Story and Narrative Structures in Computer Games, (2005); Ekstrom H., How Can A Character's Personality Be Conveyed Visually, Through Shape, (2013); Fernandez-Vara C., Introduction to Game Analysis, (2014); Kelle S., Borner D., Kalz M., Specht M., Ambient displays and game design patterns, European Conference on Technology Enhanced Learning, pp. 512-517, (2010); Nystrom R., Game Programming Patterns, (2014); Hunicke R., Leblanc M., Zubek R., MDA: A formal approach to game design and game research, Proceedings of the AAAI Workshop on Challenges in Game AI, 4, 1, (2004); Hjaltason K., Christophersen S., Togelius J., Nelson M.J., Game Mechanics Telling Stories? An Experiment; Fabrikant A., Complexity of game dynamics, ProQuest, (2008); Dormans J., Visualizing game dynamics and emergent gameplay, Proceedings of the Meaningful Play Conference, (2008)</t>
  </si>
  <si>
    <t>Alben L., Quality of experience: Defining the criteria for effective interaction design, Magazine Interact., 3, pp. 11-15, (1996); Ali Yousuf M., Robots in education, Encyclopedia of Artificial Intelligence, pp. 1383-1388, (2009); Antle A.N., Droumeva M., Ha D., Hands on what?: Comparing children's mouse-based and tangible-based interaction, Proceedings of the 8th International Conference on Interaction Design and Children, pp. 80-88, (2009); Araujo C.F., Dias E.J., Ota M.A., The tablet motivating mathematics learning in high school, Proceedings of the International Conference on Mobile and Contextual Learning, pp. 42-51, (2014); Ballagas R., Rohs M., Sheridan J., Borchers J., BYOD: Bring your own device, Proceedings of the Workshop on Ubiquitous Display Environments, (2004); Bargshady G., Pourmahdi K., Khodakarami P., Khodadadi T., Alipanah F., The effective factors on user acceptance in mobile business intelligence, J. Teknol., 72, (2015); Bartel A., Figas P., Hagel G., Towards a competency based education with gamification design elements, Proceedings of the 2015 Annual Symposium on Computer-Human Interaction in Play, pp. 457-462, (2015); Berkovitz J., Graphical interfaces for young children in a software-based math curriculum, Proceedings of the CHI'94 Conference Companion on Human Factors in Computing Systems, pp. 247-248, (1994); Blunt J.R., Karpicke J.D., Learning with retrieval-based concept mapping, J. Educ. Psychol., 106, pp. 849-858, (2014); Bowlby J., Attachment and Loss, (1969); Brayshaw M., Gordon N., Using motivation derived from computer gaming in the context of computer based instruction, Proceedings of the 2016 SAI Computing Conference, pp. 828-832, (2016); Brignall T.W., Van Valey T., The impact of Internet communications on social interaction, Sociol. Spectr., 25, pp. 335-348, (2005); Catala A., Garcia-Sanjuan F., Jaen J., Mocholi J.A., TangiWheel: A widget for manipulating collections on tabletop displays supporting hybrid input modality, J. Comput. Sci. Technol., 27, pp. 811-829, (2012); Chang C.-W., Lee J.-H., Chao P.-Y., Wang C.-Y., Chen G.-D., Exploring the possibility of using humanoid robots as instructional tools for teaching a second language in primary school, J. Educ. Technol. Soc., 13, pp. 13-24, (2010); Cheok A.D., Shang Ping L., Kodagoda S., Tat K.E., Thang L.N., A social and physical inter-generational computer game for the elderly and children: Age invaders, Proceedings of the Ninth IEEE International Symposium on Wearable Computers, pp. 202-203, (2005); Chipman G., Fails J.A., Druin A., Guha M.L., Paper vs. Tablet computers: A comparative study using tangible flags, Proceedings of the 10th International Conference on Interaction Design and Children, pp. 29-36, (2011); Deci E., Vallerand R., Pelletier L., Ryan R., Motivation and education: The self-determination perspective, Educ. Psychol., 26, pp. 325-346, (1991); Dempsey J., Rasmussen K., Lucassen B., The instructional gaming literature: Implication and 99 sources, Technical Report 96-1, (1996); Deterding S., Dixon D., Khaled R., Nacke L., From game design elements to gamefulness: Defining 'gamification, Proceedings of the 15th International Academic MindTrek Conference on Envisioning Future Media Environments, pp. 9-15, (2011); Dillenbourg P., Evans M., Interactive tabletops in education, Int. J. Comput.-Support. Collab. Learn., 6, pp. 491-514, (2011); Donker A., Reitsma P., Young children's ability to use a computer mouse, Comput. Educ., 48, pp. 602-617, (2007); Drago E., The effect of technology on face-to-face communication, Elon J. Undergrad. Res. Commun., 6, pp. 13-19, (2015); Dunn J., The Beginnings of Social Understanding, (1988); Eisenack K., A climate change board game for interdisciplinary communication and education, Simul. Gaming, 44, pp. 328-348, (2013); Fails J.A., Druin A., Guha M.L., Chipman G., Simms S., Churaman W., Child's play: A comparison of desktop and physical interactive environments, Proceeding of the 2005 Conference on Interaction Design and Children, pp. 48-55, (2005); Falloon G., Khoo E., Exploring young students' talk in iPad-supported collaborative learning environments, Comput. Educ., 77, pp. 13-28, (2014); Fan S.B., Roles in online collaborative problem solving, Proceedings of 2010 IEEE Symposium on Visual Languages and Human-Centric Computing, pp. 265-266, (2010); Fisher R., Ury W.L., Patton B., Getting to Yes: Negotiating Agreement Without Giving in, (2011); Garcia-Sanjuan F., Jaen J., Catala A., Fitzpatrick G., Airsteroids: Re-designing the arcade game using markairs, Proceedings of the 2015 International Conference on Interactive Tabletops &amp; Surfaces, pp. 413-416, (2015); Garcia-Sanjuan F., Jaen J., Fitzpatrick G., Catala A., MarkAirs: Around-device interactions with tablets using fiducial markers - An evaluation of precision tasks, Proceedings of the 2016 CHI Conference Extended Abstracts on Human Factors in Computing Systems, pp. 2474-2481, (2016); Garcia-Sanjuan F., Jaen J., Nacher V., From tabletops to multi-tablet environments in educational scenarios: A lightweight and inexpensive alternative, Proceedings of the 16th International Conference on Advanced Learning Technologies, pp. 100-101, (2016); Garcia-Sanjuan F., Jaen J., Nacher V., Toward a general conceptualization of multi-display environments, Front. ICT, 3, 20, pp. 1-20, (2016); Garcia-Sanjuan F., Nacher V., Jaen J., MarkAirs: Are children ready for marker-based mid-air manipulations?, Proceedings of the 9th Nordic Conference on Human-Computer Interaction, pp. 21-28, (2016); Georgiadi N., Kokkoli-Papadopoulou E., Kordatos G., Partheniadis K., Sparakis M., Koutsabasis P., Stavrakis M., A pervasive role-playing game for introducing elementary school students to archaeology, Proceedings of the 18th International Conference on Human-Computer Interaction with Mobile Devices and Services Adjunct, pp. 1016-1020, (2016); Giannakos M.N., Jaccheri L., Leftheriotis I., Learning and creativity through tabletops: A learning analytics approach, Bull. IEEE Tech. Committee Learn. Technol., 14, pp. 11-13, (2012); Ginott H.G., Group Psychotherapy with Children: The Theory and Practice of Play-therapy, (1961); Gokhale A.A., Collaborative learning enhances critical thinking, J. Technol. Educ., 7, pp. 22-30, (1995); Granic I., Lobel A., Engels R.C.M.E., The benefits of playing video games, Am. Psychol., 69, pp. 66-78, (2014); Greenberg A.D., Nilssen A.H., The Role of Education in Building Soft Skills, (2015); Gutwin C., Greenberg S., Effects of awareness support on groupware usability, Proceedings of the SIGCHI Conference on Human Factors in Computing Systems, pp. 511-518, (1998); Gutwin C., Greenberg S., A descriptive framework of workspace awareness for real-time groupware, Comput. Support. Coop. Work, 11, pp. 411-446, (2002); Harris C., Meet the new school board: Board games are back - And they're exactly what your curriculum needs, Sch. Libr. J., 55, pp. 24-26, (2009); Hassenzahl M., Tractinsky N., User experience - A research agenda, Behav. Inf. Technol., 25, pp. 91-97, (2006); Hatzilygeroudis I., Grivokostopoulou F., Perikos I., Using game-based learning in teaching CS algorithms, Proceedings of IEEE International Conference on Teaching, Assessment, and Learning for Engineering, pp. 9-12, (2012); Hornecker E., Marshall P., Dalton N.S., Rogers Y., Collaboration and interference: Awareness with mice or touch input, Proceedings of the 2008 ACM Conference on Computer Supported Cooperative Work, pp. 167-176, (2008); Huizinga J., Homo Ludens: A Study of the Play-Element in Culture, (1949); Hung C., Chang T.-W., Yu P.-T., Cheng P.-J., The problem solving skills and learning performance in learning multi-touch interactive jigsaw game using digital scaffolds, Proceedings of the 2012 IEEE Fourth International Conference on Digital Game and Intelligent Toy Enhanced Learning, pp. 33-38, (2012); Hung C.Y., Kuo F.-O., Sun J.C.-Y., Yu P.-T., An interactive game approach for improving students' learning performance in multi-touch game-based learning, IEEE Trans. Learn. Technol., 7, pp. 31-37, (2014); Jackson A.T., Brummel B.J., Pollet C.L., Greer D.D., An evaluation of interactive tabletops in elementary mathematics education, Educ. Technol. Res. Dev., 61, pp. 311-332, (2013); Kreitmayer S., Rogers Y., Laney R., Peake S., UniPad: Orchestrating collaborative activities through shared tablets and an integrated wall display, Proceedings of the 2013 ACM International Joint Conference on Pervasive and Ubiquitous Computing, pp. 801-810, (2013); Li L.-Y., Chang C.-W., Chen G.-D., Researches on using robots in education, Proceedings of the 4th International Conference on E-Learning and Games, pp. 479-482, (2009); Liao Y.H., Shen C.-Y., Heuristic evaluation of digital game based learning: A case study, Proceedings of the 2012 IEEE Fourth International Conference on Digital Game and Intelligent Toy Enhanced Learning, pp. 192-196, (2012); Liu L., Hao J., Von Davier A.A., Kyllonen P., Zapata-Rivera J.-D., A tough nut to crack: Measuring collaborative problem solving, Handbook of Research on Technology Tools for Real-World Skill Development., pp. 344-359, (2016); Lohani V., Castles R., Lo J., Griffin O., Tablet PC applications in a large engineering program, Proceedings of the 114th Annual ASEE Conference and Exposition, pp. 1213411-12134113, (2007); Mann A.-M., Hinrichs U., Read J.C., Quigley A., Facilitator, functionary, friend or foe?: Studying the role of iPads within learning activities across a school year, Proceedings of the 2016 CHI Conference on Human Factors in Computing Systems, pp. 1833-1845, (2016); Martin F.G., Butler D., Gleason W.M., Design, storytelling, and robots in Irish primary education, Proceedings of the 2000 IEEE International Conference on Systems, Man and Cybernetics, 1, pp. 730-735, (2000); Mayumi H., Next-generation digital educational solutions for use in the classroom, Fujitsu Sci. Tech. J., 51, pp. 22-27, (2015); McNally M., Goldweber M., Fagin B., Klassner F., Do lego mindstorms robots have a future in CS education?, Proceedings of the 37th SIGCSE Technical Symposium on Computer Science Education, pp. 61-62, (2006); Mercier E., Vourloumi G., Higgins S., Student interactions and the development of ideas in multi-touch and paperbased collaborative mathematical problem solving, Br. J. Educ. Technol., 48, pp. 162-175, (2015); Miller D.P., Nourbakhsh I.R., Siegwart R., Robots for education, Springer Handbook of Robotics., pp. 1283-1301, (2008); Mubin O., Stevens C.J., Shahid S., Al Mahmud A., Dong J.-J., A review of the applicability of robots in education, Technol. Educ. Learn., 1, pp. 1-7, (2013); Nacher V., Ferreira A., Jaen J., Garcia-Sanjuan F., Are kindergarten children ready for indirect drag interactions?, Proceedings of the 2016 ACM on Interactive Surfaces and Spaces, pp. 95-101, (2016); Nacher V., Jaen J., Navarro E., Catala A., Gonzalez P., Multi-touch gestures for pre-kindergarten children, Int. J. Hum. Comput. Stud., 73, pp. 37-51, (2015); Nouri J., Akerfeldt A., Fors U., Selander S., Assessing collaborative problem solving skills in technology-enhanced learning environments - The PISA framework and modes of communication, Int. J. Emerg. Technol. Learn., 12, pp. 163-174, (2017); Obeid N., Moubaiddin A., On the role of dialogue and argumentation in collaborative problem solving, Proceedings of the 9th International Conference on Intelligent Systems Design and Applications, pp. 1202-1208, (2009); PISA 2012 Field Trial Problem Solving Framework, (2010); PISA 2015 Draft Collaborative Problem Solving Framework, (2013); O'Connor M.C., Michaels S., Shifting participant frameworks: Orchestrating thinking practices in group discussion, Discourse, Learning, and Schooling, pp. 63-103, (1996); Pachauri D., Yadav A., Importance of soft skills in teacher education programme, Int. J. Educ. Res. Technol., 5, pp. 22-25, (2014); Pan E., Chiu J.L., Inkelas K., Garner G., Russell S., Berger E., Affordances and constraints of physical and virtual manipulatives for learning dynamics, Int. J. Eng. Educ., 31, pp. 1629-1644, (2015); Papert S., Mindstorms: Children, Computers, and Powerful Ideas, (1980); Pindeh N., Suki N.M., Suki N.M., User acceptance on mobile apps as an effective medium to learn kadazandusun language, Procedia Econ. Financ., 37, pp. 372-378, (2016); Przybylski A.K., Weinstein N., Can you connect with me now?, How the Presence of Mobile Communication Technology Influences Face-to-face Conversation Quality. J. Soc. Pers. Relat., 30, pp. 237-246, (2013); Raman R., Lal A., Achuthan K., Serious games based approach to cyber security concept learning: Indian context, Proceedings of the 2014 International Conference on Green Computing Communication and Electrical Engineering, pp. 1-5, (2014); Read J.C., Validating the Fun Toolkit: An instrument for measuring children's opinions of technology, Cogn. Technol. Work, 10, pp. 119-128, (2008); Read J.C., MacFarlane S., Using the fun toolkit and other survey methods to gather opinions in child computer interaction, Proceedings of the 2006 Conference on Interaction Design and Children, pp. 81-88, (2006); Rick J., Marshall P., Yuill N., Beyond one-size-fits-all: How interactive tabletops support collaborative learning, Proceedings of the 10th International Conference on Interaction Design and Children, pp. 109-117, (2011); Rick J., Rogers Y., From DigiQuilt to DigiTile: Adapting educational technology to a multi-touch table, Proceedings of 2008 3rd IEEE International Workshop on Horizontal Interactive Human Computer Systems, pp. 73-80, (2008); Romeo G., Edwards S., McNamara S., Walker I., Ziguras C., Touching the screen: Issues related to the use of touchscreen technology in early childhood education, Br. J. Educ. Technol., 34, pp. 329-339, (2003); Saerbeck M., Schut T., Bartneck C., Janse M.D., Expressive robots in education: Varying the degree of social supportive behavior of a robotic tutor, Proceedings of the 28th International Conference on Human Factors in Computing Systems, pp. 1613-1622, (2010); Salvador G., Perez D., Ortega M., Soto E., Alcaniz M., Contero M., Evaluation of an augmented reality enhanced tabletop system as a collaborative learning tool: A case study on mathematics at the primary school, Proceedings of the Eurographics 2012 - Education Papers, (2012); Schneider B., Blikstein P., Mackay W., Combinatorix: A tangible user interface that supports collaborative learning of probabilities, Proceedings of the 2012 ACM International Conference on Interactive Tabletops and Surfaces, pp. 129-132, (2012); Schneider B., Jermann P., Zufferey G., Dillenbourg P., Benefits of a tangible interface for collaborative learning and interaction, IEEE Trans. Learn. Technol., 4, pp. 222-232, (2011); Siang A.C., Rao R.K., Theories of learning: A computer game perspective, Proceedings of the 5th International Symposium on Multimedia Software Engineering, pp. 239-245, (2003); Soute I., Markopoulos P., Magielse R., Head Up Games: Combining the best of both worlds by merging traditional and digital play, Pers. Ubiquitous Comput., 14, pp. 435-444, (2010); Stanton D., Pridmore T., Bayon V., Neale H., Ghali A., Benford S., Wilson J., Classroom collaboration in the design of tangible interfaces for storytelling, Proceedings of the SIGCHI Conference on Human Factors in Computing Systems, pp. 482-489, (2001); Sternberg R.J., O'Hara L.A., Creativity and intelligence, Handbook of Creativity., pp. 251-272, (1999); Strawhacker A., Bers M.U., I want my robot to look for food': Comparing Kindergartner's programming comprehension using tangible, graphic, and hybrid user interfaces, Int. J. Technol. Des. Educ., 25, pp. 293-319, (2014); Strommen E., Children's use of mouse-based interfaces to control virtual travel, Proceedings of the SIGCHI Conference on Human Factors in Computing Systems Celebrating Interdependence, pp. 405-410, (1994); Sutterer K., Sexton S., Interactive learning using a tablet PC in civil engineering soil mechanics, Proceedings of the 2008 Annual ASEE Conference and Exposition, pp. 137831-1378315, (2008); Tan J.L., Goh D.H.-L., Ang R.P., Huan V.S., Learning efficacy and user acceptance of a game-based social skills learning environment, Int. J. Child-Comput. Interact., 9-10, pp. 1-19, (2016); NMC Horizon Report - 2017 Higher Education Edition, (2017); NMC/CoSN Horizon Report - 2017 K-12 Edition, (2017); Schools in Action, Global Citizens for Sustainable Development: A Guide for Students, (2017); Van Breemen A.J.N., Bringing robots to life: Applying principles of animation to robots, Proceedings of the Workshop on Shaping Human-Robot Interaction - Understanding the Social Aspects of Intelligent Robotic Products. in Cooperation with the CHI 2004 Conference, (2004); Vygotsky L.S., Mind in Society: The Development of Higher Psychological Processes, (1978); Webb M., Gibson D., Technology enhanced assessment in complex collaborative settings, Educ. Inf. Technol., 20, pp. 675-695, (2015); Wei C.-W., Hung I.-C., Lee L., Chen N.-S., A joyful classroom learning system with robot learning companion for children to learn mathematics multiplication, Turkish Online J. Educ. Technol., 10, pp. 11-23, (2011); Werbach K., Hunter D., For the Win: How Game Thinking Can Revolutionize Your Business, (2012); Westergaard J., Effective Group Work with Young People, (2009); Wouters P., Van Nimwegen C., Van Oostendorp H., Van Der Spek E.D., A meta-analysis of the cognitive and motivational effects of serious games, J. Educ. Psychol., 105, pp. 249-265, (2013); Xie L., Antle A.N., Motamedi N., Are tangibles more fun?: Comparing children's enjoyment and engagement using physical, graphical and tangible user interfaces, Proceedings of the 2nd International Conference on Tangible and Embedded Interaction, pp. 191-198, (2008); Zagal J.P., Rick J., Hsi I., Collaborative games: Lessons learned from board games, Simul. Gaming, 37, pp. 24-40, (2006)</t>
  </si>
  <si>
    <t>Baldwin A., Johnson D., Wyeth P., Crowd-pleaser: Player perspectives of multiplayer dynamic difficulty adjustment in video games, Proceedings of the 2016 Annual Symposium on Computer-human Interaction in Play (CHI PLAY'16), pp. 326-337, (2016); Baldwin A., Johnson D., Wyeth P., Sweetser P., A framework of dynamic difficulty adjustment in competitive multiplayer video games, 2013 IEEE International Games Innovation Conference (IGIC), pp. 16-19, (2013); Bateman S., Mandryk R.L., Stach T., Gutwin C., Target assistance for subtly balancing competitive play, Proceedings of the SIGCHI Conference on Human Factors in Computing Systems (CHI'11), pp. 2355-2364, (2011); Cechanowicz J.E., Gutwin C., Bateman S., Mandryk R., Stavness I., Improving player balancing in racing games, Proceedings of the First ACM SIGCHI Annual Symposium on Computer-human Interaction in Play (CHI PLAY'14), pp. 47-56, (2014); Cohen J., Statistical Power Analysis for the Behavioral Sciences, (1977); Depping A.E., Mandryk R.L., Li C., Gutwin C., Vicencio-Moreira R., How disclosing skill assistance affects play experience in a multiplayer first-person shooter game, Proceedings of the 2016 CHI Conference on Human Factors in Computing Systems (CHI'16), pp. 3462-3472, (2016); Gerling K.M., Miller M., Mandryk R.L., Birk M.V., Smeddinck J.D., Effects of balancing for physical abilities on player performance, experience and selfesteem in exergames, Proceedings of the SIGCHI Conference on Human Factors in Computing Systems (CHI'14), pp. 2201-2210, (2014); Gutwin C., Vicencio-Moreira R., Mandryk R.L., Does helping hurt? Aiming assistance and skill development in a first-person shooter game, Proceedings of the 2016 Annual Symposium on Computer-human Interaction in Play (CHI PLAY'16), pp. 338-349, (2016); Hanna S.E., Rosenbaum P.L., Bartlett D.J., Palisano R.J., Walter S.D., Avery L., Russell D.J., Stability and decline in gross motor function among children and youth with cerebral palsy aged 2 to 21 years, Developmental Medicine &amp; Child Neurology, 51, 4, pp. 295-302, (2009); Hernandez H.A., Nicholas Graham T.C., Fehlings D., Switzer L., Ye Z., Bellay Q., Hamza M.A., Savery C., Stach T., Design of an exergaming station for children with cerebral palsy, Proceedings of the SIGCHI Conference on Human Factors in Computing Systems (CHI'12), pp. 2619-2628, (2012); Hernandez H.A., Ketcheson M., Schneider A., Ye Z., Fehlings D., Switzer L., Wright V., Bursick S.K., Richards C., Nicholas Graham T.C., Design and evaluation of a networked game to support social connection of youth with cerebral palsy, Proceedings of the 16th International ACM SIGACCESS Conference on Computers &amp; Accessibility (ASSETS'14), pp. 161-168, (2014); Hernandez H.A., Ye Z., Nicholas Graham T.C., Fehlings D., Switzer L., Designing action-based exergames for children with cerebral palsy, Proceedings of the SIGCHI Conference on Human Factors in Computing Systems (CHI'13), pp. 1261-1270, (2013); Jensen M.M., Gronbaek K., Design strategies for balancing exertion games: A study of three approaches, Proceedings of the 2016 ACM Conference on Designing Interactive Systems (DIS'16), pp. 936-946, (2016); Kang L.-J., Palisano R.J., Orlin M.N., Chiarello L.A., King G.A., Polansky M., Determinants of social participation-with friends and others who are not family members-for youths with cerebral palsy, Physical Therapy, 90, 12, pp. 1743-1757, (2010); Ketcheson M., Ye Z., Nicholas Graham T.C., Designing for exertion: How heart-rate powerups increase physical activity in exergames, Proceedings of the 2015 Annual Symposium on Computer-human Interaction in Play (CHI PLAY'15), pp. 79-89, (2015); Mueller F., Vetere F., Gibbs M., Edge D., Agamanolis S., Sheridan J., Heer J., Balancing exertion experiences, Proceedings of the SIGCHI Conference on Human Factors in Computing Systems (CHI'12), pp. 1853-1862, (2012); Palisano R.J., Hanna S.E., Rosenbaum P.L., Russell D.J., Walter S.D., Wood E.P., Raina P.S., Galuppi B.E., Validation of a model of gross motor function for children with cerebral palsy, Physical Therapy, 80, 10, pp. 974-985, (2000); Palisano R., Rosenbaum P., Walter S., Russell D., Wood E., Galuppi B., Development and reliability of a system to classify gross motor function in children with cerebral palsy, Developmental Medicine and Child Neurology, 39, 4, pp. 214-223, (1997); Palisano R.J., Rosenbaum P., Bartlett D., Livingston M.H., Content validity of the expanded and revised gross motor function classification system, Developmental Medicine and Child Neurology, 50, 10, pp. 744-750, (2008); Sinclair J., Hingston P., Masek M., Considerations for the design of exergames, Proceedings of the 5th International Conference on Computer Graphics and Interactive Techniques in Australia and Southeast Asia (GRAPHITE'07), pp. 289-295, (2007); Stach T., Nicholas Graham T.C., Yim J., Rhodes R.E., Heart rate control of exercise video games, Proceedings of Graphics Interface 2009 (GI'09), pp. 125-132, (2009); Vicencio-Moreira R., Mandryk R.L., Gutwin C., Now you can compete with anyone: Balancing players of different skill levels in a first-person shooter game, Proceedings of the 33rd Annual ACM Conference on Human Factors in Computing Systems (CHI'15), pp. 2255-2264, (2015); Vicencio-Moreira R., Mandryk R.L., Gutwin C., Bateman S., The effectiveness (or lack thereof) of aim-assist techniques in firstperson shooter games, Proceedings of the 32Nd Annual ACM Conference on Human Factors in Computing Systems (CHI'14), pp. 937-946, (2014); Yuan B., Folmer E., Harris F.C., Game accessibility: A survey, Universal Access in the Information Society, 10, 1, pp. 81-100, (2010)</t>
  </si>
  <si>
    <t>Lull J., The social uses of television, Hum. Commun. Res, 6, pp. 197-209, (1980); Turkle S., Alone Together: Why We Expect More from Technology and less from Each Other, (2011); Ley B., Ogonowski C., Hess J., Et al., Impacts of new technologies on media usage and social behaviour in domestic environments., Behav. Inf. Technol, 33, pp. 815-828, (2014); Wilson S., In the living room: Second screens and TV audiences., Telev. New Media, 17, pp. 174-191, (2015); McGill M., Williamson J.H., Brewster S.A., A review of collocated multi-user TV: Examining the changing role of the TV in the multi-viewer, multi-screen home., Pers. Ubiquitous Comput, 19, pp. 743-759, (2015); (2013); (2015); Turkle S., Reclaiming Conversation: The Power of Talk in a Digital Age, (2015); Lucero A., Jones M., Jokela T., Robinson S., Mobile collocated interactions: Taking an offline break together, Interactions, 20, pp. 26-32, (2013); Geerts D., Cesar P., Bulterman D., The implications of program genres for the design of social television systems, In: Proceedings of the 1St International Conference on Designing Interactive User Experiences for TV and Video (UXTV 2008), pp. 71-80, (2008); Almeida P., Ferraz J., Pinho A., Costa D., Engaging viewers through social TV games, In: Proceedings of the 10Th European Conference on Interactive TV and Video, Euroitv 2012, pp. 175-183, (2012); Miller M., Game Show Classroom: Comparing Kahoot!, Quizizz, Quizlet Live and Quizalize; Wang A.I., The wear out effect of a game-based student response system., Comput. Educ, 82, pp. 217-227, (2015); (2017); Preece J., Sharp H., Rogers Y., Interaction Design: Beyond Human-Computer Interaction, (2015); Morville P., Rosenfeld L., Information Architecture for the World Wide Web, (2006); Seyler D., Yahya M., Berberich K., Knowledge Questions from Knowledge Graphs, Arxiv E-Prints, (2016); Norman D.A., The design of everyday things, Revised an, Basic Books, (2013); Adams E., Fundamentals of Game Design, (2010); Abreu J., Almeida P., Silva T., Aresta M., Notifications efficiency, impact, and interference in second-screen scenarios, Int. J. Hum. Comput. Interact, (2016); Wang A.I., Ofsdahl T., Morch-Storstein O.K., An evaluation of a mobile game concept for lectures, Software Engineering Education Conference Proceedings, pp. 197-204, (2008); Salen K., Zimmerman E., Rules of Play: Game Design Fundamentals, (2004); Folstad A., Living labs for innovation and development of information and communication technology: A literature review., Electron. J. Virtual Organ. Netw, 10, pp. 99-131, (2008); Nielsen J., Usability 101: Introduction to Usability, (2012); Abreu J., Almeida P., Silva T., A UX evaluation approach for second-screen applications, Commun. Comput. Inf. Sci, 605, pp. 105-120, (2016)</t>
  </si>
  <si>
    <t>Lima T.F.M.; Beltrame J.P.F.; Niquini C.R.; Barbosa B.G.; Davis C.A., Jr.</t>
  </si>
  <si>
    <t>Lima, Tiago França Melo (36809761800); Beltrame, João Paulo Ferreira (57203962839); Niquini, Carlos Ramos (57194708295); Barbosa, Breno Gonçalves (57194696147); Davis, Clodoveu Augusto (7404356087)</t>
  </si>
  <si>
    <t>36809761800; 57203962839; 57194708295; 57194696147; 7404356087</t>
  </si>
  <si>
    <t>Design of a Mixed-Reality Serious Game to Tackle a Public Health Problem</t>
  </si>
  <si>
    <t>11112 LNCS</t>
  </si>
  <si>
    <t>10.1007/978-3-319-99426-0_35</t>
  </si>
  <si>
    <t>https://www.scopus.com/inward/record.uri?eid=2-s2.0-85053787732&amp;doi=10.1007%2f978-3-319-99426-0_35&amp;partnerID=40&amp;md5=b8e858e6eb9c79b78240756ff9fc7f6d</t>
  </si>
  <si>
    <t>Despite the emergence of several game-based initiatives in health, aiming to train students and professionals and to support patients rehabilitation, some public health problems remains neglected. Mosquito-borne diseases are a global public health concern. Education and awareness of population are an important intervention strategy and should be part of public health policies, given that individuals behavior may affect the transmission dynamics of diseases. For instance, improper storage of water can become a breeding site for the Aedes aegypti mosquito, the vector of dengue, zika, chikungunya and urban yellow fever viruses. Most of Aedes foci are in or near people’s homes and the control of mosquitoes population is essential to prevent these diseases. We believe that games are a powerful tool and can be used to support awareness and behavioral changes regarding public health issues. This paper presents the current development stage of a serious game designed to support actions based on education and engagement of population aimed at vector surveillance and control. A mix of a 2D game with augmented and virtual reality modules and the real world itself will provide the proper environment to offer fun with the purpose of helping to deal with this complex problem. The development is based on agile principles, with short cycles involving activities of conception, design, construction and evaluation. Some partial results are game design, prototypes and demos. Future work includes designing and conducting an experimental study to evaluate effectiveness and efficiency regarding knowledge acquiring and behavioral changes. © 2018, IFIP International Federation for Information Processing.</t>
  </si>
  <si>
    <t>Aedes aegypti; Awareness; Dengue; Education; Gamification; Public health; Serious games</t>
  </si>
  <si>
    <t>Claro L., Barreto L., Kawa H., Tricai Cavalini L., Garcia Rosa M.L., Community participation in dengue control in Brazil, Dengue Bulletin, 30, (2006); Connolly T.M., Boyle E.A., Macarthur E., Hainey T., Boyle J.M., A systematic literature review of empirical evidence on computer games and serious games, Comput. Educ., 59, 2, pp. 661-686, (2012); Deterding S., Dixon D., Khaled R., Nacke L., From game design elements to gamefulness: Defining gamification, Proceedings of 15Th International Academic Mindtrek Conference: Envisioning Future Media Environments, pp. 9-15, (2011); Dominguez A., de Navarrete J.S., De-Marcos L., Fernandez-Sanz L., Pages C., Martinez-Herraiz J.J., Gamifying learning experiences: Practical implications and outcomes, Comput. Educ., 63, pp. 380-392, (2013); Dondlinger M.J., Educational video game design: A review of the literature, J. Appl. Educ. Technol., 4, 1, pp. 21-31, (2007); Lima T., Barbosa B., Niquini C., Araujo C., Lana R., Playing against dengue, 2017 IEEE 5Th International Conference on Serious Games and Applications for Health (Segah), pp. 1-8, (2017); Luna J., Et al., Social mobilization strategies of education and communication to prevent dengue fever in Bucaramanga, Dengue Bulletin,Colombia, (2004); Madeira N.G., Macharelli C.A., Pedras J.F., Delfino M.C., Education in primary school as a strategy to control dengue, Revis. Soc. Bras. Med. Trop., 35, 3, pp. 221-226, (2002); Michael D.R., Chen S.L., Serious Games: Games that Educate, Train, and Inform. Muska &amp; Lipman/Premier-Trade, (2005); Padmanabha H., Soto E., Mosquera M., Lord C., Lounibos L., Ecological links between water storage behaviors and Aedes aegypti production: Implications for dengue vector control in variable climates, Ecohealth, 7, 1, pp. 78-90, (2010); Pai H.H., Yu-Jue H., Hsu E.L., Impact of a short-term community-based cleanliness campaign on the sources of dengue vectors: An entomological and human behavior study, J. Environment. Health, 68, 6, (2006); Prensky M., Don’t Bother Me, Mom, I’m Learning!. Paragon House, St. Paul, (2006)</t>
  </si>
  <si>
    <t>Lee J.J., Hammer J., Gamification in education: What, how, why bother?, Academic Exchange Quarterly, 15, (2011); Bogost I., Persuasive games: Exploitationware, Gamasutra: The Art and Business of Making Games, (2011); Bartle R., Hearts, clubs, diamonds, spades: Players who suit muds, Journal of MUD Research, 1, 1, (1996); Schell J., The Art of Game Design: A Book of Lenses, (2008); Rogers S., Level Up: The Guide to Great Video Game Design, (2010); Deterding S., Gamification: Designing for motivation, Interactions, 19, 4, pp. 14-17, (2012); Deterding S., Et al., From game design elements to gamefulness: Defining "gamification, Proceedings of the 15th International Academic MindTrek Conference: Envisioning Future Media Environments, (2011); Salen K., Zimmerman E., Game design and meaningful play, Handbook of Computer Game Studies, 59, (2005); Von Ahn L., Games with a purpose, Computer, 39, 6, pp. 92-94, (2006); Garris R., Ahlers R., Driskell J., Games motivation and learning: A research and practice model, Simulation &amp; Gaming, 33, 4, pp. 441-467, (2002); Deterding S., Et al., Gamification. Using game-design elements in non-gaming contexts in chi 2011, Extended Abstracts on Human Factors in Computing Systems, (2011); Halter E., From Sun Tzu to Xbox: War and Videogames, (2006); Hamari J., Koivisto J., Sarsa H., Does gamification work? - A literature review of empirical studies on gamification, 47th Hawaii International Conference on System Sciences, (2014); Eyal N., Hooked: How to Build Habit-Forming Products, 242, (2014); Howard-Jones P., Et al., Toward a science of learning games, Mind, Brain, and Education, 5, 1, pp. 33-41, (2011); Koepp M.J., Et al., Evidence for striatal dopamine release during a video game, Nature, 393, pp. 266-268, (1998); Csikszentmihalyi M., The Psychology of Optimal Experience, (1990); Vogler C., The Writer's Journey, (2007); Malone T.W., Lepper M., Making learning fun: A taxonomy of intrinsic motivations for learning, Aptitude, Learning, and Instruction, 3, (1987); Pichert J.W., Anderson R.C., Taking different perspectives on a story, Journal of Educational Psychology, 69, (1977); Malone T.W., What makes things fun to learn? Heuristics for designing instructional computer games, Proceedings of the 3rd ACM SIGSMALL Symposium and the First SIGPC Symposium on Small Systems, (1980); Prensky M., Computer games and learning: Digital game-based learning, Handbook of Computer Game Studies, 18, pp. 97-122, (2005); Rieber L.P., Seriously considering play: Designing interactive learning environments based on the blending of microworlds, simulations, and games, Educational Technology Research and Development, 44, pp. 43-58, (1996); De Freitas S., Oliver M., How can exploratory learning with games and simulations within the curriculum be most effectively evaluated?, Computers &amp; Education, 46, 3, pp. 249-264, (2006); Galloway A.R., Gaming: Essays on Algorithmic Culture (Electronic Mediations, (2006); Stam R., Burgoyne R., Flitterman-Lewis S., New Vocabularies in Film Semiotics, (1992); Alten S.R., Audio in Media, (2011); Prestopnik N., Tang J., Points, stories, worlds, and diegesis: Comparing player experiences in two citizen science games, Computers in Human Behavior, 2015, 52, pp. 492-506; Deci E.L., Effects of externally mediated rewards on intrinsic motivation, Journal of Personality and Social Psychology, 18, 1, pp. 105-115, (1971); Deci E.L., Koestner R., Ryan R.M., Extrinsic rewards and intrinsic motivation in education: Reconsidered once again, Review of Educational Research, 71, 1, pp. 1-27, (2001); Deci E.L., Ryan R.M., Koestner R., The pervasive negative effects of rewards on intrinsic motivation: Response to cameron, Review of Educational Research, 71, 1, pp. 43-51, (2001); Saeed S., Zyngier D., How motivation influences student engagement: A qualitative case study, Journal of Education and Learning, 1, 2, (2012); Alrashidi O., Phan H.P., Ngu B.H., Academic engagement: An overview of its definitions dimensions and major conceptualisations, International Education Studies, 9, 12, (2016); Schlechty P.C., Shaking Up the Schoolhouse: How to Support and Sustain Educational Innovation, (2001); Gottlieb J., Et al., Information-seeking, curiosity, and attention: Computational and neural mechanisms, Trends in Cognitive Sciences, 17, 11, pp. 585-593, (2013); Costikyan G., Uncertainty in games, Playful Thinking, 141, (2013); Gass S.M., Changing Views of Language Learning, in Change and Continuity in Applied Linguistics: Selected Papers from the Annual Meeting of the British Association of Applied Linguistics, pp. 51-67, (2000); Petersen M., Computerized Games and Simulations in Computer Assisted Language Learning: A Meta-Analysis of Research Simulation and Gaming, 41, 1, pp. 72-93, (2010); Overmars M., Teaching computer science through game design, Computer, pp. 81-83, (2004); Isselsteijn W., Et al., Characterising and measuring user experiences in digital games, International Conference on Advances in Computer Entertainment Technology, (2007); Hart S.G., Staveland L.E., Development of nasa-tlx (task load index): Results of empirical and theoretical research, Advances in Psychology, 52, pp. 139-183, (1988); Weber R.P., Content Analysis B., Quantitative Applications in the Social Sciences, (1990); Polanyi L., Language learning and living abroad: Stories from the field, Second Language Acquisition in A Study Abroad Context, pp. 271-291, (1995); Prestopnik N., Games stories and language: Motivating second language acquisition with play, International Journal of Designs for Learning, 7, 3, pp. 72-87, (2016); Febretti A., Garzotto F., Usability, playability, and long-term engagement in computer games, CHI '09 Extended Abstracts on Human Factors in Computing Systems, (2009); Pinelle D., Wong N., Stach T., Heuristic evaluation for games: Usability principles for video game design, Proceedings of the SIGCHI Conference on Human Factors in Computing Systems, (2008); Zhang P., Von Dran G.M., Satisfiers and dissatisfiers: A two-factor model for website design and evaluation, Journal of the American Society for Information Science and Technology, 51, 14, (2000)</t>
  </si>
  <si>
    <t>Brown M., Evaluating computer game usability: Developing heuristics based on user experience, Proceedings of IHCI Conference, pp. 16-21, (2008); Budiu R., Memory Recognition and Recall in User Interfaces, (2014); Dunn R., Learning styles: Theory, research, and practice, National Forum of Applied Educational Research Journal, 13, 1, pp. 3-22, (2000); Kanode C.H., Haddad H.M., Software engineering challenges in game development, Proceedings of the Sixth International Conference in Information Technology: New Generations, pp. 260-265, (2009); LibGDX 1.9.6 Released, (2017); Marciano J.N., Miranda L.C.D., Miranda E.E.C.D., Evaluating multiple aspects of educational computer games: Literature review and case study, International Journal of Computer Games Technology, (2014); Nielsen J., Heuristic evaluation, Usability Inspection Methods, (1994); O'Hagan A.O., Coleman G., O'Connor R.V., Software development processes for games: A systematic literature review, European Conference on Software Process Improvement, pp. 182-193, (2014); Pinelle D., Wong N., Stach T., Heuristic evaluation for games: Usability principles for video game design, Proceedings of the SIGCHI Conference on Human Factors in Computing Systems, pp. 1453-1462, (2008); Wiley B.E., Instructional designers take all the fun out of games: Rethinking elements of engagement for designing instructional games, Proceedings of the Annual Meeting of the American Educational Research Association, (2006); Zina Alaswas L.N., Nodolny L., Designing for game-based learning: The effective integration of technology to support learning, Journal of Educational Technology Systems, 43, 4, pp. 389-402, (2015)</t>
  </si>
  <si>
    <t>Sander P., Stevenson K., King M., Coates D., University students’ expectations of teaching, Stud. High. Educ., 25, 3, pp. 309-323, (2000); Knight J.K., Wood W.B., Teaching more by lecturing less, Cell Biol. Educ., 4, 4, pp. 298-310, (2005); Prensky M., Digital natives, digital immigrants part 1, On Horizon, 9, 5, pp. 1-6, (2001); Guzdial M., Soloway E., Teaching the nintendo generation to program, Commun. ACM, 45, 4, pp. 17-21, (2002); Grimley M., Green R., Nilsen T., Thompson D., Tomes R., Using computer games for instruction: The student experience, Act. Learn. High. Educ., 12, 1, (2011); Prensky M., Digital game-based learning, Comput. Entertain. (CIE), 1, 1, (2003); Eagle M., Barnes T., Wu’s castle: Teaching arrays and loops in a game. ACM SIGCSE Bull. 40, 245–249 (2008); Eagle M., Barnes T., Evaluation of a game-based lab assignment, Proceedings of the 4Th International Conference on Foundations of Digital Games, pp. 64-70, (2009); Eagle M., Barnes T., Experimental evaluation of an educational game for improved learning in introductory computing. ACM SIGCSE Bull. 41, 321–325 (2009); Chaffin A., Doran K., Hicks D., Barnes T., Experimental evaluation of teaching recursion in a video game, Proceedings of the 2009 ACM SIGGRAPH Symposium on Video Games, pp. 79-86, (2009); Zhang J., Caldwell E.R., Atay M., Jones E.J., Learning the concepts of classes and objects in a game, Proceedings of the International Conference on Frontiers in Education: Computer Science and Computer Engineering (FECS), (2012); Lee M.J., Ko A.J., Personifying programming tool feedback improves novice pro-grammers’ learning, Proceedings of the Seventh International Workshop on Computing Education Research, pp. 109-116, (2011); Lee M.J., Ko A.J., Investigating the role of purposeful goals on novices’ engagement in a programming game, 2012 IEEE Symposium on Visual Languages and Human-Centric Computing (VL/HCC), pp. 163-166, (2012); Lee M.J., Ko A.J., Kwan I., In-game assessments increase novice programmers’ engagement and level completion speed, Proceedings of the Ninth Annual International ACM Conference on International Computing Education Research, pp. 153-160, (2013); Leutenegger S., Edgington J., A games first approach to teaching introductory programming, ACM SIGCSE Bull, 39, pp. 115-118, (2007); Li F.W., Watson C., Game-based concept visualization for learning programming, Proceedings of the Third International ACM Workshop on Multimedia Technologies for Distance Learning, pp. 37-42, (2011); Caulfield C., Xia J.C., Veal D., Maj S.P., A systematic survey of games used for software engineering education, Mod. Appl. Sci, 5, 6, (2011); Connolly T.M., Stansfield M., Hainey T., An application of games-based learning within software engineering, Br. J. Educ. Technol., 38, 3, pp. 416-428, (2007); Debabi W., Bensebaa T., Using serious game to enhance algorithmic learning ant teaching, J. E-Learn. Knowl. Soc., 12, 2, pp. 127-140, (2016); Boyle E., Connolly T., Games for learning: Does gender make a difference, Proceedings of the 2Nd European Conference on Games Based Learning, (2008); Steiner C.M., Kickmeier-Rust M.D., Albert D., Little Big Difference: Gender Aspects and Gender-Based Adaptation in Educational Games, 5670, pp. 150-161, (2009); Vermeulen L., Van Looy J., De Grove F., Courtois C., You are what you play? A quantitative study into game design preferences across gender and their interaction with gaming habits, Digra 2011: Think, Design, Play, Digital Games Research Association (Digra), (2011); Gorriz C.M., Medina C., Engaging girls with computers through software games, Commun. ACM, 43, 1, pp. 42-49, (2000); Connolly T., Boyle L., Stansfield M., Hainey T., The potential of online games as a collaborative learning environment. J, Adv. Technol. Learn, 4, 4, pp. 208-239, (2007); Hartmann T., Klimmt C., Gender and computer games: Exploring females dislikes, J. Comput. Mediat. Commun., 11, 4, pp. 910-931, (2006); Luik P., Would boys and girls benefit from gender-specific educational software?, Br. J. Educ. Technol., 42, 1, pp. 128-144, (2011); Stott A., Neustaedter C., Analysis of Gamification in Education, (2013); Kapp K.M., Games, gamification, and the quest for learner engagement, T + D, 66, 6, pp. 64-68, (2012); Gee J.P., Learning by design: Games as learning machines, Digit. Educ. Rev, 8, pp. 15-23, (2004); Guay F., Vallerand R.J., Blanchard C., On the assessment of situational intrinsic and extrinsic motivation: The situational motivation scale (SIMS, Motiv. Emot, 24, 3, pp. 175-213, (2000)</t>
  </si>
  <si>
    <t>Portnoy D.B., Scott-Sheldon L.A.J., Johnson B.T., Carey M.P., Computer-delivered interventions for health promotion and behavioral risk reduction: A meta-analysis of 75 randomized controlled trials 1988-2007, Pre Med, 47, pp. 3-16, (2008); Roepke A.M., Jaffee S.R., Riffle O.M., Et al., Randomized controlled trial of SuperBetter, a smartphone-based/internetbased self-help tool to reduce depressive symptoms, Games Health J, 4, pp. 235-246, (2015); Prochaska J.O., Evers K.E., Castle P.H., Et al., Enhancing multiple domains of well-being by decreasing multiple health risk behaviors: A randomized clinical trial, Popul Health Manag, 15, pp. 276-286, (2012); Myers N.D., Prilleltensky I., Prilleltensky O., Et al., Efficacy of the fun for wellness online intervention to promote multidimensional well-being: A randomized controlled trial, Prev Sci, 18, pp. 984-994, (2017); Prilleltensky I., Dietz S., Prilleltensky O., Et al., Assessing multidimensional well-being: Development and validation of the i COPPE scale, J Community Psychol, 43, pp. 199-226, (2015); Chmiel M., Brunner M., Martin R., Schalke D., Revisiting the structure of subjective well-being in middle-aged adults, Social Indic Res, 106, pp. 109-116, (2012); Cohen E.H., A facet theory approach to examining overall and life facet satisfaction relationships, Social Indic Res, 51, pp. 223-237, (1999); Pavot W., Diener E., The Satisfaction with Life Scale and the emerging construct of Life satisfaction, J Posit Psychol, 3, pp. 137-152, (2008); Prilleltensky I., Prilleltensky O., Promoting Well-Being: Linking Personal Organizational and Community Change, (2006); Mellecker R., Lyons E.J., Baranowski T., Disentangling fun and enjoyment in exergames using an expanded design, play, experience framework: A narrative review, Games Health J, 2, pp. 142-149, (2013); Coulter K., Malouff J.M., Effects of an intervention designed to enhance romantic relationship excitement: A randomizedcontrol trial, Couple Family Psychol, 2, pp. 34-44, (2013); Gander F., Proyer R.T., Ruch W., Positive psychology interventions addressing pleasure, engagement, meaning, positive relationships, and accomplishment increase well-being and ameliorate depressive symptoms: A randomized, placebo-controlled online study, Front Psychol, 7, (2016); Pilkington P.D., Rominov H., Milne L.C., Et al., Partners to parents: Development of an online intervention for enhancing partner support and preventing perinatal depression and anxiety, Adv Ment Health, 15, pp. 42-57, (2017); Braithwaite S.R., Fincham F.D., EPREP: Computer based prevention of relationship dysfunction, depression and anxiety, J Soc Clin Psychol, 26, pp. 609-622, (2007); Jorm A.F., Kitchener B.A., Fischer J., Cvetkovski S., Mental health first aid training by e-learning: A randomized controlled trial, Aust N Z J Psychiatry, 44, pp. 1072-1081, (2010); Carolan S., Harris P.R., Cavanagh K., Improving employee well-being and effectiveness: Systematic review and metaanalysis of web-based psychological interventions delivered in the workplace, J Med Internet Res, 19, (2017); Tate D.F., Wing R.R., Winett R.A., Using internet technology to deliver a behavioral weight loss program, J Am Med Assoc, 285, pp. 1172-1177, (2001); Aneni E.C., Roberson L.L., Maziak W., Et al., A systematic review of internet-based worksite wellness approaches for cardiovascular disease risk management: Outcomes, challenges &amp; opportunities, PLoS One, 9, (2014); Davies C.A., Spence J.C., Vandelanotte C., Et al., Meta-analysis of internet-delivered interventions to increase physical activity levels, Int J Behav Nutr Phys Act, 9, (2012); Webb T.L., Joseph J., Yardley L., Michie S., Using the internet to promote health behavior change: A systematic review and meta-analysis of the impact of theoretical basis, use of behavior change techniques, and mode of delivery on efficacy, J Med Internet Res, 12, (2010); Baranowski T., Baranowski J., Thompson D., Et al., Video game play, child diet, and physical activity behavior change a randomized clinical trial, Am J Prev Med, 40, pp. 33-38, (2011); Baranowski T., Maddison R., Maloney A., Et al., Building a better mousetrap (exergame) to increase youth physical activity, Games Health J, 3, pp. 72-78, (2014); Sun H., Impact of exergames on physical activity and motivation in elementary school students: A follow up study, J Sport Health Sci, 2, pp. 138-145, (2013); Baranowski T., Games for increasing physical activity: Mechanisms for change, Games Health J, 4, pp. 1-2, (2015); Drozd F., Raeder S., Kraft P., Bjorkli C.A., Multilevel growth curve analyses of treatment effects of a web-based intervention for stress reduction: Randomized controlled trial, J Med Internet Res, 15, (2013); Gluck T.M., Maercker A., A randomized controlled pilot study of a brief web-based mindfulness training, BMC Psychiatry, 11, (2011); Torniainen-Holm M., Pankakoski M., Lehto T., Et al., The effectiveness of email-based exercises in promoting psychological wellbeing and healthy lifestyle: A two-year follow-up study, BMC Psychol, 4, (2016); Cavanagh K., Strauss C., Cicconi F., Et al., A randomised controlled trial of a brief online mindfulness-based intervention, Behav Res Ther, 51, pp. 573-578, (2013); Pham Q., Khatib Y., Stansfeld S., Et al., Feasibility and efficacy of an mHealth game for managing anxiety: Flowy randomized controlled pilot trial and design evaluation, Games Health J, 5, pp. 50-67, (2016); Manthey L., Vehreschild V., Renner K., Effectiveness of two cognitive interventions promoting happiness with video-based online instructions, J Happiness Stud, 17, pp. 319-339, (2016); Mitchell J., Stanimirovic R., Klein B., Vella-Brodrick D., A randomised controlled trial of a self-guided internet intervention promoting well-being, Comput Human Behav, 25, pp. 749-760, (2009); Basu S., Hamad R., White J.S., Et al., The EARN-Health Trial: Protocol for a randomised controlled trial to identify health effects of a financial savings programme among lowincome US adults, BMJ Open, 5, (2015); Haynes D.C., Haynes G.W., Weinert C., Outcomes of on-line financial education for chronically ill rural women, J Finan Counsel Plan, 22, pp. 3-17, (2011); Cobb N.K., Poirier J., Effectiveness of a multimodal online well-being intervention, Am J Prev Med, 46, pp. 41-48, (2014); Baranowski T., Descriptions for articles introducing a new game for health, Games Health J, 3, pp. 55-56, (2014); Bandura A., Self-efficacy: Toward a unifying theory of behavioral change, Psychol Rev, 84, pp. 191-215, (1977); Myers N.D., Prilleltensky I., Hill C.R., Feltz D.L., Well-being self-efficacy and complier average causal effect modeling: A substantive-methodological synergy, Psychol Sport Exerc, 30, pp. 135-144, (2017); Publication Manual of the American Psychological Association. 6th Ed, (2010); Rubenstein C.L., Duff J., Prilleltensky I., Et al., Demographic group differences in domain-specific well-being, J Community Psychol, 44, pp. 499-515, (2016); Rubenstein C.L., Assessing Actions and Feelings Related to Multidimensional Well-Being: Validation of the i Coppe Actions and Feelings Scales [Dissertation], (2017); Stuart E.A., Perry D.F., Le Ialongo H.N.N.S., Estimating intervention effects of prevention programs: Accounting for noncompliance, Prev Sci, 9, pp. 288-298, (2008); Muthen L.K., Muthen B.O., Mplus User's Guide. 7th Ed; Jo B., Estimation of intervention effects with noncompliance: Alternative model specifications, J Educ Behav Stat, 27, pp. 385-409, (2002); Hollis S., Campbell F., What is meant by intention to treat analysis? Survey of published randomised controlled trials, Br Med J, 319, pp. 670-674, (1999); Angrist J., Imbens G.W., Rubin D.B., Identification of causal effects using instrumental variables, J Am Stat Assoc, 91, pp. 444-472, (1996); Bloom H.S., Accounting for no-shows in experimental evaluation designs, Eval Rev, 8, pp. 225-246, (1984); Frangakis C.E., Rubin D.B., Principal stratification in causal inference, Biometrics, 58, pp. 21-29, (2002); Rubin D.B., Bayesian inference for causal effect: The role of randomization, Ann Stat, 6, pp. 34-58, (1978); Cohen J., Statistical Power Analysis for the Behavioral Sciences. 2nd Ed, (1988); Jo B., Ginexi E.M., Ialongo N.S., Handling missing data in randomized experiments with noncompliance, Prev Sci, 11, pp. 384-396, (2010); Vickerstaff V., Ambler G., King M., Et al., Are multiple primary outcomes analysed appropriately in randomized controlled trials? A review, Contemp Clin Trials, 45, pp. 8-12, (2015); Jo B., Model misspecification sensitivity analysis in estimating causal effects of interventions with non-compliance, Stat Med, 21, pp. 3161-3181, (2002); Frangakis C.E., Rubin D.B., Addressing complications of intention-to-treat analysis in the presence of all-or-none treatment non-compliance and subsequent missing outcomes, Biometrika, 86, pp. 365-379, (1999); Aizen I., The theory of planned behavior, Organ Behav Hum Perf, 50, pp. 179-211, (1991); Pinker S., The Village Effect: How Face-To-Face Contact Can Make Us Healthier Happier and Smarter, (2014); Muller-Riemenschneider F., Reinhold T., Noconmwillich S.N., Long-term effectiveness of interventions promoting physical activity: A systematic review, Pre Med, 47, pp. 354-368, (2008); Rothman A.J., Toward a theory-based analysis of behavioral maintenance, Health Psychol, 19, pp. 64-69, (2000); Glasgow R.E., Klesges L.M., Dzewaltowski D.A., Et al., The future of health behavior change research: What is needed to improve translation of research into health promotion practice?, Ann Behav Med, 27, pp. 3-12, (2004); Ryan R.M., Patrick H., Deci E.L., Williams G.C., Facilitating health behaviour change and its maintenance: Interventions based on self-determination theory, European Health Psychol, 10, pp. 2-5, (2008); Oosterveen E., Tzelepis F., Ashton L., Hutchesson M.J., A systematic review of eHealth behavioral interventions targeting smoking, nutrition, alcohol, physical activity and/or obesity for young adults, Pre Med, 99, pp. 197-206, (2017); Hasson D., Anderberg U.M., Theorell T., Arnetz B.B., Psychophysiological effects of a web-based stress management system: A prospective, randomized controlled intervention study of IT and media workers, BMC Public Health, 5, (2005); MacKinnon D., Introduction to Statistical Mediation Analysis, (2008); Jo B., Asparouhov T., Muthen B.O., Et al., Cluster randomized trials with treatment noncompliance, Psych Methods, 13, pp. 1-18, (2008)</t>
  </si>
  <si>
    <t>Mavrogeorgi N., Christodoulou Y., Complete, cinematic and expressive presentation in computer game, Proceedings of the 1st International Conference on PErvasive Technologies Related to Assistive Environments (PETRA '08), pp. 1-4, (2008); Desktop Vs Mobile Vs Tablet Market Share Worldwide, (2016); Curran K., The future of web and mobile game development, International Journal of Cloud Computing and Services Science (IJ-CLOSER), 1, 1, pp. 25-34, (2012); Hwang I., Et al., Toward a mobile platform for pervasive games, Proceedings of the First ACM International Workshop on Mobile Gaming, pp. 19-24, (2012); A Brief History of Mobile Games: In the Beginning, There Was Snake, (2016); Browne K., Anand C., An empirical evaluation of user interfaces for a mobile video game, Entertainment Computing., 3, 1, pp. 1-10, (2012); Joselli M., Et al., An architecture for game interaction using mobile, 2012 IEEE International Games Innovation Conference, pp. 1-5, (2012); Palacios J.A., Romano D.M., Exploring the use of a respiratory-computer interface for game interaction, International IEEE Consumer Electronics Society's Games Innovations Conference, pp. 154-159, (2009); Cao S., Et al., Research on interaction design of Chinese cooking game based on handheld mobile devices, 2014 Sixth International Conference on Intelligent Human-Machine Systems and Cybernetics, pp. 164-167, (2014); Cordeiro D., Et al., Arzombie: A mobile augmented reality game with multimodal interaction, 7th International Conference on Intelligent Technologies for Interactive Entertainment (INTETAIN), pp. 22-31, (2015); Spanogianopoulos S., Et al., Human computer interaction using gestures for mobile devices and serious games: A review, 2014 International Conference on Interactive Mobile Communication Technologies and Learning (IMCL2014), pp. 310-314, (2014); Ortega F.R., Et al., Interaction Design for 3D User Interfaces, (2016); Savari M., Et al., Natural interaction of game-based learning for elasticity, Malaysian Journal of Computer Science, 29, 4, pp. 314-327, (2016); Hinckley K., Et al., Pre-touch sensing for mobile interaction, Proceedings of the 2016 CHI Conference on Human Factors in Computing Systems(CHI '16), pp. 2869-2881, (2016); Niikura T., Komuro T., 3d touch panel interface using an autostereoscopic display, Proceedings of the 2012 ACM International Conference on Interactive Tabletops and Surfaces (ITS '12), pp. 295-298, (2012); Badshah A., Et al., Gyrotab: A handheld device that provides reactive torque feedback, Proceedings of the SIGCHI Conference on Human Factors in Computing Systems (CHI '12), pp. 3153-3156, (2012); Zhao X., Et al., Evaluation of visuo-haptic feedback in a 3d touch panel interface, Proceedings of the Ninth ACM International Conference on Interactive Tabletops and Surfaces (ITS '14), pp. 299-304, (2014); Improving Mobile Interfaces with Rich-Touch Interactions, (2014); Kiili K., Merilampi S., Developing engaging exergames with simple motion detection, Proceedings of the 14th International Academic MindTrek Conference: Envisioning Future Media Environments (MindTrek '10), pp. 103-110, (2010); Du Y., Et al., Tilt &amp; touch: Mobile phone for 3d interaction, Proceedings of the 13th International Conference on Ubiquitous Computing (UbiComp '11), pp. 485-486, (2011); Murao K., Et al., Evaluation study on sensor placement and gesture selection for mobile devices, Proceedings of the 11th International Conference on Mobile and Ubiquitous Multimedia (MUM '12), pp. 1-8, (2012); Kela J., Et al., Accelerometer-based gesture control for a design environment, Personal Ubiquitous Comput., 10, 5, pp. 285-299, (2006); Goel M., Et al., Gripsense: Using built-in sensors to detect hand posture and pressure on commodity mobile phones, Proceedings of the 25th Annual ACM Symposium on User Interface Software and Technology (UIST '12), pp. 545-554, (2012); Wu J., Et al., Magicphone: Pointing &amp; interacting, Proceedings of the 12th ACM International Conference Adjunct Papers on Ubiquitous Computing -Adjunct (UbiComp '10 Adjunct), pp. 451-452, (2010); Liu X., Et al., Fast camera motion estimation for hand-held devices and applications, Proceedings of the 4th International Conference on Mobile and Ubiquitous Multimedia (MUM '05), pp. 103-108, (2005); Leap Motion, (2010); Basori A.H., AlJahdali H.M.A., Emotional facial expression based on action units and facial muscle, International Journal of Electrical and Computer Engineering (IJECE), 6, 5, pp. 2478-2487, (2016); Pokémon GO, (2016); Moon S., Sim K.C., Design and implementation of the note-taking style haptic voice recognition for mobile devices, Proceedings of the 14th ACM International Conference on Multimodal Interaction (ICMI '12), pp. 533-538, (2012); Matton M., Braeckman K., Speech recognition tools in a media retrieval system, Proceedings of the 2011 ACM International Workshop on Automated Media Analysis and Production for Novel TV Services (AIEMPro '11), pp. 19-24, (2011); Gokul G., Et al., Real time sound processing on android, Proceedings of the 14th International Workshop on Java Technologies for Real-Time and Embedded Systems (JTRES '16), Lugano, pp. 1-10, (2016); Gu Y., Et al., Vocal emotion recognition with log-gabor filters, Proceedings of the 5th International Workshop on Audio/Visual Emotion Challenge (AVEC '15), pp. 25-31, (2015); Pokémon GO Plus, (2016); Moomin Move, (2017); EEG Headsets, (2015); Ro: Idle Poring, (2017); The Sun Is in Your Hand, (2003); IBeacon, (2012); Asphalt 6: Adrenaline, (2012); Han J., Fingerprint authentication schemes for mobile devices, International Journal of Electrical and Computer Engineering (IJECE), 5, 3, pp. 579-585, (2015); Mi Band2, (2016); Clash Royale, (2016); Lara Croft GO, (2015); Threes!, (2014)</t>
  </si>
  <si>
    <t>Hwang G.J., Yang L.H., Wang S.Y., A concept mapembedded educational computer game for improving students' learning performance in natural science courses, Comput. Educ., 69, pp. 121-130, (2013); Prensky M., Digital natives, digital immigrants, Horiz, 9, 5, pp. 1-6, (2001); Rugelj J., Serious computer games in computer science education, EAI Endorsed Trans. Game-Based Learn, 2, 6, (2015); Erhel S., Jamet E., Digital game-based learning: Impact of instructions and feedback on motivation and learning effectiveness, Comput. Educ., 67, pp. 156-167, (2013); Horton W., Games and simulations, E-Learning by Design, 45, 5, pp. 323-398, (2012); Whitton N., Learning with Digital Games, (2009); Peng C., Introductory game development course: A mix of programming and art, Proc.-2015 Int. Conf. Comput. Sci. Comput. Intell. CSCI, 2015, pp. 271-276, (2016); Marchiori E.J., Torrente J., Del Blanco A., Moreno-Ger P., Sancho P., Fernandez-Manjon B., A narrative metaphor to facilitate educational game authoring, Comput. Educ., 58, 1, pp. 590-599, (2012); D'Apice C., Grieco C., Piscopo R., Liscio L., Design of an educational adventure game to teach computer security in the working environment, 21st Int. Conf. Distrib. Multimed. Syst. DMS 2015 A4-Knowl. Syst. Inst. Grad. Sch. KSI Res. Inc., pp. 179-185, (2015); Machines S., Adventure game studio-members list, Simple Machines, (2013); Construct, 2, (2016); Torrente J., Moreno-Ger P., Fernandez-Manjon B., Del Blanco A., Game-like simulations for online adaptive learning: A case study, Int. Conf. Technol. E-Learning Digit. Entertain, pp. 162-173, (2009); Torrente J., Del Blanco A., E-aventure introducing educational games in the learning process, Educ. 2010-. Ieeexplore Ieee Org, (2009); Torrente J., Del Blanco A., Moreno-Ger P., Martinez-Ortiz I., Fernandez-Manjon B., Implementing accessibility in educational videogames with e-Adventure, Proc. First ACM Int. Work. Multimed. Technol. Distance Learn, pp. 57-66, (2009); Blanc A., Torrente J., Marchiori E.J., Martinez-Ortiz I., Moreno-Ger P., Fernandez-Manjon B., Easing assessment of game-based learning with e-adventure and lams, Contract, pp. 25-30, (2010); Bigas Ortega D., Machine Learning Applied to Pac-Man Final Report, (2015); GameMaker Studio Documentation, (2015); Froz B., Busson A., Martins R., Oliveira A., Comparison between two development platforms of games to e-learning courses, Int. Conf. Futur. Educ. 3rd, (2013); Johansson E., Andersson T., A Closer Look and Comparison of Cross-platform Development Environment for Smartphones, (2014); Fornaris A., Phaser Editor HTML5 2D Games IDE; De Miguel A.M., HTML5 2D Videogame Programming, (2016)</t>
  </si>
  <si>
    <t>Yasin A.; Liu L.; Li T.; Wang J.; Zowghi D.</t>
  </si>
  <si>
    <t>Yasin, Affan (57191222647); Liu, Lin (56128910900); Li, Tong (56226319700); Wang, Jianmin (16306106100); Zowghi, Didar (6602925723)</t>
  </si>
  <si>
    <t>57191222647; 56128910900; 56226319700; 16306106100; 6602925723</t>
  </si>
  <si>
    <t>Design and preliminary evaluation of a cyber Security Requirements Education Game (SREG)</t>
  </si>
  <si>
    <t>Information and Software Technology</t>
  </si>
  <si>
    <t>10.1016/j.infsof.2017.12.002</t>
  </si>
  <si>
    <t>https://www.scopus.com/inward/record.uri?eid=2-s2.0-85039426502&amp;doi=10.1016%2fj.infsof.2017.12.002&amp;partnerID=40&amp;md5=8969c6ef4f58b4310d3fc62bc46e1e8c</t>
  </si>
  <si>
    <t>Context: Security, in digitally connected organizational environments of today, involves many different perspectives, including social, physical, and technical factors. In order to understand the interactions among these correlated aspects and elicit potential threats geared towards a given organization, different security requirements analysis approaches are proposed in the literature. However, the body of knowledge is yet to unleash its full potential due to the complex nature of security problems, and inadequate ways to improve security awareness of key players in the organization. Objective: Objective(s) of the research study is to improve the security awareness of players utilizing serious games via: (i) Know-how of security concepts and security protection; (ii) guided process of identifying valuable assets and vulnerabilities in a given organizational setting; (iii) guided process of defining successful security attacks to the organization. Method: Important methods used to address the above objectives include: (i) a comprehensive review of the literature to better understand security and game design elements; (ii) designing a serious game using cyber security knowledge and game-based techniques combined with security requirements engineering concepts; (iii) using empirical evaluation (observation and survey) to verify the effectiveness of the proposed game design. Result: The solution proposed is a serious game for security requirements education, which: (i) can be an effective and fun way of learning security related concepts; (ii) mimics a real life problem setting in a presentable and understandable way; (iii) motivates players to learn more about security related concepts in future. Conclusion: From this study, we conclude that the proposed Security Requirement Education Game (SREG) has positive results and is helpful for players of the game to get an understanding of security attacks and vulnerabilities. © 2017 Elsevier B.V.</t>
  </si>
  <si>
    <t>Cyber security; Empirical study; Organizational security; Requirements engineering; Security awareness; Security education; Security requirements inception; Serious game; Social engineering</t>
  </si>
  <si>
    <t>Kierkegaard P., Electronic health record: wiring Europes healthcare, Comput. Law Secur. Rev., 27, 5, pp. 503-515, (2011); Wang E.K., Ye Y., Xu X., Yiu S.-M., Hui L.C.K., Chow K.-P., Security issues and challenges for cyber physical system, Proceedings of the 2010 IEEE/ACM International Conference on Green Computing and Communications &amp; International Conference on Cyber, Physical and Social Computing, pp. 733-738, (2010); Rahim F.A., Ismail Z., Samy G.N., Information privacy concerns in electronic healthcare records: a systematic literature review, Research and Innovation in Information Systems (ICRIIS), 2013 International Conference on, pp. 504-509, (2013); McGraw D., Belfort R., Pfister H., Ingargiola S., Engaging patients while addressing their privacy concerns: the experience of project healthdesign, Pers. Ubiquitous Comput., 19, 1, pp. 85-89, (2015); Beckers K., Pape S., A serious game for eliciting social engineering security requirements, Requirements Engineering Conference (RE), 2016 IEEE 24th International, pp. 16-25, (2016); Callele D., Neufeld E., Schneider K., Requirements engineering and the creative process in the video game industry, Requirements Engineering, 2005. Proceedings. 13th IEEE International Conference on, pp. 240-250, (2005); Smith R., Gotel O., Gameplay to introduce and reinforce requirements engineering practices, International Requirements Engineering, 2008. RE’08. 16th IEEE, pp. 95-104, (2008); Lombriser P., Dalpiaz F., Lucassen G., Brinkkemper S., Gamified requirements engineering: model and experimentation, International Working Conference on Requirements Engineering: Foundation for Software Quality, pp. 171-187, (2016); Denning T., Lerner A., Shostack A., Kohno T., Control-alt-hack: the design and evaluation of a card game for computer security awareness and education, Proceedings of the 2013 ACM SIGSAC conference on Computer &amp; communications security, pp. 915-928, (2013); Hannemann A., Hocken C., Klamma R., Community driven elicitation of requirements with entertaining social software, Software Engineering (Workshops), pp. 317-328, (2009); Mainemelis C., When the muse takes it all: a model for the experience of timelessness in organizations, Acad. Manag. Rev., 26, 4, pp. 548-565, (2001); Klimmt C., Serious games and social change: why they (should) work, Serious Games: Mechanisms and Effects, pp. 248-270, (2009); Landers R.N., Callan R.C., Casual Social Games as Serious Games: The Psychology of Gamification in Undergraduate Education and Employee Training, Serious Games and Edutainment Applications, pp. 399-423, (2011); Helser S., Fit: identity theft education: Study of text-based versus game-based learning, Technology and Society (ISTAS), 2015 IEEE International Symposium on, pp. 1-4, (2015); Deterding S., Dixon D., Khaled R., Nacke L., From game design elements to gamefulness: defining gamification, Proceedings of the 15th International Academic MindTrek Conference: Envisioning Future Media Environments, pp. 9-15, (2011); von Wangenheim C.G., Savi R., Borgatto A.F., Deliver an educational game for teaching earned value management in computing courses, Inf. Softw. Technol., 54, 3, pp. 286-298, (2012); Seaborn K., Fels D.I., Gamification in theory and action: a survey, Int. J. Hum. Comput. Stud., 74, pp. 14-31, (2015); Souza M., Veado L., Moreira R.T., Figueiredo E., Costa H., A systematic mapping study on game-related methods for software engineering education, Inf. Softw. Technol., (2017); Ampatzoglou A., Stamelos I., Software engineering research for computer games: a systematic review, Inf. Softw. Technol., 52, 9, pp. 888-901, (2010); Hamari J., Shernoff D.J., Rowe E., Coller B., Asbell-Clarke J., Edwards T., Challenging games help students learn: an empirical study on engagement, flow and immersion in game-based learning, Comput. Hum. Behav., 54, pp. 170-179, (2016); da Rocha Seixas L., Gomes A.S., de Melo Filho I.J., Effectiveness of gamification in the engagement of students, Comput. Hum. Behav., 58, pp. 48-63, (2016); Hamari J., Koivisto J., Working out for likes: an empirical study on social influence in exercise gamification, Comput. Hum. Behav., 50, pp. 333-347, (2015); Lee J.J., Hammer J., Gamification in education: what, how, why bother?, Acad. Exch. Q., 15, 2, (2011); Kapp K.M., The Gamification of Learning and Instruction: Game-Based Methods and Strategies for Training and Education, (2012); Landers R.N., Armstrong M.B., Enhancing instructional outcomes with gamification: an empirical test of the technology-enhanced training effectiveness model, Comput. Hum. Behav., (2015); Pedreira O., Garcia F., Brisaboa N., Piattini M., Gamification in software engineering–a systematic mapping, Inf. Softw. Technol., 57, pp. 157-168, (2015); de Marcos L., Garcia-Lopez E., Garcia-Cabot A., On the effectiveness of game-like and social approaches in learning: comparing educational gaming, gamification &amp; social networking, Comput. Educ., 95, pp. 99-113, (2016); Urh M., Vukovic G., Jereb E., Et al., The model for introduction of gamification into e-learning in higher education, Procedia-Social and Behavioral Sciences, 197, pp. 388-397, (2015); Mekler E.D., Bruhlmann F., Tuch A.N., Opwis K., Towards understanding the effects of individual gamification elements on intrinsic motivation and performance, Comput. Hum. Behav., (2015); Hamari J., Koivisto J., Why do people use gamification services?, Int. J. Inf. Manag., 35, 4, pp. 419-431, (2015); Long T., Liu L., Yu Y., Jin Z., Avt vector: a quantitative security requirements evaluation approach based on assets, vulnerabilities and trustworthiness of environment, 2009 17th IEEE International Requirements Engineering Conference, pp. 377-378, (2009); Crowe N., Bradford S., Identity and structure in online gaming: young peoples symbolic and virtual extensions of self, Youth cultures: Scenes, Subcultures and Tribes, pp. 217-231, (2007); Stahl M., Gender and identity in video games as a virtual learning environment, The International Scientific Conference eLearning and Software for Education, 1, (2016); Pearce C.L., Sims H.P., Vertical versus shared leadership as predictors of the effectiveness of change management teams: an examination of aversive, directive, transactional, transformational, and empowering leader behaviors., Group Dyn., 6, 2, (2002); Metzger E.C., Lubin L., Patten R.T., Whyte J., Applied gamification: creating reward systems for organizational professional development, Foundation of Digital Badges and Micro-Credentials, pp. 457-466, (2016); Kotini I., Tzelepi S., A gamification-based framework for developing learning activities of computational thinking, Gamification in Education and Business, pp. 219-252, (2015); Amory A., Naicker K., Vincent J., Adams C., The use of computer games as an educational tool: identification of appropriate game types and game elements, Br. J. Edu. Technol., 30, 4, pp. 311-321, (1999); Habgood M., Ainsworth S., Benford S.; Hunicke R., LeBlanc M., Zubek R., Mda: A formal approach to game design and game research, Proceedings of the AAAI Workshop on Challenges in Game AI, 4, (2004); Souag A., Salinesi C., Comyn-Wattiau I., Ontologies for security requirements: a literature survey and classification, International Conference on Advanced Information Systems Engineering, pp. 61-69, (2012); Firesmith D., Specifying reusable security requirements, J. Object Technol., pp. 61-75, (2004); Souag A., Salinesi C., Mazo R., Comyn-Wattiau I., pp. 157-177; Haley C., Laney R., Moffett J., Nuseibeh B., Security requirements engineering: a framework for representation and analysis, IEEE Trans. Softw. Eng., 34, 1, pp. 133-153, (2008); Bostrom G., Wayrynen J., Boden M., Beznosov K., Kruchten P., Extending XP practices to support security requirements engineering, Proceedings of the 2006 International Workshop on Software Engineering for Secure Systems, pp. 11-18, (2006); Tondel I.A., Jaatun M.G., Meland P.H., Security requirements for the rest of us: a survey, IEEE Softw., 25, 1, pp. 20-27, (2008); Williams I., Yuan X., McDonald J.T., Anwar M., A method for developing abuse cases and its evaluation, JSW, 11, 5, pp. 520-527, (2016); Sindre G., Opdahl A.L., Eliciting security requirements with misuse cases, Requir. Eng., 10, 1, pp. 34-44, (2005); Keavney A., Et al., Team building strategies, Train. Dev., 43, 2, (2016); Tannenbaum S.I., Beard R.L., Salas E., Team building and its influence on team effectiveness: an examination of conceptual and empirical developments, Adv. Psychol., 82, pp. 117-153, (1992); Carlson Z., Sweet T., Rhizor J., Poston J., Lucas H., Feil-Seifer D., Team-building activities for heterogeneous groups of humans and robots, International Conference on Social Robotics, pp. 113-123, (2015); Rogers K., Team building activities for young students, Strategies, 17, 4, pp. 17-19, (2004); Hagood S., Lynn S., Riverso O., Instructing and assessing cooperative team–building, Strategies, 19, 2, pp. 21-26, (2005); Van der Merwe L., Scenario-based strategy in practice: a framework, Adv. Dev. Hum. Resour., 10, 2, pp. 216-239, (2008); Dix A., Finlay J.E., Abowd G.D., Beale R., Human-Computer Interaction, (2004); Kuvaas B., Buch R., Weibel A., Dysvik A., Nerstad C.G., Do intrinsic and extrinsic motivation relate differently to employee outcomes?, J. Econ. Psychol., 61, pp. 244-258, (2017); Anderson L.W., A Taxonomy for Learning, Teaching, and Assessing: A Revision of Bloom's Taxonomy of Educational Objectives, Abridged Edition, (2013); Anderson L.W., A Taxonomy for Learning, Teaching, and Assessing : A Revision of Bloom's Taxonomy of Educational Objectives, (2001); Sung H.-Y., Hwang G.-J., A collaborative game-based learning approach to improving students’ learning performance in science courses, Comput. Edu., 63, pp. 43-51, (2013); So H.-J., Brush T.A., Student perceptions of collaborative learning, social presence and satisfaction in a blended learning environment: relationships and critical factors, Comput. Edu., 51, 1, pp. 318-336, (2008); de la Hera Conde-Pumpido T., A conceptual model for the study of persuasive games, Proceedings of DiGRA, (2013); Mouton F., Malan M.M., Leenen L., Venter H.S., Social engineering attack framework, Information Security for South Africa (ISSA), 2014, pp. 1-9, (2014); Osuagwu E., Chukwudebe G., Salihu T., Chukwudebe V., Mitigating social engineering for improved cybersecurity, Cyberspace (CYBER-Abuja), 2015 International Conference on, pp. 91-100, (2015); Applegate S.D., Social engineering: hacking the wetware!, Inf. Secur. J., 18, 1, pp. 40-46, (2009); Krombholz K., Hobel H., Huber M., Weippl E., Advanced social engineering attacks, J. Inf. Secur. Appl., 22, pp. 113-122, (2015); Conteh N.Y., Schmick P.J., Cybersecurity: risks, vulnerabilities and countermeasures to prevent social engineering attacks, Int. J. Adv. Comput. Res., 6, 23, (2016); Li T., Paja E., Mylopoulos J., Horkoff J., Beckers K., Security attack analysis using attack patterns, Research Challenges in Information Science (RCIS), 2016 IEEE Tenth International Conference on, pp. 1-13, (2016); Davi L., Dmitrienko A., Sadeghi A.-R., Winandy M., Privilege escalation attacks on android, International Conference on Information Security, pp. 346-360, (2010); Hussain A., Heidemann J., Papadopoulos C., A framework for classifying denial of service attacks, Proceedings of the 2003 conference on Applications, technologies, architectures, and protocols for computer communications, pp. 99-110, (2003); Kieyzun A., Guo P.J., Jayaraman K., Ernst M.D., Automatic creation of SQL injection and cross-site scripting attacks, Software Engineering, 2009. ICSE 2009. IEEE 31st International Conference on, pp. 199-209, (2009); Kong A.W., Zhang D., Kamel M., Analysis of brute-force break-ins of a palmprint authentication system, IEEE Trans. Syst., Man, Cybern., Part B (Cybern.), 36, 5, pp. 1201-1205, (2006); Jan A.U., Contreras V., Technology acceptance model for the use of information technology in universities, Comput. Hum. Behav., 27, 2, pp. 845-851, (2011); Saunders M.N.K., Research Methods for Business Students, (2016); Wohlin C., Runeson P., Host M., Ohlsson M.C., Regnell B., Wesslen A., pp. 123-151; Petersen K., Gencel C., Worldviews, research methods, and their relationship to validity in empirical software engineering research, 2013 Joint Conference of the 23rd International Workshop on Software Measurement and the 8th International Conference on Software Process and Product Measurement, pp. 81-89, (2013); Wohlin C., Runeson P., Host M., Ohlsson M.C., Regnell B., Wesslen A., Experimentation in Software Engineering, (2012)</t>
  </si>
  <si>
    <t>Batur C., Ma Q., Larson K., Kettenbauer N., Remote tuning of a PID position controller via internet, Proceedings of The American Control Conference, pp. 4403-4406, (2000); Schaf F.M., Pereira C.E., PID controller remote tuning experiment with learning environment integration, Proceedings of 12th IFAC Symp. on Information Control Problems in Manufacturing, pp. 261-266, (2006); Trevelyan J., Remote laboratories and team skills in mechatronics, Proceedings of The 2003 Mechatronics and Machine Vision in Practice Conference, (2004); Aboluwarin O.O., Ayodele K.P., Kehinde L.O., Ishola B.I., Remote realistic interface experimentation using the emona DATEx board, Proceedings of 2012 American Society for Engineering Education, (2012); Ayodele K.P., Akinwale O., Kehinde L.O., Osasona O., Ajayi E.O.B., Akinwunmi O.O., Advanced digital laboratory: An FPGA-based remote laboratory for teaching digital electronics, Proc., ASEE Annual Conference &amp; Exposition, (2009); Judith M., Chris S., The importance of interest: The role of achievement goals and task values in promoting the development of interest, Social and Personality Psychology Compass, pp. 42-52, (2010); Hidi S., Baird W., Strategies for increasing text-based interest and students' recall of expository texts, Reading Research Quarterly, pp. 465-483, (1998); Renninger K.A., Individual interest and its implications for understanding intrinsic motivation, Intrinsic and Extrinsic Motivation: The Search for Optimal Motivation and Performance, pp. 373-404, (2000); Hidi S., Interest and its contribution as a mental resource for learning, Review of Educational Research, pp. 549-571, (1990); Angry Birds, (2017); Bloom B.S., Engelhart M.D., Furst E.J., Hill W.H., Krathwohl D.R., Taxonomy of educational objectives, Handbook I: The Cognitive Domain, (1956); Anderson L.W., Krathwohl D.R., Airasian P.W., Cruikshank K.A., Mayer R.E., Pintrich P.R., Raths J., Wittrock M.C., A Taxonomy for Learning, Teaching, and Assessing: A Revision of Bloom'S Taxonomy of Educational Objectives, (2001); Distance-Learning Remote Laboratories Using LabVIEW, (2002); Ferreira J., Muller D., The MARVEL EU project: A social constructivist approach to remote experimentation, Proc. of 1st Remote Engineering and Virtual Instrumentation International Symposium (REV'04), pp. 28-29, (2004); Scanlon E., Morris E., Di Paolo T., Cooper, Contemporary approaches to learning science:Technologically-mediated practical work, Studies in Sci. Education, 38, pp. 73-114, (2002); Casini M., Prattichizzo D., Vicino A., The automatic control telelab: A web-based technology for distance learning, IEEE Control Systems Magazine, 24, 3, pp. 36-44, (2004); Poindexte S., Heck B., Using the web in your courses: The how-to's and the why's, Proc. of American Control Conference, pp. 1304-1308, (1998); Ramakrishnan V., Zhuang Y., Hu S.Z., Chen J.P., Tan K.C., Development of a web- based control experiment for a coupled tank, Proceedings of The American Control Conference, 6, pp. 4409-4413, (2000); Akinwale O.B., Kehinde L.O., Ayodele K.P., Jubril A.M., Jonah O.P., Ilori O., Chen X., A labview-based on-line robotic arm for students' laboratory, Proceedings of The 2009 ASEE Annual Conference &amp; Exposition, (2009); Dillenbourg P., Baker M., Blaye A., O'Malley C., The evolution of research on collaborative learning, Learning in Humans and Machine: Towards An Interdisciplinary Learning Science, pp. 189-211, (1996); Volkow N., Schelbert H., Drug Abuse, (2010); Brian D., Wiemer-Hastings P., Engagement to the internet and online gaming, Cyberpsychology &amp; Behavior, 2, (2005); Young K., Psychology of computer use: XL engagement use of the internet: A case that breaks the stereotype, Psychological Report, pp. 899-902, (1996); Ayodele O.T., Kehinde L.O., Akinwale O.B., Induced collaborative engagement for a “Solution-to-question” model using remote experimental laboratories as a tool, Proc of The 122nd ASEE Annual Conference &amp; Exposition, (2015)</t>
  </si>
  <si>
    <t>Anderson N., Courtney L., Students using indigenous knowledge in video game creation to develop design thinking skills, Handbook of Research on Improving Learning and Motivation Through Educational Games: Multidisciplinary Approaches, pp. 806-819, (2011); Bull J.R., Research with aboriginal peoples: Authentic relationships as a precursor to ethical research, Journal of Empirical Research on Human Research Ethics: An International Journal, 5, 4, pp. 13-22, (2010); Kemmis S., McTaggart R., The Action Research Planner, (1988); Koskinen I., Battarbee K., Mattelmaki T., Empathic Design, (2003); Liamputtong P., Qualitative Research Methods, (2009); Madden D., Cadet-James Y., Atkinson I., Watkin Lui F., Probes and prototypes: A participatory action research approach to codesign, CoDesign, 10, 1, pp. 31-45, (2014); Reynolds H., Why Weren't We Told, (1999); Salen K., Zimmerman E., Rules of Play: Game Design Fundamentals, (2004); Shaw A., Putting the gay in games: Cultural production and GLBT content in video games, Games and Culture, 4, 3, pp. 228-253, (2009); Smith L.T., Decolonizing Methodologies: Research and Indigenous Peoples, (2012); Stappers P.J., Designing for other People's strengths and motivations: Three cases using context, visions and experiential prototypes, Advanced Engineering Informatics, 23, 2, pp. 174-183, (2009); Sutton P., Gugu-Badhun and its Neighbours: A Linguistic Salvage Study, (1973); Sutton P., The Politics of Suffering, (2009); Van Rijn H., Stappers P.J., Motivating users in a codesign process, Participatory Design Conference, (2008)</t>
  </si>
  <si>
    <t>Salen K., Zimmerman E., Rules of Play: Game Design Fundamentals, (2004); Klimmt C., Blake C., Hefner D., Vorderer P., Roth C., Player performance, satisfaction, and video game enjoyment, Entertainment Computing-ICEC 2009, 5709, (2009); Juul J., Easy to use and incredibly difficult: On the mythical border between interface and gameplay, Proceedings of the 4th International Conference On Fundations of Digital Games, ACM, pp. 107-112, (2009); Csikszentmihalyi M., Flow: The Psychology of Optimal Experience, (1990); Chen J., Flow in games (and everything else), Communications of the ACM, 50, 4, pp. 31-34, (2007); Csikszentmihalyi M., Beyond Boredom and Anxiety: The Experience of Play in Work and Games, (2000); Um S.W., Kim T.Y., Choi J.S., Dynamic difficulty controlling game system, IEEE Transactions On Consumer Electronics, 53, 2, pp. 812-818, (2007); Jennings-Teats M., Smith G., Wardrip-Fruin N., Polymorph: Dynamic difficulty adjustment through lebel generation, Proceedings of the 2010 Workshop On Procedural Content Generation in Games, (2010); Hunicke R., The case for dynamic difficulty adjustment in games, Proceedings of the 2005 ACM SIGCHI International Conference On Advances in Computer Entertainment Technology, pp. 429-433, (2005); Marcel A., The sense of agency: Awareness and ownership of action, Agency and Self-awareness: Issues in Philosophy and Psychology, pp. 48-93, (2003); Gee J.P., Good video games and good learning, Phi Kappa Phi Forum, 85, 2, (2005); Caillois R., Man, Play and Games, (1958); Pajitnov A., Tetris, (1984); Breukelaar R., Damaine E.D., Hohenberger S., Hoogeboom H.J., Kosters W.A., Liben-Nowell D., Tetris is Hard, even to Approximate, International Journal of Computational Geometry &amp; Applications, 14, 1-2, pp. 41-68, (2004); Okumiyama M., Nakanishi M., Yamamoto S., A study on how different types of information influence mental stress, Proceedings of the Annual Meeting of Japan Ergonomics Society, 43, pp. 336-337, (2007); Rachman S., Taylor S., Analyses of claustrophobia, Journal of Anxiety Disorders, (1993); Haries R., Tetris, Philosophy Now, 75, pp. 13-14, (2009); Tips T., To Truly Become a Pro at Tetris, There Are a Few Advanced Maneuvers You Should Know, (2016); Yanase Y., Narumi T., Transparently Adjusting Difficulty in a Jump-Action Game, Transactions of the Virtual Reality Society of Japan, 21, 3, pp. 415-422, (2016); Asai T., Tanno Y., Prediction and Consequence of Self-oriented Action and Sense of Self-agency: An Examination with a Learning Task to Judge the Agent, The Japanese Journal of Personality, 16, 1, pp. 56-65, (2007); Juul J., The Art of Failure: An Essay On the Pain of Playing Video Games, (2013)</t>
  </si>
  <si>
    <t>Micallef N.; Arachchilage N.A.G.</t>
  </si>
  <si>
    <t>Micallef, Nicholas (55000823800); Arachchilage, Nalin Asanka Gamagedara (49962870500)</t>
  </si>
  <si>
    <t>55000823800; 49962870500</t>
  </si>
  <si>
    <t>A serious game design: Nudging users' memorability of security questions</t>
  </si>
  <si>
    <t>Proceedings of the 28th Australasian Conference on Information Systems, ACIS 2017</t>
  </si>
  <si>
    <t>https://www.scopus.com/inward/record.uri?eid=2-s2.0-85051290721&amp;partnerID=40&amp;md5=a2a4228f69250cff2bf3b68a385431a5</t>
  </si>
  <si>
    <t>Security questions are one of the techniques used to recover passwords. The main limitation of security questions is that users find strong answers difficult to remember. This leads users to trade-off security for the convenience of an improved memorability. Previous research found that increased fun and enjoyment can lead to an enhanced memorability, which provides a better learning experience. Hence, we empirically investigate whether a serious game has the potential of improving the memorability of strong answers to security questions. For our serious game, we adapted the popular "4 Pics 1 word" mobile game because of its use of pictures and cues, which psychology research found to be important to help with memorability. Our findings indicate that the proposed serious game could potentially improve the memorability of answers to security questions. This potential improvement in memorability, could eventually help reduce the trade-off between usability and security in fall-back authentication. © ACIS 2017.</t>
  </si>
  <si>
    <t>Fall-back Authentication; Memorability; Security Questions; Serious Games; Usable Security</t>
  </si>
  <si>
    <t>Al-Ameen M. N., Fatema K., Wright M., Scielzo S., Leveraging real-life facts to make random passwords more memorable, Proceedings of European Symposium on Research in Computer Security, pp. 438-455, (2015); Alkaldi N., Renaud K., Why Do People Adopt, or Reject, Smartphone Password Managers, Proceedings of 1st European Workshop on Usable Security, Darmstadt, 18, pp. 1-14, (2016); Anderson J. R., Bower G. H., Recognition and retrieval processes in free recall, Psychological review, 79, 2, (1972); Arachchilage N. A. G., Love S., A game design framework for avoiding phishing attacks, Computers in Human Behavior, 29, 3, pp. 706-714, (2013); Arachchilage N. A. G., Love S., Security awareness of computer users: A phishing threat avoidance perspective, Computers in Human Behavior, 38, pp. 304-312, (2014); Arachchilage N. A. G., Love S., Scott M., Designing a mobile game to teach conceptual knowledge of avoiding' phishing attacks, International Journal for e-Learning Security, 2, 1, pp. 127-132, (2012); Arachchilage N. A. G., Love S., Beznosov K., Phishing threat avoidance behaviour: An empirical investigation, Computers in Human Behavior, 60, pp. 185-197, (2016); Atkinson R. C., Shiffrin R. M., Human memory: A proposed system and its control processes, Psychology of learning and motivation, 2, pp. 89-195, (1968); Bateman A.W., Factor Table, (2007); Bateman A.W., Subtraction Table, (2007); Bonneau J., Bursztein E., Caron I., Jackson R., Williamson M., Secrets, lies, account recovery: Lessons from the use of personal knowledge questions at google, Proceedings of WWW 2015, pp. 141-150, (2015); Bonneau J., Just M., Matthews G., What's in a name evaluating statistical attacks on personal knowledge questions, Proceedings of International Conference on Financial Cryptography and Data Security, pp. 98-113, (2010); Bonneau J., Schechter S. E., Towards Reliable Storage of 56-bit Secrets in Human Memory, Proceedings of USENIX Security, 2014, pp. 607-623, (2014); Brewster S., Overcoming the lack of screen space on mobile computers, Personal and Ubiquitous Computing, 6, 3, pp. 188-205, (2002); Bridis T., Hacker: Impersonated palin, stole e-mail password, (2008); Castelluccia C., Durmuth M., Golla M., Deniz F., Towards Implicit Visual Memory-Based Authentication, Proceedings of NDSS 2017, (2017); Fake Name Generator, (2006); De Angeli A., Coventry L., Johnson G., Renaud K., Is a picture really worth a thousand words Exploring the feasibility of graphical authentication systems, International Journal of Human-Computer Studies, 63, 1, pp. 128-152, (2005); Denning T., Bowers K., Van Dijk M., Juels A., Exploring implicit memory for painless password recovery, Proceedings of CHI 2011, pp. 2615-2618, (2011); Florencio D., Herley C., A large-scale study of web password habits, Proceedings of WWW 2007, pp. 657-666, (2007); Forget A., Chiasson S., van Oorschot P.C., Biddle R., Improving text passwords through persuasion, Proceedings of SOUPS 2008, pp. 1-12, (2008); Golla M., Durmuth M., Analyzing 4 Million Real-World Personal Knowledge Questions (Short Paper), Proceedings of International Conference on Passwords, pp. 39-44, (2015); 4 Pics 1 Word, (2014); Hart S. G., Staveland L. E., Development of NASA-TLX (Task Load Index): Results of empirical and theoretical research, Advances in psychology, 52, pp. 139-183, (1988); Ho J.H., Zhou S.Z., Wei D., Low A., Investigating the effects of educational Game with Wii Remote on outcomes of learning, Transactions on Edutainment III, pp. 240-252, (2009); Hollingworth H.L., Characteristic differences between recall and recognition, The American Journal of Psychology, 24, 4, pp. 532-544, (1913); Juang K. A., Ranganayakulu S., Greenstein J. S., Using system-generated mnemonics to improve the usability and security of password authentication, Proceedings of the Human Factors and Ergonomics Society Annual Meeting, 56, 1, pp. 506-510, (2012); Just M., Aspinall D., Personal choice and challenge questions: A security and usability assessment, Proceedings of SOUPS 2009, (2009); Just M., Aspinall D., Challenging challenge questions: An experimental analysis of authentication technologies and user behaviour, Policy &amp; Internet, 2, 1, pp. 99-115, (2010); Malempati S., Mogalla S., An Ancient Indian Board Game as a Tool for Authentication, International journal of Network Security and It's Applications, IJNSA, 3, 4, pp. 154-163, (2011); McLennan C. T., Manning P., Tuft S. E., An evaluation of the Game Changer Password System: A new approach to password security, International Journal of Human-Computer Studies, 100, pp. 1-17, (2017); Micallef N., Arachchilage N. A. G., A Gamified Approach to Improve Users' Memorability of Fall-back Authentication, Proceedings of SOUPS 2017, (2017); Micallef N., Arachchilage N. A. G., Changing users' security behaviour towards security questions: A game based learning approach, Proceedings of MilCIS 2017, (2017); Micallef N., Baillie L., Uzor S., Time to exercise!: An aide-memoire stroke app for post-stroke arm rehabilitation, Proceedings of MobileHCI 2016, pp. 112-123, (2016); Micallef N., Just M., Using Avatars for Improved Authentication with Challenge Questions, Proceedings of SECURWARE 2011, (2011); Micallef N., Just M., Baillie L., Halvey M., Kayacik H. G., Why aren't users using protection investigating the usability of smartphone locking, Proceedings of Mobile HCI 2015, pp. 284-294, (2015); Paivio A., Rogers T. B., Smythe P. C., Why are pictures easier to recall than words, Psychonomic Science, 11, 4, pp. 137-138, (1968); Parkin S., Driss S., Krol K., Sasse M. A., Assessing the User Experience of Password Reset Policies in a University, Proceedings of International Conference on Passwords, pp. 21-38, (2015); Poushter J., Internet access growing worldwide but remains higher in advanced economies, (2016); Rabkin A., Personal knowledge questions for fallback authentication: Security questions in the era of Facebook, Proceedings of SOUPS 2008, pp. 13-23, (2008); Renaud K., Just M., Pictures or questions: Examining user responses to association-based authentication, Proceedings of the 24th BCS Interaction Specialist Group Conference, pp. 98-107, (2010); Schechter S., Reeder R. W., 1+ 1= you: Measuring the comprehensibility of metaphors for configuring backup authentication, Proceedings of SOUPS 2009, (2009); Shay R., Kelley P.G., Komanduri S., Mazurek M.L., Ur B., Vidas T., Bauer L., Christin N., Cranor L.F., Correct horse battery staple: Exploring the usability of system-assigned passphrases, Proceedings of SOUPS 2012, (2012); Sherman M., Clark G., Yang Y., Sugrim S., Modig A., Lindqvist J., Oulasvirta A., Roos T., User-generated free-form gestures for authentication: Security and memorability, Proceedings of MobiSys 2014, (2014); Stavova V., Matyas V., Just M., Codes v. People: A Comparative Usability Study of Two Password Recovery Mechanisms, Proceedings of IFIP International Conference on Information Security Theory and Practice, pp. 35-50, (2016); Stobert E., Biddle R., Memory retrieval and graphical passwords, Proceedings of SOUPS '13, (2013); Tao H., Adams C., Pass-go: A proposal to improve the usability of graphical passwords, IJ Network Security, 7, 2, pp. 273-292, (2008); Thornton S., A picture is worth a thousand words, Proceedings of the International Conference of the Mathematics Education into the 21st Century Project, pp. 251-256, (2001); Wright N., Patrick A.S., Biddle R., Do you see your password: Applying recognition to textual passwords, Proceedings of SOUPS 2012, (2012); Zviran M., Haga W.J., User authentication by cognitive passwords: An empirical assessment, Proceedings of the 5th Jerusalem Conference on Information Technology, 1990, pp. 137-144, (1990)</t>
  </si>
  <si>
    <t>Tang Y.; Jahan K.; Trinh K.B.; Gizzi G.; Lamb N.</t>
  </si>
  <si>
    <t>Tang, Ying (57791491500); Jahan, Kauser (7003565990); Trinh, Kevin B. (57203309210); Gizzi, Gena (57203302340); Lamb, Nathan (57203303368)</t>
  </si>
  <si>
    <t>57791491500; 7003565990; 57203309210; 57203302340; 57203303368</t>
  </si>
  <si>
    <t>Algae city - An interactive serious game</t>
  </si>
  <si>
    <t>2018-June</t>
  </si>
  <si>
    <t>https://www.scopus.com/inward/record.uri?eid=2-s2.0-85051223700&amp;partnerID=40&amp;md5=5b45ebde52787cc257e471da2ae742af</t>
  </si>
  <si>
    <t>Algae City is an interactive and educational game that is currently being developed in the Unity Game Engine. It is designed towards educating middle school students, from 5th to 8th grade, about the possible implementations of algae as a replacement sustainable resource and an environmentally-friendly solution to many of the world's pollution, energy, and other existing and potential problems. This game is also meant to provide students with a more integral hands-on learning experience to replace the dull classroom lectures. The detailed game modules are discussed in this paper, together with the design strategies that seamlessly integrate the learning content with the standard curriculum and bring a balance of learning and fun in Algae City to promote STEM education. © American Society for Engineering Education, 2018.</t>
  </si>
  <si>
    <t>Online T.S., Students taking up STEM subjects on decline last 10 years, Nation | the Star Online, (2017); Mohan S.V., Prathima Devi M., Mohanakrishna G., Amarnath N., Lenin Babu M., Sarma P.N., Potential of mixed microalgae to harness biodiesel from ecological water-bodies with simultaneous treatment, Bioresour Technol., 102, 2, pp. 1109-1117, (2011); Barr V., Stephenson C., Bringing computational thinking to K-12: What is involved and what is the role of the computer science education community, ACM Inroads Magazine, 2, 1, pp. 48-54, (2011); Hamari J., Shernoff D.J., Rowe E., Coller B., Asbell-Clarke J., Edwards T., Challenging games help students learn: An empirical study on engagement, flow and immersion in game-based learning, Computers in Human Behavior, 54, pp. 170-179, (2016); Franzwa C., Tang Y., Johnson A., Bielefeldt T., Balancing fun and learning in a serious game design, International Journal of Game-Based Learning, 4, 4, pp. 37-57, (2014); Tang Y., Shetty S., Jahan K., Henry J., Hargrove S.K., Sustain city - A cyberinfrastructure-enabled game system for science and engineering design, Journal of Computational Science Education, 3, 1, pp. 57-65, (2012)</t>
  </si>
  <si>
    <t>Ajzen I., Fishbein M., Attitude-behavior relations: A theoretical analysis and review of empirical research, Psychological Bulletin, 84, 5, pp. 888-918, (1977); Al-Rahmi W., Et al., Use of e-learning by university students in Malaysian higher educational institutions: A case in universiti teknologi Malaysia, IEEE Access, (2018); Almaiah M.A., Jalil M.A., Man M., Extending the TAM to examine the effects of quality features on mobile learning acceptance, Journal of Computers in Education, 3, 4, pp. 453-485, (2016); Altan T., Cagiltay K., An eye-tracking analysis of spatial contiguity effect in educational animations, Lecture Notes in Computer Science (Including Subseries Lecture Notes in Artificial Intelligence and Lecture Notes in Bioinformatics), 9192, pp. 3-13, (2015); Anderson J.C., Gerbing D.W., Structural equation modeling in practice: A review and recommended two-step approach, Psychological Bulletin, 103, 3, pp. 411-423, (1988); Bae J., Chiu W., Won D., THE ADOPTION OF THE NIKE+ RUN CLUB APP: APPLYING a MODIFIED TECHNOLOGY ACCEPTANCE MODEL, pp. 275-276, (2017); Baer L.L., Generation z Goes to College, Planning for Higher Education VO - 44, (2016); Bharati V.J., Srikanth R., Modified UTAUT2 model for m-learning among students in India, International Journal of Learning and Change, 10, 1, (2018); Bishop M.J., Amankwatia T.B., Cates W.M., Sound's use in instructional software to enhance learning: A theory-to-practice content analysis, Educational Technology Research and Development, 56, 4, pp. 467-486, (2008); Bishop M.J., Sonnenschein D., Designing with sound to enhance learning: Four recommendations from the film industry, Journal of Applied Instructional Design, 2, 1, pp. 5-15, (2012); Bourgonjon J., Et al., Students' perceptions about the use of video games in the classroom, Computers and Education, 54, 4, pp. 1145-1156, (2010); Byun J., Loh C.S., Audial engagement: Effects of game sound on learner engagement in digital game-based learning environments, Computers in Human Behavior, 46, pp. 129-138, (2015); Chin W.W., Commentary: Issues and opinion on structural equation modeling, MIS Quarterly, 22, 1, (1998); Chin W.W., Peterson R.A., Brown S.P., Structural equation modeling in marketing: Some practical reminders, The Journal of Marketing Theory and Practice, 16, 4, pp. 287-298, (2008); Chin W.W., Peterson R.A., Brown S.P., Structural equation modeling in marketing: Some practical reminders, The Journal of Marketing Theory and Practice, pp. 287-298, (2008); Craig S.D., Et al., A test of spatial contiguity for virtual human's gestures in multimedia learning environments, Journal of Educational Computing Research, 53, 1, pp. 3-14, (2015); Cruz Exposito I., Centennials, the generation that has never known a world without the internet, BBVA, (2017); Daghestani R.S.A.-T., Ibrahim L.F., Increasing students engagement in data structure course using gamification, International Journal of E-Education, E-Business, E-Management and E-Learning, 8, 4, pp. 193-211, (2018); Decman M., Modeling the acceptance of e-learning in mandatory environments of higher education: The influence of previous education and gender, Computers in Human Behavior, 49, pp. 272-281, (2015); Dicheva D., Et al., Gamification in education: A systematic mapping study, Educational Technology &amp; Society. International Forum of Educational Technology &amp; Society, 18, 3, pp. 75-88, (2015); Dillon A., Morris M., User acceptance of new information technology: Theories and models, Annual Review of Information Science and Technology, pp. 3-32, (1996); Engel Bromwich J., We asked generation Z to pick a name, It Wasn'T Generation Z. - The New York Times, the New York Times, (2018); Filippou J., Cheong C., Cheong F., A model to investigate preference for use of gamification in a learning activity, Australasian Journal of Information Systems, 22, (2018); Fornell C., Larcker D.F., Evaluating structural equation models with unobservable variables and measurement error, Journal of Marketing Research. American Marketing Association, 18, 1, (1981); Hair J.F., Multivariate Data Analysis, (2010); Hair J.F., Et al., A Primer on Partial Least Squares Structural Equation Modeling (PLS-SEM), (2014); Hamari J., Koivisto J., Why do people use gamification services?, International Journal of Information Management. Pergamon, 35, 4, pp. 419-431, (2015); Hulland J., Use of partial least squares (PLS) in strategic management research: A review of four recent studies, Strategic Management Journal, 20, 2, pp. 195-204, (1999); Ibrahim R., Et al., Factors affecting undergraduates' acceptance of educational game: An application of technology acceptance model (TAM), Visual Informatics: Sustaining Research and Innovations, pp. 135-146, (2011); Jo J., Jun H., Lim H., A comparative study on gamification of the flipped classroom in engineering education to enhance the effects of learning, Computer Applications in Engineering Education, (2018); Kalyuga S., Sweller J., The redundancy principle in multimedia learning, The Cambridge Handbook of Multimedia Learning, Second Edition, 100, 2, pp. 247-262, (2014); Kapp K.M., The Gamification of Learning and Instruction: Game-Based Methods and Strategies for Training and Education, (2012); Kapros E., Kipp K., Microinteractions and a Gamification Framework as a Mechanism for Capturing 21st Century Skills, (2016); Karagiorgas D.N., Niemann S., Gamification and game-based learning, Journal of Educational Technology Systems, 45, 4, pp. 499-519, (2017); Koivisto J., Hamari J., Demographic differences in perceived benefits from gamification, Computers in Human Behavior, 35, pp. 179-188, (2014); Lee C., Reshaping the Classroom Experience - Education | the Star Online, the Star Malaysia, (2016); Mayer R.E., Using multimedia for e-learning, Journal of Computer Assisted Learning, 33, 5, pp. 403-423, (2017); Mayer R.E., Fiorella L., Principles for reducing extraneous processing in multimedia learning: Coherence, signaling, redundancy, spatial contiguity, and temporal contiguity principles, The Cambridge Handbook of Multimedia Learning, pp. 279-315, (2014); Mohammadi H., Investigating users' perspectives on e- Learning: An integration of TAM and IS success model, Computers in Human Behavior, 45, pp. 359-374, (2015); Muniandy S., Teachers Should Take up the Challenge - Education | the Star Online, the Star Malaysia, (2018); Nah F.F.H., Et al., Gamification of education: A review of literature, Lecture Notes in Computer Science (Including Subseries Lecture Notes in Artificial Intelligence and Lecture Notes in Bioinformatics), pp. 401-409, (2014); Oliveira S., Cruz M., From and beyond gamified activities in primary English learning, Challenges 2017 - Aprender Nas Nuvens, Learning in the Clouds, pp. 897-913, (2017); Renkl A., Scheiter K., Studying visual displays: How to instructionally support learning, Educational Psychology Review, 29, 3, pp. 599-621, (2017); Rezaei S., Ghodsi S.S., Does value matters in playing online game? An empirical study among massively multiplayer online role-playing games (MMORPGs), Computers in Human Behavior, 35, pp. 252-266, (2014); Rosmani A.F., Zakaria M.H., Asmaul husna learning through gamifications and adaptation of signalling principle, Journal of Physics: Conference Series, 1019, 1, (2018); Sandusky S., Gamification in Education, (2018); Scheiter K., Eitel A., Signals foster multimedia learning by supporting integration of highlighted text and diagram elements, Learning and Instruction. Pergamon, 36, pp. 11-26, (2015); Schroeder N.L., Cenkci A.T., Spatial contiguity and spatial split-attention effects in multimedia learning environments: A meta-analysis, Educational Psychology Review, 30, 3, pp. 679-701, (2018); Schrum L., Levin B.B., Educational technologies and twenty-first century leadership for learning, International Journal of Leadership in Education, 19, 1, pp. 17-39, (2016); Staufenberg J., Strict Teaching Methods 'Pushing Oracy Out, (2018); Suh N.P., The Principles of Design, 28, (1990); Tarhini A., Et al., Examining the moderating effect of individual- Level cultural values on users' acceptance of E- Learning in developing countries: A structural equation modeling of an extended technology acceptance model, Taylor &amp; Francis, (2016); Tsay C.H.-H., Kofinas A., Luo J., Enhancing student learning experience with technology-mediated gamification: An empirical study, Computers &amp; Education. Pergamon, 121, pp. 1-17, (2018); Veltsos J.R., Gamification in the business communication course, Business and Professional Communication Quarterly, 80, 2, pp. 194-216, (2017); Wen M.-H., Applying gamification and social network techniques to promote health activities, 2017 International Conference on Applied System Innovation (ICASI), pp. 531-534, (2017); Yahaya W.A.J.W., Ahmad A., The effectiveness of signaling principle in virtual reality courseware towards achievement of transfer learning among students with different spatial ability, AIP Conference Proceedings, 1891, (2017); Yang Y., Asaad Y., Dwivedi Y., Examining the impact of gamification on intention of engagement and brand attitude in the marketing context, Computers in Human Behavior. Pergamon, 73, pp. 459-469, (2017); Zhang Y., Et al., Encouraging the participation in mobile collaborative consumption using gamification design, Lecture Notes in Computer Science Book Series, pp. 313-322, (2017)</t>
  </si>
  <si>
    <t>Barab S.A., Scott B., Siyahhan S., Goldstone R., Ingram-Goble A., Zuiker S.J., Warren S., Transformational play as a curricular scaffold: Using videogames to support science education, J. Sci. Educ. Technol., 18, 4, (2009); Clark D.B., Tanner-Smith E.E., Killingsworth S.S., Digital games, design, and learning: A systematic review and meta-analysis, Rev. Educ. Res., 86, 1, pp. 79-122, (2016); Cordova D.I., Lepper M.R., Intrinsic motivation and the process of learning: Beneficial effects of contextualization, personalization, and choice, J. Educ. Psychol., 88, 4, (1996); Crocco F., Offenholley K., Hernandez C., A proof-of-concept study of game-based learning in higher education, Simul. Gam., 47, 4, pp. 403-422, (2016); Damerau F.J., A technique for computer detection and correction of spelling errors, Commun. ACM, 7, 3, pp. 171-176, (1964); Deterding S., Dixon D., Khaled R., Nacke L., From game design elements to gamefulness: Defining gamification, Proceedings of the 15Th International Academic Mindtrek Conference: Envisioning Future Media Environments, pp. 9-15, (2011); Flowerday T., Shell D.F., Disentangling the effects of interest and choice on learning, engagement, and attitude, Learn. Ind. Differ., 40, pp. 134-140, (2015); Forlizzi J., McLaren B.M., Ganoe C., McLaren P.B., Kihumba G., Lister K., Decimal point: Designing and developing an educational game to teach decimals to middle school students, 8Th European Conference on Games-Based Learning: ECGBL 2014, pp. 128-135, (2014); Gamesandlearning.Org: Teachers Surveyed on Using Digital Games in Class, (2015); Glasgow R., Ragan G., Fields W.M., Reysi R., Wasman D., The decimal dilemma, Teach. Child. Math., 7, 2, (2000); Habgood M.J., Ainsworth S.E., Motivating children to learn effectively: Exploring the value of intrinsic integration in educational games, J. Learn. Sci., 20, 2, pp. 169-206, (2011); Hwang G.J., Wu P.H., Chen C.C., An online game approach for improving students learning performance in web-based problem-solving activities, Comput. Educ., 59, 4, pp. 1246-1256, (2012); Isotani S., McLaren B.M., Altman M., Towards Intelligent Tutoring with Erroneous Examples: A Taxonomy of Decimal Misconceptions, 6095, pp. 346-348, (2010); Ke F., Designing and integrating purposeful learning in game play: A systematic review, Educ. Technol. Res. Dev., 64, 2, pp. 219-244, (2016); Lobel A., Engels R.C., Stone L.L., Burk W.J., Granic I., Video gaming and childrens psychosocial wellbeing: A longitudinal study, J. Youth Adolesc., 46, 4, pp. 884-897, (2017); Lomas D., Patel K., Forlizzi J.L., Koedinger K.R., Optimizing challenge in an educational game using large-scale design experiments, Proceedings of the SIGCHI Conference on Human Factors in Computing Systems, pp. 89-98, (2013); Lomas J.D., Koedinger K., Patel N., Shodhan S., Poonwala N., Forlizzi J.L., Is difficulty overrated?: The effects of choice, novelty and suspense on intrinsic motivation in educational games, Proceedings of the 2017 CHI Conference on Human Factors in Computing Systems, pp. 1028-1039, (2017); Malone T.W., Toward a theory of intrinsically motivating instruction, Cogn. Sci., 5, 4, pp. 333-369, (1981); Mayer R.E., Computer Games for Learning: An Evidence-Based Approach, (2014); McLaren B.M., Adams D.M., Mayer R.E., Forlizzi J., A computer-based game that promotes mathematics learning more than a conventional approach, Int. J. Game Based Learn., 7, 1, pp. 36-56, (2017); McLaren B., Farzan R., Adams D., Mayer R., Forlizzi J., Uncovering gender and problem difficulty effects in learning with an educational game, 10331, pp. 540-543, (2017); Riconscente M.M., Results from a controlled study of the ipad fractions game motion math, Games Cult, 8, 4, pp. 186-214, (2013); Ryan R.M., Rigby C.S., Przybylski A., The motivational pull of video games: A self-determination theory approach, Motiv. Emot., 30, 4, pp. 344-360, (2006); Sawyer R., Smith A., Rowe J., Azevedo R., Lester J., Is more agency better? The impact of student agency on game-based learning, 10331, pp. 335-346, (2017); Schell J., The Art of Game Design: A Book of Lenses, (2014); Schunk D.H., Zimmerman B.J., Influencing children’s self-efficacy and selfregulation of reading and writing through modeling, Read. Writ. Q., 23, 1, pp. 7-25, (2007); Snow E.L., Allen L.K., Jacovina M.E., McNamara D.S., Does agency matter?: Exploring the impact of controlled behaviors within a game-based environment, Comput. Educ., 82, pp. 378-392, (2015); Stacey K., Helme S., Steinle V., Confusions between decimals, fractions and negative numbers: A consequence of the mirror as a conceptual metaphor in three different ways, PME Conference, 4, pp. 4-217, (2001); Suh S., Kim S.W., Kim N.J., Effectiveness of MMORPG-based instruction in elementary english education in Korea, J. Comput. Assist. Learn., 26, 5, pp. 370-378, (2010); Tabbers H.K., de Koeijer B., Learner control in animated multimedia instructions, Instruc. Sci., 38, 5, pp. 441-453, (2010); Wouters P., van Oostendorp H., Instructional Techniques to Facilitate Learning and Motivation of Serious Games, (2016); Yip F.W., Kwan A.C., Online vocabulary games as a tool for teaching and learning english vocabulary, Educ. Media Int., 43, 3, pp. 233-249, (2006); Zimmerman B.J., Self-efficacy: An essential motive to learn, Contemp. Educ. Psychol., 25, 1, pp. 82-91, (2000); Zimmerman B.J., Investigating self-regulation and motivation: Historical background, methodological developments, and future prospects, Am. Educ. Res. J., 45, 1, pp. 166-183, (2008)</t>
  </si>
  <si>
    <t>Behm-Morawitz E., Mirrored selves: The influence of self-presence in a virtual world on health, appearance, and well-being', computers in human behavior, Elsevier, 29, 1, pp. 119-128, (2013); Bogost I., Persuasive Games: Exploitationware, Gamasutra, (2011); Cerasoli C.P., Nicklin J.M., Ford M.T., Intrinsic motivation and extrinsic incentives jointly predict performance: A 40-year meta-analysis, Psychological Bulletin, 140, 4, pp. 980-1008, (2014); Dale S., Gamification making work fun, or making fun of work?, Business Information Review, 31, 2, pp. 82-90, (2014); Deci E.L., Ryan R.M., The "What" and "Why" of goal pursuits: Human needs and the self-determination of behavior, Psychological Inquiry, 11, 4, pp. 227-268, (2000); Deterding S., Et al., From game design elements to gamefulness: Defining gamification, Proceedings of the 15th International Academic MindTrek Conference: Envisioning Future Media Environments, pp. 9-15, (2011); Dredge S., Zombies, Run! Goes Freemium After 1m Sales to Attract Hordes of New Players | Technology | the Guardian, the Guardian, (2015); Duggan K., Shoup K., Business Gamification for Dummies, (2013); Van Eck R., Digital game-based learning: It's not just the digital natives who are restless, EDUCAUSE Review. Educause, 41, 2, (2006); Egenfeldt-Nielsen S., Beyond Edutainment: Exploring the Educational Potential of Computer Games, (2005); Faulkner S., Bringing games to enterprise (Microsoft's ribbon hero), FORA.tv, Gamification Summit NYC 2011, (2011); Gee J.P., What video games have to teach us about learning and literacy, Computers in Entertainment (CIE), 1, 1, (2003); Habgood M.P.J., Ainsworth S.E., Motivating children to learn effectively: Exploring the value of intrinsic integration in educational games, The Journal of the Learning Sciences. Taylor &amp; Francis, 20, 2, pp. 169-206, (2011); Mekler E.D., Et al., Towards understanding the effects of individual gamification elements on intrinsic motivation and performance, Computers in Human Behavior, 71, pp. 525-534, (2017); Royle K., Computer Games and Realising their Learning Potential: Crossing Borders, Blurring Boundaries and Taking Action, (2009); Shernoff D.J., Csikszentmihalyi M., Cultivating engaged learners and optimal learning environments, Handbook of Positive Psychology in Schools, pp. 131-145, (2009)</t>
  </si>
  <si>
    <t>Coakley D.; Suilleabhain G.O.</t>
  </si>
  <si>
    <t>Coakley, Darragh (55576337600); Suilleabhain, Gearoid O. (14034570300)</t>
  </si>
  <si>
    <t>55576337600; 14034570300</t>
  </si>
  <si>
    <t>"Press start": Training the next generation of serious games developers</t>
  </si>
  <si>
    <t>https://www.scopus.com/inward/record.uri?eid=2-s2.0-85036470465&amp;partnerID=40&amp;md5=ba514aa8be15f172d951990ff0523614</t>
  </si>
  <si>
    <t>Despite the continued development, use and success of serious games in the world of education nowadays, questions remain regarding how best to equip students with the diverse set of skills and knowledge required to effectively develop serious games. As identified in findings such as those by Bergeron (2006) and de Lope et al (2015), although all games share common features in terms of interactivity and competitiveness, serious games exploit these common elements to facilitate effective learning. Despite this, whilst there is no shortage of methodologies for the development of "commercial" or fun games, the suitability of these methodologies for serious game development is limited, due to the unique demands of serious games in balancing play, challenge and feedback with relevant learning outcomes (Aldrich, 2005). This paper will present on the results of a pilot project which was designed and implemented to help address this shortfall. The "Press Start" project was a training initiative in which 45 Irish secondary school students received training, over the course of a number of weeks, on how to conceptualize, plan, produce and publish a serious game, dealing with an ethical issue of their choosing. This paper will offer new ideas and approaches about engaging young people in serious game design and development by outlining the technical and pedagogical decisions undertaken in the project and will also demonstrate some of the results of the initiative, including the developed student games and the data which was gathered from stakeholders on the overall effectiveness of the pedagogical approaches undertaken. The paper will also offer specific suggestions on how best to plan and deliver training to help students develop their skills and ability in designing and developing serious games.</t>
  </si>
  <si>
    <t>Game-based-learning; Ipad; Secondary schools; Teaching</t>
  </si>
  <si>
    <t>Akcaoglu M., Koehler M.J., Cognitive outcomes from the game-design and learning (GDL) after-school program, Computers &amp; Education, 75, pp. 72-81, (2014); Aldrich C., Learning by doing: The essential guide to simulations, Computer Games, (2005); Baylor A.L., Pedagogical agents as a social interface, Educational Technology-saddle Brook then Englewood Cliffs NJ, 47, 1, (2007); Bergeron B., Developing serious games, Game Development Series, (2006); Burke Q., Kafai Y.B., Decade of game making for learning: From tools to communities, Handbook of Digital Games, pp. 689-709, (2014); Chase C.C., Chin D.B., Oppezzo M.A., Schwartz D.L., Teachable agents and the protégé effect: Increasing the effort towards learning, Journal of Science Education and Technology, 18, 4, pp. 334-352, (2009); Chin D.B., Dohmen I.M., Cheng B.H., Oppezzo M.A., Chase C.C., Schwartz D.L., Preparing students for future learning with teachable agents, Educational Technology Research and Development, 58, 6, pp. 649-669, (2010); De Lope R.P., Medina-Medina N., Paderewski P., Vela F.L.G., Design methodology for educational games based on interactive screenplays, CoSECivi, pp. 90-101, (2015); Denner J., Werner L., Ortiz E., Computer games created by middle school girls: Can they be used to measure understanding of computer science concepts?, Computers &amp; Education, 58, 1, pp. 240-249, (2012); Howland K., Good J., Learning to communicate computationally with flip: A bi-modal programming language for game creation, Computers &amp; Education, 80, pp. 224-240, (2015); Ito M., Horst H.A., Bittanti M., Stephenson B.H., Lange P.G., Pascoe C.J., Martinez K.Z., Living and learning with new media: Summary of findings from the digital youth project, MIT Press, (2009); Jenkins H., Confronting the challenges of participatory culture: Media education for the 21st century, An Occasional Paper on Digital Media and Learning, (2006); Kafai Y.B., Burke Q., Constructionist gaming: Understanding the benefits of making games for learning, Educational Psychologist, 50, 4, pp. 313-334, (2015); Kafai Y.B., Kafai Y.B., Minds in Play: Computer Game Design as a Context for Children's Learning, (1995); Kafai Y.B., Playing and making games for learning: Instructionist and constructionist perspectives for game studies, Games and Culture, 1, 1, pp. 36-40, (2006); Ke F., An implementation of design-based learning through creating educational computer games: A case study on mathematics learning during design and computing, Computers &amp; Education, 73, pp. 26-39, (2014); Kirkpatrick D.L., Kirkpatrick J.D., Implementing the four levels, TANDD, (2007); Martin L., Schwartz D.L., Prospective adaptation in the use of external representations, Cognition and Instruction, 27, 4, pp. 370-400, (2009); Papert S., Mindstorms: Children, Computers, and Powerful Ideas, (1980); (2016); Roscoe R.D., Chi M.T., Tutor learning: The role of explaining and responding to questions, Instructional Science, 36, 4, pp. 321-350, (2008); Salen K., Gaming literacies: A game design study in action, Journal of Educational Multimedia and Hypermedia, 16, 3, (2007); Vos N., Van Der Meijden H., Denessen E., Effects of constructing versus playing an educational game on student motivation and deep learning strategy use, Computers &amp; Education, 56, 1, pp. 127-137, (2011); Yang Y.T.C., Chang C.H., Empowering students through digital game authorship: Enhancing concentration, critical thinking, and academic achievement, Computers &amp; Education, 68, pp. 334-344, (2013)</t>
  </si>
  <si>
    <t>Bourgonjon J., Valcke M., Soetaert R., Schellens T., Students' perceptions about the use of video games in the classroom, Computers &amp; Education, 54, 4, pp. 1145-1156, (2010); Chau M., Sung W.K., Lai S., Wang M., Wong A., Chan K.W.Y., Li T.M.H., Evaluating students' perception of a three-dimensional virtual world learning environment, Knowledge Management &amp; E-Learning (KM&amp;EL), 5, 3, pp. 323-333, (2013); Chau M., Wong A., Wang M., Lai S., Chan K.W., Li T.M.H., Chu D., Chan I.K.W., Sung W.-K., Using 3D virtual environments to facilitate students in constructivist learning, Decision Support Systems, 56, pp. 115-121, (2013); Chau M., Xu J., Business intelligence in blogs: Understanding consumer interactions and communities, MIS Quarterly, 36, 4, pp. 1189-1216, (2012); Chin J.P., Diehl V.A., Norman K.L., Development of an instrument measuring user satisfaction of the human-computer interface, Proceedings of the SIGCHI Conference on Human Factors in Computing Systems, (1988); Chin W.W., The partial lease squares approach for structural equation modeling, Modern Methods for Business Research, pp. 295-336, (1998); Chiu C.-M., Hsu M.-H., Sun S.-Y., Lin T.-C., Sun P.-C., Usability, quality, value and e-learning continuance decisions, Computers &amp; Education, 45, 4, pp. 399-416, (2005); Devolder A., Van Braak J., Tondeur J., Supporting self-regulated learning in computer-based learning environments: Systematic review of effects of scaffolding in the domain of science education, Journal of Computer Assisted Learning, 28, 6, pp. 557-573, (2012); Dickey M.D., Game design narrative for learning: Appropriating adventure game design narrative devices and techniques for the design of interactive learning environments, Educational Technology Research and Development, 54, 3, pp. 245-263, (2006); Dondlinger M.J., Educational video game design: A review of the literature, Journal of Applied Educational Technology, 4, 1, pp. 21-31, (2007); Douma A.M., Van Hillegersberg J., Schuur P.C., Design and evaluation of a simulation game to introduce a multi-agent system for barge handling in a seaport, Decision Support Systems, 53, 3, pp. 465-472, (2012); Eastin M.S., La Rose R., Internet self-efficacy and the psychology of the digital divide, Journal of Computer-Mediated Communication, 6, 1, (2000); Foster F.D., Gregor S., Heaney R., O'Neill T., Richardson A., Wood R., Market games in finance education, Journal of College Teaching &amp; Learning, 1, 5, pp. 81-93, (2011); Gangadharbatla H., Facebook me: Collective self-esteem, need to belong, and internet self-efficacy as predictors of the iGeneration's attitudes toward social networking sites, Journal of Interactive Advertising, 8, 2, pp. 5-15, (2008); Garris R., Ahlers R., Driskell J.E., Games, motivation, and learning: A research and practice model, Simulation &amp; Gaming, 33, 4, pp. 441-467, (2002); Girard C., Ecalle J., Magnan A., Serious games as new educational tools: How effective are they? A meta-analysis of recent studies, Journal of Computer Assisted Learning, 29, 3, pp. 207-219, (2012); Gosling S.D., Augustine A.A., Vazire S., Holtzman N., Gaddis S., Manifestations of personality in online social networks: Self-reported Facebook-related behaviors and observable profile information, Cyberpsychology, Behavior, and Social Networking, 14, 9, pp. 483-488, (2011); Hart J., Ridley C., Taher F., Sas C., Dix A., Exploring the Facebook experience: A new approach to usability, Proceedings of the 5th Nordic Conference on Human-computer Interaction: Building Bridges, (2008); Thematic Household Survey (Report No. 49): Use of New Media, (2012); Joo Y.-J., Bong M., Choi H.-J., Self-efficacy for self-regulated learning, academic self-efficacy, and Internet self-efficacy in web-based instruction, Educational Technology Research and Development, 48, 2, pp. 5-17, (2000); Kabilan M.K., Ahmad N., Abidin M.J.Z., Facebook: An online environment for learning of English in institutions of higher education?, The Internet and Higher Education, 13, 4, pp. 179-187, (2010); Kiili K., Digital game-based learning: Towards an experiential gaming model, The Internet and Higher Education, 8, 1, pp. 13-24, (2005); Kim J.H., Kim M.S., Nam Y., An analysis of self-construals, motivations, Facebook use, and user satisfaction, International Journal of Human-Computer Interaction, 26, 11-12, pp. 1077-1099, (2010); Koster R., Theory of Fun for Game Design, (2010); Lee M.K.O., Cheung C.M.K., Chen Z., Acceptance of Internet-based learning medium: The role of extrinsic and intrinsic motivation, Information &amp; Management, 42, 8, pp. 1095-1104, (2005); Li T.M.H., Chau M., Wong P.W.C., Lai E.S.Y., Yip P.S.F., Evaluation of a web-based social network electronic game in enhancing mental health literacy for young people, Journal of Medical Internet Research, 15, 5, (2013); Mack C., Teaching Marketing in Powe RBrands on Facebook, (2010); Manca S., Ranieri M., Is it a tool suitable for learning? A critical review of the literature on Facebook as a technology-enhanced learning environment, Journal of Computer Assisted Learning, 29, 6, pp. 487-504, (2013); Papastergiou M., Exploring the potential of computer and video games for health and physical education: A literature review, Computers &amp; Education, 53, 3, pp. 603-622, (2009); Prensky M., Digital game-based learning, Computers in Entertainment, 1, 1, pp. 21-24, (2003); Ringle C.M., Wende S., Will S., Smart PLS 2.0 (M3) Beta, Hamburg 2005, (2005); Roblyer M.D., McDaniel M., Webb M., Herman J., Witty J.V., Findings on Facebook in higher education: A comparison of college faculty and student uses and perceptions of social networking sites, The Internet and Higher Education, 13, 3, pp. 134-140, (2010); Special W.P., Li-Barber K.T., Self-disclosure and student satisfaction with Facebook, Computers in Human Behavior, 28, 2, pp. 624-630, (2012); Squire K., Video games in education, International Journal of Intelligent Games &amp; Simulation, 2, 1, pp. 49-62, (2003); Tsai M.-J., Tsai C.-C., Information searching strategies in web-based science learning: The role of Internet self-efficacy, Innovations in Education and Teaching International, 40, 1, pp. 43-50, (2003); Valenzuela S., Park N., Kee K.F., Is there social capital in a social network site? Facebook use and college students' life satisfaction, trust, and participation, Journal of Computer-Mediated Communication, 14, 4, pp. 875-901, (2009); Venkatesh V., Determinants of perceived ease of use: Integrating control, intrinsic motivation, and emotion into the technology acceptance model, Information Systems Research, 11, 4, pp. 342-365, (2000); Wong P.W.C., Fu K.-W., Chan K.Y.K., Chan W.S., Liu P.M.Y., Law Y.-W., Yip P.S.F., Effectiveness of a universal school-based programme for preventing depression in Chinese adolescents: A quasi-experimental pilot study, Journal of Affective Disorders, 142, pp. 106-114, (2012); Yonker L.M., Zan S., Scirica C.V., Jethwani K., Kinane T.B., Friending" teens: Systematic review of social media in adolescent and young adult health care, Journal of Medical Internet Research, 17, 1, (2015)</t>
  </si>
  <si>
    <t>Ambady N., Skowronski J.J., First Impressions, (2008); Willis J., Todorov A., First impressions making up your mind after a 100-ms exposure to a face, Psychol. Sci, 17, 7, pp. 592-598, (2006); Kurosu M., Kashimura K., Apparent usability vs. Inherent usability: Experimental analysis on the determinants of the apparent usability, Conference Companion on Human Factors in Computing Systems, pp. 292-293, (1995); Tractinsky N., Aesthetics and apparent usability: Empirically assessing cultural and methodological issues, Proceedings of the ACM SIGCHI Conference on Human Factors in Computing Systems, pp. 115-122, (1997); Tractinsky N., Katz A.S., Ikar D., What is beautiful is usable. Interact, Comput, 13, 2, pp. 127-145, (2000); Lindgaard G., Dudek C., Sen D., Sumegi L., Noonan P., An exploration of relations between visual appeal, trustworthiness and perceived usability of homepages, ACM Trans. Comput. Hum. Interact. (TOCHI), 18, 1, pp. 1-30, (2011); Lindgaard G., Fernandes G., Dudek C., Brown J., Attention web designers: You have 50 milliseconds to make a good first impression!, Behav. Inf. Technol, 25, 2, pp. 115-126, (2006); Nguyen D., Owens J., Chaparro A., Chaparro B., Palmer E., Gaze pattern differences between subjective and objective search of e-commerce Web pages, Proceedings of the 56Th Annual Human Factors and Ergonomic Society Meeting, pp. 1619-1623, (2012)</t>
  </si>
  <si>
    <t>Abt C.C., Serious Games, (1970); Adams E., Fundamentals of Game Design, (2010); Anderson E.F., Et al., Developing serious games for cultural heritage: a state-of-the-art review, Virtual Reality, 14, 4, pp. 255-275, (2010); Bellotti F., Et al., A Serious Game Model for Cultural Heritage, Journal on Computing and Cultural Heritage, 5, 4, pp. 1-27, (2012); Blumberg F.C., Et al., Serious Games: What Are They? What Do They Do? Why Should We Play Them?, The Oxford Handbook of Media Psychology, pp. 334-351, (2013); Brusilovsky P., Sosnovsky S., Individualized Exercises for Self-Assessment of Programming Knowledge: An Evaluation of QuizPACK, Journal on Educational Resources in Computing, 5, 3, pp. 1-22, (2005); Charsky D., Mims C., Integrating Commercial Off-the-Shelf Video Games into School Curriculums, TechTrends, 52, 5, pp. 38-44, (2008); (2015); Erdem A.T., Et al., Advanced Authoring Tools for Game-based Training, In Proceedings of the 2009 Summer Computer Simulation Conference, pp. 95-102, (2009); van Est C., Poelman R., Bidarra R., High-level Scenario Editing for Serious Games, Proceedings of the International Conference on Computer Graphics Theory and Applications, pp. 339-346, (2011); Gobel S., Salvatore L., Konrad R., StoryTec: A Digital Storytelling Platform for the Authoring and Experiencing of Interactive and Non-Linear Stories, In 2008 International Conference on Automated Solutions for Cross Media Content and Multi-Channel Distribution, pp. 103-110, (2008); Habgood M.P.J., Ainsworth S.E., Motivating Children to Learn Effectively: Exploring the Value of Intrinsic Integration in Educational Games, Journal of the Learning Sciences, 20, 2, pp. 169-206, (2011); Hunicke R., LeBlanc M., Zubek R., MDA: A Formal Approach to Game Design and Game Research, Workshop on Challenges in Game AI, (2004); Malone T.W., What makes things fun to learn? heuristics for designing instructional computer games, In Proceedings of the 3rd ACM SIGSMALL symposium and the first SIGPC symposium on Small systems (SIGSMALL '80), pp. 162-169, (1980); Mildner P., John B., Et al., Creation of Custom-made Serious Games with User-generated Learning Content, NetGames '14: Proceedings of Annual Workshop on Network and Systems Support for Games, (2014); Mildner P., Campbell C., Effelsberg W., Word Domination: Bringing Together Fun and Education in an Authoring-Based 3D Shooter Game, Games for Training, Education, Health and Sports. Lecture Notes in Computer Science, pp. 59-70, (2014); Mitgutsch K., Alvarado N., Purposeful by Design? A Serious Game Design Assessment Framework, In Proceedings of the International Conference on the Foundations of Digital Games (FDG '12), pp. 121-128, (2012); Moreno-Ger P., Et al., Educational game design for online education, Computers in Human Behavior, 24, 6, pp. 2530-2540, (2008); Mortara M., Et al., Learning cultural heritage by serious games, Journal of Cultural Heritage, 15, 3, pp. 318-325, (2014); Nelson M.J., Mateas M., An Interactive Game-Design Assistant Mark, In Proceedings of the 13th international conference on Intelligent user interfaces-IUI '08, pp. 90-98, (2008); Plass J.L., Et al., The Impact of Individual, Competitive, and Collaborative Mathematics Game Play on Learning, Performance, and Motivation, Journal of Educational Psychology, 105, 4, pp. 1050-1066, (2013); Prensky M., Digital Game-Based Learning, (2007); Ratan R., Ritterfeld U., Classifying Serious Games, In U, pp. 10-24, (2009); Schell J., The Art of Game Design: A Book of Lenses, (2008); Squire K., Changing the Game: What Happens When Video Games Enter the Classroom?, Innovate, 1, 6, (2005); Torrente J., Et al., &lt;e-Adventure3D&gt;: An Open Source Authoring Environment for 3D Adventure Games in Education, In Proceedings of the 2008 International Conference in Advances on Computer Entertainment Technology-ACE '08, pp. 191-194, (2008); Wouters P., Et al., A Meta-Analysis of the Cognitive and Motivational Effects of Serious Games, Journal of Educational Psychology, 105, 2, pp. 249-265, (2013); Yessad A., Labat J.-M., Kermorvant F., SeGAE: A Serious Game Authoring Environment, In 2010 10th IEEE International Conference on Advanced Learning Technologies, pp. 538-540, (2010); Young M.F., Et al., Our Princess is in Another Castle: A Review of Trends in Serious Gaming for Education, Review of Educational Research, 82, 1, pp. 61-89, (2012)</t>
  </si>
  <si>
    <t>Giannakouris K., Ageing Characterises the Demographic Perspectives of the European Societies, (2008); Ho K., Pinsky J.L., Kannel W.B., Levy D., The epidemiology of heart failure: The framingham study, J. Am. Coll. Cardiol, 22, pp. AA6-A13, (1993); (2012); Weiser M., The computer for the 21st century, Sci. Am, 265, pp. 94-104, (1991); Kleinberger T., Becker M., Ras E., Holzinger A., Muller P., Ambient intelligence in assisted living: Enable elderly people to handle future interfaces, UAHCI 2007 (Part II). LNCS, 4555, pp. 103-112, (2007); Mukasa K.S., Holzinger A., Karshmer A., Intelligent User Interfaces for Ambient Assisted Living, (2008); Raisinghani M.S., Benoit A., Ding J., Gomez M., Gupta K., Gusila V., Power D., Schmedding O., Ambient intelligence: Changing forms of human-computer interaction and their social implications, J. Digit. Inf, 5, 4, (2004); Rocker C., Ziefle M., Current approaches to ambient assisted living, International Conference on Future Information Technology and Management Science &amp; Engineering, pp. 6-14, (2012); Lahlou S., Identity, social status, privacy and face-keeping in digital society, Soc. Sci. Inf, 47, pp. 299-330, (2008); Wilkowska W., Ziefle M., Privacy and data security in e-health: Requirements from the user’s perspective, Health Inf. J, 18, pp. 191-201, (2012); Mynatt E.D., Rogers W.A., Developing technology to support the functional independence of older adults, Ageing Int, 27, pp. 24-41, (2001); Meyer S., Mollenkopf H., Home technology, smart homes, and the aging user, Aging Independently: Living Arrangements and Mobility, pp. 148-161, (2003); Ziefle M., Rocker C., Wilkowska W., Kasugai K., Klack L., Mollering C., Beul S., A multi-disciplinary approach to ambient assisted living, E-Health, Assistive Technologies and Applications for Assisted Living: Challenges and Solutions, pp. 76-93, (2011); Abt C.C., Serious Games. Reprint, (1987); Michael D., Chen S., Serious Games: Games that Educate, Train, and Inform, (2006); Premack D., Toward empirical behavior laws: I. Positive reinforcement, Psychol. Rev, 66, pp. 219-233, (1959); Huizinga J., Homo Ludens: A Study of the Play-Element in Culture, (1939); Lewis G.N., Rosie J.A., Virtual reality games for movement rehabilitation in neurological conditions: How do we meet the needs and expectations of the users?, Disabil. Rehabil, 34, pp. 1880-1886, (2012); Macvean A., Robertson J., Understanding exergame users’ physical activity, motivation and behavior over time, CHI 2013 Proceedings of the SIGCHI Conference on Human Factors in Computing Systems, pp. 1251-1260, (2013); Tanaka K., Parker J., Baradoy G., Sheehan D., Holash J.R., Katz L., A comparison of exergaming interfaces for use in rehabilitation programs and research, Loading, 6, pp. 69-81, (2012); Ball K.K., Wadley V.G., Vance D.E., Edwards J.D., Cognitive skills: Training, maintenance, and daily usage, Encycl. Appl. Psychol, 1, pp. 387-392, (2004); Heyn P., Abreu B.C., Ottenbacher K.J., The effects of exercise training on elderly persons with cognitive impairment and dementia: A meta-analysis, Arch. Phys. Med. Rehabil, 85, pp. 1694-1704, (2004); Fishbein M., Ajzen I., Belief, Attitude, Intention and Behavior: An Introduction to Theory and Research, (1975); Ajzen I., The theory of planned behavior, Organ. Behav. Hum. Decis. Process, 50, pp. 179-211, (1991); Davis F.D., Perceived usefulness, perceived ease of use, and user acceptance of information technology, MIS Q, 13, (1989); Venkatesh V., Davis F.D., A theoretical extension of the technology acceptance model: Four longitudinal field studies, Manage. Sci, 46, pp. 186-204, (2000); Brauner P., Holzinger A., Ziefle M., Ubiquitous computing at its best: Serious exercise games for older adults in ambient assisted living environments – a technology acceptance perspective, EAI Endorsed Trans. Serious Games, 15, pp. 1-12, (2015); Arning K., Ziefle M., Different perspectives on technology acceptance: The role of technology type and age, HCI Usability Inclusion, 5889, pp. 20-41, (2009); Rogers Y., The changing face of human-computer interaction in the age of ubiquitous computing, USAB 2009. LNCS, 5889, pp. 1-19, (2009); Ziefle M., Rocker C., Holzinger A., Medical technology in smart homes: Exploring the user’s perspective on privacy, intimacy and trust, IEEE, (2011); Fisk A.D., Rogers W.A., Handbook of Human Factors and the Older Adult, (1997); Kliegel M., McDaniel M.A., Einstein G.O., Plan formation, retention, and execution in prospective memory: A new approach and age-related effects, Mem. Cogn, 28, pp. 1041-1049, (2000); Craik F.I., Bialystok E., Planning and task management in older adults: Cooking breakfast, Mem. Cogn, 34, pp. 1236-1249, (2006); D'Ydewalle G., Bouckaert D., Brunfaut E., Age-related differences and complexity of ongoing activities in time- and event-based prospective memory, Am. J. Psychol, 114, pp. 411-423, (2001); Arning K., Ziefle M., Effects of age, cognitive, and personal factors on PDA menu navigation performance, Behav. Inf. Technol, 28, pp. 251-268, (2009); Goodman J., Gray P., Khammampad K., Brewster S., Using landmarks to support older people in navigation, Mob. Hum. Comput. Interact. - Mobilehci, 2004, pp. 38-48, (2004); Marquie J.C., Jourdan-Boddaert L., Huet N., Do older adults underestimate their actual computer knowledge?, Behav. Inf. Technol, 21, pp. 273-280, (2002); Tuomainen K., Haapanen S., Needs of the active elderly for mobile phones, Universal Access in HCI: Inclusive Design in the Information Society, pp. 494-498, (2003); De Schutter B., Vandenabeele V., Meaningful play in elderly life, 58Th Annual Conference of the International Communication Association “Communicating for Social Impact, (2008); Nielsen J., Usability Engineering, (1993); Snyder C., Paper Prototyping: The Fast and Easy Way to Design and Refine User Interfaces, (2003); Kieras D., Polson P.G., An approach to the formal analysis of user complexity, Int. J. Man Mach. Stud, 22, pp. 365-394, (1985); Beier G., Kontrollüberzeugungen im Umgang mit Technik [Locus of control when interacting with technology], Rep. Psychol, 24, pp. 684-693, (1999); Blais A.-R., Weber E.U., A Domain-Specific Risk-Taking (DOSPERT) scale for adult populations, Judgment Deci. Making J, 1, pp. 33-47, (2006); Venkatesh V., Morris M.G., Davis G.B., Davis F.D., User acceptance of information technology: Toward a unified view, MIS Q, 27, pp. 425-478, (2003); Arning K., Ziefle M., Understanding age differences in PDA acceptance and performance, Comput. Hum. Behav, 23, pp. 2904-2927, (2007); Bandura A., Self-efficacy: Toward a unifying theory of behavioral change, Psychol. Rev, 84, pp. 191-215, (1977)</t>
  </si>
  <si>
    <t>Brox E.; Evertsen G.; Åsheim-Olsen H.; Hors-Fraile S.; Browne J.</t>
  </si>
  <si>
    <t>Brox, Ellen (54411916700); Evertsen, Gunn (8248476200); Åsheim-Olsen, Heidi (56769976400); Hors-Fraile, Santiago (56043474500); Browne, James (56043021600)</t>
  </si>
  <si>
    <t>54411916700; 8248476200; 56769976400; 56043474500; 56043021600</t>
  </si>
  <si>
    <t>Experience with a 3D kinect exergame for elderly</t>
  </si>
  <si>
    <t>HEALTHINF 2015 - 8th International Conference on Health Informatics, Proceedings; Part of 8th International Joint Conference on Biomedical Engineering Systems and Technologies, BIOSTEC 2015</t>
  </si>
  <si>
    <t>10.5220/0005165602310238</t>
  </si>
  <si>
    <t>https://www.scopus.com/inward/record.uri?eid=2-s2.0-84938892950&amp;doi=10.5220%2f0005165602310238&amp;partnerID=40&amp;md5=5ef089696294e23daebeec1c9c3d334a</t>
  </si>
  <si>
    <t>Physical activity is important for all, but for the elderly balance and sufficient strength is vital to function in daily life. It can be difficult for all of us to find motivation to exercise at home, and seniors are no exception. We have experienced that exergaming can be motivational for elderly since it is fun, but most commercial games are not optimal for elderly due to speed, required movements, colours, the amount of information, etc. In a project we designed an exergame specifically with the elderly in mind based on user requirements both for specific needs for elderly, for games in general and for good exercises. A first prototype of an online 3D exergame using Kinect™ was developed and tested on a group of six seniors. Kinect™ was chosen since after our experience users in the target group can handle exergaming with this technology, and also it is possible to control that the exercises are performed correctly. Our aim was to investigate how seniors would react to a 3D first person environment before we continued the development. A user centred method was applied in the design and development, and the user test is part of that. The results are encouraging.</t>
  </si>
  <si>
    <t>3D; Elderly; Exergames; Kinect; Senior gamers; Serious games; User centred design</t>
  </si>
  <si>
    <t>Wollersheim D., Merkes M., Shields N., Liamputtong P., Wallis L., Raynolds F., Koh L., Physical and psycosocial effects of wii video game use among older women, International Journal of Emerging Technologies and Society, 8, 2, pp. 85-98, (2010); Theng Y., Dahlan A.B., Akmal M.L., Myint T.Z., An exploratory study on senior citizens perceptions of the nintendo wii: The case of Singapore, I-CREATe '09 Proceedings of the 3rd International Convention on Rehabilitation Engineering &amp; Assistive Technology, (2009); Anderson F., Annett M., Walter F., Bischof W.F., Lean on wii: Physical rehabilitation with virtual reality and wii peripherals, Stud Health Technol Inform., 154, pp. 229-234, (2010); Brox E., Luque L.F., Evertsen G., Hernandez J.E.G., Exergames for elderly, social exergames to persuade seniors to increase physical activity, First International Workshop on Therapeutic Serious Games &amp; Pervasive Computing (UbiTheraGames' 2011), (2011); Gerling K.M., Schild J., Masuch M., Exergame Design for Elderly Users: The Case Study of SilverBalanceACE, 2010, (2012); Rendon A., Lohman E., Thorpe D., Johnson E., Medina E., Bradley B., The effect of virtual reality gaming on dynamic balance in older adults, Age and Ageing 2012, 41, pp. 549-552, (2012); Chao Y.R.N., Scherer Y., Wu Y., Lucke K., Montgomery C., The Feasibility of an Intervention Combining Self-efficacy Theory and Wii Fit Exergames in Assisted Living Residents: A Pilot Study ANP-C, (2013); Billis A.S., Konstantinidis E.I., Mouzakidis C., Tsolaki M.N., Pappas C., Bamidis P.D., A game-like interface for training seniors' dynamic balance and coordination, IFMBE Proceedings, 2010, 29, pp. 691-694, (2010); Jung Y., Koay J.L., Ng J.S., Wong G.L.C., Kwan M.L., Games for a better life: Effects of playing wii games on the well-being of seniors in a long-term care, IE '09 Proceedings of the Sixth Australasian Conference on Interactive Entertainment, (2009); Larsen L.H., Schou L., Lund H.H., Langberg H., The physical effect of exergames in healthy elderly - A systematic review, Games for Health Journal, 2, 4, pp. 205-212, (2013); Fraile S., Browne J., Brox E., Evertsen G., Suitability analysis of commercial open-source driven motion sensor devices applied to exergames for the elderly, AAL Forum 2012 Eindhoven, (2012); Ijsselssteijn W., Nap H.H., De Kort Y., Poels K., Digital game design for elderly users, Proceeding of the 2007 Conference on Future Play, pp. 17-22, (2007); Burmeister O.K., Websites for seniors: Cognitive accessibility, International Journal of Emerging Technologies and Society, 8, 2, pp. 99-113, (2010); Shell J., The art of game design, A Book of Lenses, Morgan Kaufmann 2008, (2008); De Bruin E.D., Schoene D., Pichierri G., Smith S.T., Use of virtual reality technique for the training of motor control in the elderly. Some theoretical considerations, Z Gentrol Geriatr, 43, 4, pp. 229-234, (2010); Juul J., Norton M., Easy to use and incredibly difficult: On the mythical border between interface and gameplay, Proceedings of the 4th International Conference on Foundations of Digital Games (FDG '09), pp. 107-112, (2009)</t>
  </si>
  <si>
    <t>Garvey M.A., Giannetti M.L., Alter K.E., Lum P.S., Cerebral palsy: New approaches to therapy, Curr Neurol Neurosci Rep, 7, pp. 147-155, (2007); Scrutton D., Management of the Motor Disorders of Children with Cerebral Palsy, (1984); Aisen M.L., Kerkovich D., Mast J., Et al., Cerebral palsy: Clinical care and neurological rehabilitation, Lancet Neurol, 10, pp. 844-852, (2011); Holt R.L., Mikati M.A., Care for child development: Basic science rationale and effects of interventions, Pediatr Neurol, 44, pp. 239-253, (2011); Mayston M.J., People with cerebral palsy: Effects of and perspectives for therapy, Neural Plast, 8, pp. 51-69, (2001); Damiano D.L., Activity, activity, activity: Rethinking our physical therapy approach to cerebral palsy, Phys Ther, 86, pp. 1534-1540, (2006); Hoare B.J., Wasiak J., Imms C., Carey L., Constraint-induced movement therapy in the treatment of the upper limb in children with hemiplegic cerebral palsy, Cochrane Database Syst Rev, 2, (2007); Winstein C., Designing practice for motor learning: Clinical implications, Project Focus ’91: Proceedings of the II Step Conference— Contemporary Management of Motor Control Problems, pp. 65-76, (1991); Taub E., Griffin A., Uswatte G., Et al., Treatment of congenital hemiparesis with pediatric constraint-induced movement therapy, J Child Neurol, 26, pp. 1163-1173, (2011); Taub E., Ramey S.L., Deluca S., Echols K., Efficacy of constraint-induced movement therapy for children with cerebral palsy with asymmetric motor impairment, Pediatrics, 113, pp. 305-312, (2004); Chen Y.P., Howard A.M., Effects of robotic therapy on upper-extremity function in children with cerebral palsy: A systematic review, Dev Neurorehabil, 19, pp. 64-71, (2016); Gilliaux M., Renders A., Dispa D., Et al., Upper limb robot-assisted therapy in cerebral palsy: A single-blind randomized controlled trial, Neurorehabil Neural Repair, 29, pp. 183-192, (2015); Sakzewski L., Gordon A., Eliasson A.C., The state of the evidence for intensive upper limb therapy approaches for children with unilateral cerebral palsy, J Child Neurol, 29, pp. 1077-1090, (2014); James S., Ziviani J., King G., Boyd R.N., Understanding engagement in home-based interactive computer play: Perspectives of children with unilateral cerebral palsy and their caregivers, Phys Occup Ther Pediatr, (2015); James S., Ziviani J., Ware R.S., Boyd R.N., Randomized controlled trial of Web-based multimodal therapy for unilateral cerebral palsy to improve occupational performance, Dev Med Child Neurol, 57, pp. 530-538, (2015); Luna-Oliva L., Ortiz-Gutie´rrez RM, Cano-de la Cuerda R, et al. Kinect Xbox 360 as a therapeutic modality for children with cerebral palsy in a school environment: A preliminary study, Neurorehabilitation, 33, pp. 513-521, (2013); Chiu H.C., Ada L., Lee H.M., Upper limb training using Wii Sports Resort for children with hemiplegic cerebral palsy: A randomized, single-blind trial, Clin Rehabil, 28, pp. 1015-1024, (2014); Weightman A., Preston N., Levesley M., Et al., The nature of arm movement in children with cerebral palsy when using computergenerated exercise games, Disabil Rehabil Assist Technol, 9, pp. 219-225, (2014); Missiuna C., Pollock N., Play deprivation in children with physical disabilities: The role of the occupational therapist in preventing secondary disability, Am J Occup Ther, 45, pp. 882-888, (1991); Crisco J.J., Schwartz J.B., Wilcox B., Et al., Wrist range of motion and motion frequency during toy and game play with a joint-specific controller specially designed to provide neuromuscular therapy: A proof of concept study in typically developing children, J Biomech, 48, pp. 2844-2848, (2015); Read J.C., Macfarlane S.J., Casey C., Endurability, engagement and expectations: Measuring children’s fun, Interaction Design and Children, 2, pp. 1-23, (2002); Weiss M.R., Motivating kids in physical activity, Pres Counc Phys Fit Sports Res Dig, 3, 11, pp. 1-8, (2000); Naghdi S., Ansari N.N., Azarnia S., Kazemnejad A., Interrater reliability of the Modified Modified Ashworth Scale (MMAS) for patients with wrist flexor muscle spasticity, Physiother Theory Pract, 24, pp. 372-379, (2008); Crisco J.J., Schwartz J.B., Wilcox B., Et al., Design and kinematic evaluation of a novel joint-specific play controller: Application for wrist and forearm therapy, Phys Ther, 95, pp. 1061-1066, (2015); Wong D.L., Baker C.M., Pain in children: Comparison of assessment scales, Okla Nurse, 33, (1988); Read J.C., Macfarlane SJ. Measuring Fun— Usability Testing for Children: Comput Fun, 3, (2000); Holder M.D., Coleman B., Singh K., Temperament and Happiness in Children in India, J Happiness Stud, 13, pp. 261-274, (2012); Visek A.J., Achrati S.M., Mannix H., Et al., The fun integration theory: Toward sustaining children and adolescents sport participation, J Phys Act Health, 12, pp. 424-433, (2015); Patel D.R., Therapeutic interventions in cerebral palsy, Indian J Pediatr, 72, pp. 979-983, (2005); Kleim J.A., Barbay S., Nudo R.J., Functional reorganization of the rat motor cortex following motor skill learning, J Neurophysiol, 80, pp. 3321-3325, (1998); Nudo R.J., Milliken G.W., Jenkins W.M., Et al., Use-dependent alterations of movement representations in primary motor cortex of adult squirrel monkeys, J Neurosci, 16, pp. 785-807, (1996); Lang C.E., Macdonald J.R., Reisman D.S., Et al., Observation of amounts of movement practice provided during stroke rehabilitation, Arch Phys Med Rehabil, 90, pp. 1692-1698, (2009); Kimberley T.J., Samargia S., Moore L.G., Et al., Comparison of amounts and types of practice during rehabilitation for traumatic brain injury and stroke, J Rehabil Res Dev, 47, pp. 851-862, (2010); Peters D.M., McPherson A.K., Fletcher B., Et al., Counting repetitions: An observational study of video game play in people with chronic poststroke hemiparesis, J Neurol Phys Ther, 37, pp. 105-111, (2013); Deutsch J.E., Borbely M., Filler J., Et al., Use of a low-cost, commercially available gaming console (Wii) for rehabilitation of an adolescent with cerebral palsy, Phys Ther, 88, pp. 1196-1207, (2008); Saposnik G., Teasell R., Mamdani M., Et al., Effectiveness of virtual reality using Wii gaming technology in stroke rehabilitation: A pilot randomized clinical trial and proof of principle, Stroke, 41, pp. 1477-1484, (2010); Oujamaa L., Relave I., Froger J., Et al., Rehabilitation of arm function after stroke: Literature review [Article in English, French], Ann Phys Rehabil Med, 52, pp. 269-293, (2009); Marshall M.M., Mozrall J.R., Shealy J.E., The effects of complex wrist and forearm posture on wrist range of motion, Hum Factors, 41, pp. 205-213, (1999); Crisco J.J., Heard W., Rich R.R., Et al., The mechanical axes of the wrist are oriented obliquely to the anatomical axes, J Bone Joint Surg Am, 93, pp. 169-177, (2011); Garg R., Kraszewski A.P., Stoecklein H.H., Et al., Wrist kinematic coupling and performance during function tasks: Effects of constrained motion, J Hand Surg Am, 39, pp. 634-642, (2014); Rainbow M.J., Wolff A.L., Crisco J.J., Wolfe S.W., Functional kinematics of the wrist, J Hand Surg Eur, 41, pp. 7-21, (2016); Koman L.A., Smith B.P., Surgical management of the wrist in children with cerebral palsy and traumatic brain injury, Hand (NY), 9, pp. 471-477, (2014); Eliasson A.C., Krumlinde-Sundholm L., Rosblad B., Et al., The Manual Ability Classification System (MACS) for children with cerebral palsy: Scale development and evidence of validity and reliability, Dev Med Child Neurol, 48, pp. 549-554, (2006)</t>
  </si>
  <si>
    <t>Baranowski T., Buday R., Thompson D.I., Baranowski J., Playing for real: Video games and stories for health-related behavior change, American Journal of Preventive Medicine, 34, 1, pp. 74-82, (2008); Tang H., El-Rhalibi, Introduction to Games-Based Learning. Games-based Learning Advancement for Multisensory Human Computer Interfaces: Techniques and Effective Practices, (2009); Lin W.C., Ho J.Y., Lai C.H., Jong B.S., Mobile game-based learning to inspire students learning motivation, Information Science, Electronics and Electrical Engineering (ISEEE), 2014 International Conference on, 2, pp. 810-813, (2014); Ebner M., Holzinger A., Successful implementation of user-centered game based learning in higher education: An example from civil engineering, Computers &amp; Education, 49, 3, pp. 873-890, (2007); Kebritchi M., Hirumi A., Examining the pedagogical foundations of modern educational computer games, Computers &amp; Education, 51, pp. 1729-1743, (2008); Cojocariu V.M., Boghian I., Teaching the Relevance of Game-based Learning to Preschool and Primary Teachers, Procedia-Social and Behavioral Sciences, 142, pp. 640-646, (2014); Matera M., Costabile M.F., Garzotto F., Paolini P., SUE Inspection: An Effective Method for Systematic Usability Evaluation of Hypermedia, IEEE Transaction, 32, 1, (2002); Nielsen J., Heuristic evaluation, Usability Inspection Methods, pp. 25-62, (1994); Reeves T.C., Benson L., Elliott D., Grant M., Holschuh D., Kim B., Kim H., Lauber E., Loh S., Usability and Instructional Design Heuristics for E-Learning Evaluation, Proc. of ED-MEDIA 2002 World Conference on Educational Multimedia, Hypermedia and Telecommunications, pp. 1615-1621, (2002); Triacca L., Bolchini D., Botturi L., Inversini A., MiLE: Systematic Usability Evaluation for E-learning Web Applications, Proc. of ED-MEDIA 2004 World Conference on Educational Multimedia, Hypermedia &amp; Telecommunication, (2004); Alsumait A., Al-Osaimi A., Usability heuristics evaluation for child e-learning applications, Proceedings of the 11th International Conference on Information Integration and Web-based Applications &amp; Services, pp. 425-430, (2009); Song M., Zhang S., EFM: A Model for Educational Game Design, 5093, pp. 509-517, (2008); Desurvire H., Wiberg C., Game usability heuristics (play) for evaluating and designing better games: The next iteration, Online Communities and Social Computing, pp. 557-566, (2001); Kiili K., Educational Game Design: Experiential gaming model revised. Tampere University of Technology, Pori. Research Report, (2011); Another Country: Virtual Learning Spaces, World Conference on Educational Multimedia, Hypermedia and Telecommunications 2003, (2003); Quinn N., Engaging Learning: Designing E-learning Simulation Games, (2005); Moser R.B., A Methodology for the Design of Educational Computer Adventure Games, (2000); Buzzetto-More N., Pinhey K., Guidelines and standards for the development of fully online learning objects, Interdisciplinary Journal of E-Learning and Learning Objects, 2, 1, pp. 95-104, (2006); Shehabat I.M., Mahdi S.A., E-Learning and its Impact to the Educational System in the Arab World, Information Management and Engineering, 2009. ICIME'09. International Conference on, pp. 220-225, (2009); McDaniel R., Telep P., Best practices for integrating gamebased learning into online teaching, Journal of Online Learning and Teaching, 5, 2, pp. 424-438, (2009); Rouse R., Game Design: Theory and Practice, (2010); Sulaiman J., Zulkifli T., Ibrahim K.S.K., Noor N.K.M., Implementing Usability Attributes in E-learning System Using Hybrid Heuristics, Information and Multimedia Technology, 2009. ICIMT'09. International Conference on, pp. 189-193, (2009); Li J., Developing accessible e-learning content, Information Science and Engineering (ICISE), 2010 2nd International Conference on, pp. 2017-2020, (2010); Polson P., Lewis C., Theory-Based Design for Easily Learned Interfaces, Human-Computer Interaction, 5, pp. 191-220, (1990); Schneiderman B., Plaisant C., Designing the User Interface: Strategies for Effective Human-Computer-Interaction, (2005); Sajedi A., Mahdavi M., Pourshirmohammadi A., Nejad M.M., Fundamental usability guidelines for user interface design, Computational Sciences and Its Applications, 2008. ICCSA'08. International Conference on, pp. 106-113, (2008); Brown M., Evaluating computer game usability: Developing heuristics based on user experience, Proceedings of IHCI Conference, pp. 16-21, (2008); Ayob N., Hussin A.R.C., Dahlan H.M., Three layers design guideline for mobile application, Information Management and Engineering, 2009. ICIME'09. International Conference on, pp. 427-431, (2009); Ben Brahim H., Ben Jemaa A., Jemni M., Laabidi M., Towards the design of personalised accessible e-learning environments, Advanced Learning Technologies (ICALT), 2013 IEEE 13th International Conference on, pp. 419-420, (2013); Federoff M.A., Heuristics and Usability Guidelines for the Creation and Evaluation of Fun in Video Games, (2002); Junqi W., Zongkai Y., Zhengbing H., Yumei L., Strategies for designing educational computer game, Education Technology and Computer Science, 2009. ETCS'09. First International Workshop on, 3, pp. 950-952, (2009); Lai C.H., Jong B.S., Lin Y.C., Hsia Y.T., Adding social elements to game-based learning-An exploration, Frontiers in Education Conference, 2013 IEEE, pp. 698-700, (2013); Simoes J., Redondo R.D., Vilas A.F., A social gamification framework for a K-6 learning platform, Computers in Human Behavior, 29, 2, pp. 345-353, (2013)</t>
  </si>
  <si>
    <t>Kaur N.; Geetha G.</t>
  </si>
  <si>
    <t>Kaur, Navneet (58828318500); Geetha, G. (57224952805)</t>
  </si>
  <si>
    <t>58828318500; 57224952805</t>
  </si>
  <si>
    <t>Play and learn DS: Interactive and gameful learning of data structure</t>
  </si>
  <si>
    <t>10.1504/IJTEL.2015.071920</t>
  </si>
  <si>
    <t>https://www.scopus.com/inward/record.uri?eid=2-s2.0-85098804161&amp;doi=10.1504%2fIJTEL.2015.071920&amp;partnerID=40&amp;md5=f8428ea9ff377b323889de4e6bb0eeca</t>
  </si>
  <si>
    <t>An improvement can be seen in the educational area in last few years due to the advances in mechanisation, thus the expansion of academic applications is also increasing. One technique that has been recently used within this area is gamification in which the game mechanics can be used to make the applications fascinating and entertaining. Games can be used as a weapon for giving directions to all different forms of life. This concept has yielded conclusive outcomes in many fields where it is newly used like education, health and marketing. Gamification gives a creating and fun learning framework in which students can learn through the visual tools, hence learning becomes more interesting. Through gamification, students can be able to clear concepts more effectively and precisely. This paper specifies the design and implementation of games, which will cover the main topics of data structure that should be clear to the students. As we can see that a data structure is the fundamental subject and it is the base of different aspects. The game will raise the understanding on the subject and to engage students for developing the sense of self-learning. Copyright © 2015 Inderscience Enterprises Ltd.</t>
  </si>
  <si>
    <t>Data structure; Engagement; Game design; Gamification; Interactive learning; Play and learn DS; Self-learning; Serious games; Technology enhanced learning</t>
  </si>
  <si>
    <t>Gamification - A real world example, International Conference on Collaboration Technologies and Systems, pp. 313-315, (2013); Azadegan A., Riedal J., Serious games integration in companies: A research and application framework, 12th International Conference on Advanced Learning Technologies, pp. 485-487, (2012); Berengueres J., Alsuwairi F., Zaki N., Ng T., Gamification of a recycle bin with emotions, IEEE, pp. 83-84, (2013); Bierre K., Implementing a game design course as a multiplayer game, IEEE International Games Innovation Conference (IGIC), pp. 1-4, (2012); Bista S.K., Nepal S., Using gamification in an online community, 8th International Conference on Collaborative Computing, pp. 611-618, (2012); Concilio I., Pacheco B.A., How to make learning management systems more exciting and entertaining: Games, interaction and experience design, IEEE Conference on e-Learning, e-Management and e-Services, pp. 18-23, (2013); Crowley D.N., Breslin J.G., Young K., Gamification of citizen sensing through mobile social reporting, International Games Innovation Conference, pp. 1-5, (2012); Depura K., Garg M., Application of online gamification to new hire onboarding, Third International Conference on Services and Emerging Markets, pp. 153-156, (2012); Dubois D.J., Toward adopting self organizing models, International Workshop on Games and Software Engineering, pp. 9-15, (2012); Eleftheria C.A., Chariklea P., An innovative augmented reality educational platform using gamification to enhance lifelong learning and cultural education, Fourth International Conference on IISA, pp. 1-5, (2013); Erenli K., The impact of gamification, 15th International Conference on Interactive Collaborative Learning, pp. 1-8, (2012); Fujikawa Y., Min M., A new environment for algorithm research using gamification, IEEE Conference on Electro Information Technology (EIT), pp. 1-6, (2013); Gehringer E., Peddycord B., Grading by experience points: An example from computer ethics, IEEE, pp. 1545-1550, (2013); Giannakis K., Chorianopouloc K., Jaccheri L., User requirements for gamifying sports software, IEEE, pp. 22-26, (2013); Gordillo A., Gallego D., Barra E., Quemada J., The city as a learning gamified platform, IEEE, pp. 372-378, (2013); Hakulinen L., Auvinen T., Korhonen A., Empirical study on the effect of achievement badges in TRAKLA 2 online learning environment, IEEE, pp. 47-54, (2013); Hall M., Kimburgh S.O., Haas C., Caton S., Towards the gamification of well being measures, 2012 IEEE Third International Conference on Cloud and Green Computing, pp. 1-8, (2012); Herzig P., Ameling M., A generic platform for enterprise gamification, Joint Working Conference on Software Architecture and 6th European Conference on Software Architecture, pp. 219-223, (2012); Jayasinghe U., Dharamratne A., Game based learning vs gamification from the higher education students perspective, IEEE International Conference on Teaching, Assessment, and Learning for Engineering (TALE), pp. 683-688, (2013); Kanat I., Siloju S., Raghu T., Vinze A.S., Gamification of emergency response training, International Conference on Intelligence and Security Informatics, pp. 134-136, (2012); Kloos C.D., Pardo A., Munoz-Merino P., Guttierrez I., Leony D., Learning analytics @ UC3M, IEEE Global Engineering education Conference (EDUCON), pp. 1232-1238, (2013); Knoeze C., Olivier M.S., Gamifying authentication, IEEE Conference on Information Security for South Africa, pp. 1-8, (2012); Latoza T.D., Towne W., Vander Hoek A.V., Herbsleb J.D., Crowd development, IEEE, pp. 85-88, (2013); Law F.L., Mohd Kasiram Z., Kiat Gan C., Gamification towards sustainable mobile application, 5th Malaysian Conference in Software Engineering, pp. 349-353, (2011); Lee H., Doh Y.Y., A study on the relationship between educational achievement and emotional engagement in a gameful interface for video lecture systems, International Symposium on Ubiquitous Virtual Reality, pp. 34-37, (2012); Maccozet L., Tardy C., Opprecht W., Leonard M., Gamification based assessment of Group Work, International Conference on Interactive Collaborative Learning (ICL), pp. 171-179, (2013); Neeli B.K., A method to engage employees using gamification in BPO industry, Third International Conference on Services in Emerging Markets, pp. 142-146, (2012); Reid E.F., Crowdsourcing and gamification techniques in inspire (AQAP online magazine), International Conference on Intelligence and Security Informatics, pp. 215-220, (2012); Rughinis R., Gamification for productive interaction, 8th Iberia Conference Information System and Technologies (CISTI), pp. 1-5, (2013); Saha R., Manna R., Geetha G., CAPTCHINO-A gamification of image based captchas to evaluate usability issues, IEEE, International Conference on Computing Sciences, pp. 95-99, (2012); Smith R., The future of work is play: Global shifts suggests rise in productivity games, International Games Innovation Conference (IGIC), pp. 40-43, (2011); Tabata H., Hashimoto H., WBL for Technical skill of MONODZUKURI, SICE Conference, pp. 2514-2517, (2011); Thomas C., Berling K., Redesign of a gamified software engineering course, International Conference on Interactive Collaborative Learning (ICL), pp. 778-786, (2013); Vara D., Macias E., Gracia S., Torrents A., Lee S., MEECO gamifying ecology through a social networking platform, IEEE International Conference on DOI, pp. 1-6, (2011); Vieira V., Fialho A., Martinez V., Brito J., Duran L., An exploratory study on the use of collaborative riding based on gamification as a support to public transportation, Brazilian Symposium on Collaborative Systems, pp. 84-92, (2012); Zhang K., Dong S., Zhu G., Corporan D., Mcmullan T., Barrera S., Pico CTF 2013- Toaster wars, International Games Innovation Conference (IGIC), pp. 293-299, (2013)</t>
  </si>
  <si>
    <t>Allaire J.C., McLaughlin A.C., Trujillo A., Whitlock L.A., LaPorte L., Gandy M., Successful aging through digital games: Socioemotional differences between older adult gamers and non-gamers, Computers in Human Behavior, 29, 4, pp. 1302-1306, (2013); Anecdote; Anja S., Maiden N., Morosini D., Panesse L., Pudney K., Rose M., Creativity support in a serious game for dementia care, Proceedings of 9th Conference on Creativity &amp; Cognition, pp. 349-352, (2013); Alvarez J., Djaouti D., Une taxonomie des serious games dédiés au secteur de la santé, Revue de l'électricité et de l'électronique, 11, pp. 91-98, (2008); Anderiesen H., Scherder E., Goossens R., Visch V., Eggermont L., Play experiences for people with Alzheimer's disease, International Design Journal, 19, 2, (2015); Astell A., Alm N., Dye R., Gowans G., Vaughan P., Ellis M., Digital video games for older adults with cognitive impairment, pp. 264-271, (2014); Astell A.J., Alm N., Gowans G., Ellis M., Dye R., Vaughan P., Involving older people with dementia and their carers in designing computer-based support systems: Some methodological considerations, Universal Access in the Information Society, 8, 1, pp. 49-59, (2009); Balasi P., Yuan T., Signore A., Computer games for diagnosis and treatment of elderly people with dementia-Alzheimer, Proceeding of the 15th International Conference on Computers Helping People with Special Needs; Benveniste S., Jouvelot P., Pequignot R., The MINWii Project: Renarcissization of patients suffering from Alzheimer's Disease through video game-based music therapy, Proceedings of Entertainment Computing, pp. 79-90, (2010); Bouchard B., Imbeault F., Bouzouane A., Menelas B. J., Developing serious games specifically adapted to people suffering from Alzheimer, Serious Games Development and Applications, pp. 243-254, (2012); Bouwhuis D.G., Design for person-environment interaction in older age: A gerontechnological perspective, Gerontechnology, 2, pp. 232-246, (2003); Breton Z., Zapirain S., Zorrilla A., Kimentia: Kinect based tool to help cognitive stimulation for individuals with dementia,  IEEE International Conference on e-Health Networking, Applications and Services, pp. 325-328, (2012); Butcher J., Cognitive Function: Mind games: do they work?, BMJ: British Medical Journal, 336, 7638, pp. 246-248, (2008); Cadamuro A., Visch V., What remains? A persuasive story telling game, Proceeding of Games for Health, pp. 153-160, (2013); Chang K., An N., Qi J., Li R., Levkoff S., Chen H., Li P., Food stamps: a reminiscence therapy tablet game for Chinese seniors, International Conference on Complex Medical Engineering, ICME, pp. 556-561, (2013); Cho S., Cheng Y., Tang H., Memory Monopoly; Cutler C., Hicks B., Innes A., Does digital gaming enable healthy aging for community-dwelling people with dementia?, Games and Culture, 11, 1-2, pp. 104-129, (2016); de la Guia E., Lozano M.D., Penichet V.R., Cognitive rehabilitation based on collaborative and tangible computer games, Proceedings of the 7th International Conference on Pervasive Computing Technologies for Healthcare, ICST, pp. 389-392, (2013); Fua K.C., Gupta S., Pautler D., Farber I., Designing serious games for elders, Proceedings of the International Conference on the Foundations of Digital Games, pp. 291-297, (2013); Garcia S., Pelaez V., Gonzalez R., San Martin L. A., Lobato V., Saez E. P., Garcia M. T., Design and evaluation of an intergenerational gaming platform for cognitive stimulation, Journal of Accessibility and Design for All, 4, 3, pp. 207-222, (2014); Gerling K.M., Schulte F.P., Masuch M., Designing and evaluating digital games for frail elderly persons, Proceedings of the 8th International Conference on Advances in Computer Entertainment Technology, (2011); Kayali F., Luckner N., Hodl O., Fitzpatrick G., Purgathofer P., Stamm T., Schlager-Jaschky D., Mosor E., Elements of play for cognitive, physical and social health in older adults, Human Factors in Computing and Informatics, Lecture Notes in Computer Science, 7946, pp. 296-313, (2013); Kazmi S., Ugail H., Lesk V., Palmer I., Interactive digital serious games for the assessment, rehabilitation, and prediction of dementia, International Journal of Computer Games Technology, (2014); Game of life [IPad] Entertainment Art, (2014); Hromek R., Roffey S., Promoting social and emotional learning with games: It's fun and we learn things, Simulation &amp; Gaming, 40, 5, pp. 626-644, (2009); Imbeault F., Bouchard B., Bouzouane A., Serious games in cognitive training for Alzheimer's patients, Proceeding of 1st IEEE International Conference on Serious Games and Applications for Health, pp. 1-8, (2011); de la Guia E., Lozano M.D., Penichet V.R., Interactive digital serious games for the assessment, rehabilitation, and prediction of dementia, International Journal of Computer Games Technology, (2014); EHPAD'PANIC; Kim H., Sapre V., Do E. Y. L., Games for health: Design cognition-focused interventions to enhance mental activity, Proceedings of HCI International Posters' Extended Abstracts, pp. 415-419, (2011); Lazzaro N., Why we play: affect and the fun of games, Human-Computer Interaction: Designing for Diverse Users and Domains, pp. 156-175, (2009); Lee C. C., Chou W. H., Usability research of 3D reminiscence therapy on the tablet PC,  European Academy of Design Conference, (2015); Lopez-Martinez A., Santiago-Ramajo S., Caracuel A., Valls-Serrano C., Hornos M. J., Rodriguez-Fortiz M. J., Game of gifts purchase: Computer-based training of executive functions for the elderly,  IEEE International Conference on Serious Games and Applications for Health, pp. 1-8, (2011); Luckner N., Kayali F., Hodl O., Purgathofer P., Fitzpatrick G., Mosor E., Stamm T., From research to design-sketching a game to trigger reminiscence in older adults, Human Factors in Computing and Informatics, pp. 617-624, (2013); Mader S., Dupire J., Guardiola E., Natkin S., Conception de jeux thérapeutiques pour seniors: l'exemple du village aux oiseaux, Actes du 7 ème Congrès sur les Aides Techniques pour les Personnes Handicapées, pp. 21-26, (2012); Manera V., Petit P. D., Derreumaux A., Orvieto I., Romagnoli M., Lyttle G., Robert P. H., Kitchen and cooking', a serious game for mild cognitive impairment and Alzheimer's disease: a pilot study, Frontiers in Aging Neuroscience, 7, 4, (2015); McCallum S., Boletsis C., Dementia Games: a literature review of dementia-related Serious Games, Proceedings of the 4th International Conference on Serious Games Development and Applications, pp. 15-27, (2013); McCallum S., Boletsis C., A taxonomy of serious games for dementia, Games for Health, pp. 219-232, (2013); Merilampi S., Sirkka A., Leino M., Koivisto A., Finn E., Cognitive mobile games for memory impaired older adults, Journal of Assistive Technologies, 8, 4, pp. 207-223, (2014); Potter G. G., Steffens D. C., Contribution of depression to cognitive impairment, dementia in older adults, The neurologist, 13, 3, pp. 105-117, (2007); Angry Birds [iOS and PSP] Chilingo, (2009); Robert P., Konig A., Amieva H., Andrieu S., Bremond F., Bullock R., Recommendations for the use of Serious Games in people with Alzheimer's Disease, related disorders and frailty, Frontiers in Aging Neuroscience, 6, 54, pp. 1-13, (2014); van Rijn H., van Hoof J., Stappers P. J., Designing leisure products for people with dementia: Developing “the Chitchatters” game, American Journal of Alzheimer's Disease and other Dementias, pp. 74-89, (2009); Sacco G., Sadoun G. B., Piano J., Foulon P., Robert P., AZ@ GAME: Alzheimer and associated pathologies game for autonomy maintenance evaluation, Gerontechnology, 13, 2, (2014); Schmid A., Games for People with Alzheimer, (2009); Sirkka A., Koivisto A., Arts and technology play well together, Arts, Games and Sensors Harnessed to Enhance Well-being, pp. 10-16, (2015); Flowers [PlayStation 3] Sony Computer Entertainment, (2009); Tost D., Pazzi S., von Barnekow A., Felix E., Puricelli S., Bottiroli S., SmartAgeing: a 3D serious game for early detection of mild cognitive impairments, Proceedings of the 8th International Conference on Pervasive Computing Technologies for Healthcare, pp. 294-297, (2014); Rayman Raving Rabbids [Xbox 360] Ubisoft List (1984) Tetris [PC] List, (2007); Zelinski E. M., Reyes R., Cognitive benefits of computer games for older adults, Gerontechnology, 8, 4, pp. 220-235, (2009); Are elderly sufferers of dementia able to play a reminiscence game on a tablet device independently?, (2011)</t>
  </si>
  <si>
    <t>Catto E., Physics Engine for Games-Box2D, (2014); Hamilton E., Lesh R., Lester F., Brilleslyper M., Model-Eliciting activities (MEAs) as a bridge between engineering education research and mathematics education research, Advances in Engineering Education, 1, 2, pp. 1-25, (2008); Harel I., Children as software designers: a constructionist approach for learning mathematics, Journal of Mathematical Behavior, 9, 1, pp. 3-93, (1990); Hoyles C., Noss R., Synthesizing mathematical conceptions and their formalization through the construction of a Logo-based school mathematics curriculum, International Journal of Mathematics Education in Science and Technology, 18, 4, pp. 581-595, (1987); Kafai Y.B., Minds in play. Computer game design as a context for children's learning, (1995); Kafai Y.B., Playing and making games for learning: instructionist and constructionist perspectives for game studies, Games and Culture, 1, 1, pp. 36-40, (2006); Kafai Y.B., Franke M., Ching C., Shih J., Game design as an interactive learning environment foste-ring students' and teachers' mathematical inquiry, International Journal of Computers for Mathematical Learning, 3, 2, pp. 149-189, (1998); Lesh R., Doerr R.H., Foundations of a models and modelling perspective on mathematics teaching, learning, and problem solving, Beyond constructivism. Models and modelling perspectives on math. problem solving, learning and teaching, pp. 3-33, (2003); Lesh R., Hoover M., Hole B., Kelly A., Post T., Principles for developing thought-revealing activities for students and teachers, Handbook of research design in mathematics and science education, pp. 591-646, (2000); Papert S., Harel I., Situating constructionisn, Constructionism, pp. 1-12, (1991); Videogame engine-Game Maker Studio (Version 1.4), (2014)</t>
  </si>
  <si>
    <t>Bantinaki K., The paradox of horror: Fear as a positive emotion, The Journal of Aesthetics and Art Criticism, 70, 4, pp. 383-392, (2012); Bartle R.A., Digital culture, play and identity: A world of warcraft reader" reader, Game Studies, 10, 1, (2010); Bjork S., Fabricated innocence: How people can be lured into feel-bad games, The Dark Side of Game Play, pp. 171-190, (2015); Brown A., Three defences for the fourteen inch barbed penis: Darkly playing with morals, ethics, and sexual violence, The Dark Side of Game Play, pp. 119-138, (2015); Carter M., Gibbs M., Wadley G., Death and dying in DayZ, Proc. of the 9th Australasian Conference on Interactive Entertainment: Matters of Life and Death, (2013); Carter M., The first week of the zombie apocalypose: The influences of game temporality, Journal of Gaming &amp; Virtual Worlds, 7, 1, pp. 59-75, (2015); Copcic A., McKenzie S., Hobbs M., Permadeath: A review of literature, Games Innovation Conference (IGIC), 2013 IEEE International, IEEE, pp. 40-47, (2013); Flynn-Jones E., Death Smiles: A Study of the Function, Nature and Player Experience of In-Game Death, (2013); Flynn-Jones E., Don't forget to die: A software update is available for the death drive, The Dark Side of Game Play, pp. 50-66, (2015); Gaut B., The paradox of horror, The British Journal of Aesthetics, 33, 4, pp. 333-345, (1993); Hume D., Of tragedy, Essays and Treatises on Several Subjects, pp. 129-134, (1758); Juul J., The Art of Failure. Cambridge, (2013); Keogh B., When game over means game over: Using permanent death to craft living stories in minecraft, Proc. of the 9th Australasian Conference on Interactive Entertainment: Matters of Life and Death, (2013); Klastrup L., Why death matters: Understanding gameworld experience, Journal of Virtual Reality and Broadcasting, 4, (2007); Klastrup L., What makes world of warcraft a world? A note on death and dying, Digital Culture, Play and Identity, (2008); Mekler E.D., Bopp J.A., Tuch A.N., Opwis K., A systematic review of quantitative studies on the enjoyment of digital entertainment games, Proc. CHI'14, pp. 927-936, (2014); Montola M., The positive negative experience in extreme role-playing, The Foundation Stone of Nordic Larp, pp. 153-168, (2014); Yee N., Motivations for play in online games, CyberPsychology &amp; Behavior, 9, 6, pp. 772-775, (2006); Zillmann D., Excitation transfer in communication-mediated aggressive behavior, Journal of Experimental Social Psychology, 7, 4, pp. 419-434, (1971)</t>
  </si>
  <si>
    <t>Benitti F.B.V., Exploring the educational potential of robotics in schools: A systematic review, Computers &amp; Education, 58, pp. 978-988, (2012); Sung K., Computer games and traditional CS courses, Commun ACM, 52, pp. 74-78, (2009); Vilanova C., Porcar M., iGEM 2.0—refoundations for engineering biology, Nat Biotech, 32, pp. 420-424, (2014); Dym C.L., Agogino A.M., Eris O., Frey D.D., Leifer L.J., Engineering design thinking, teaching, and learning, Journal of Engineering Education, 94, pp. 103-120, (2005); Riedel-Kruse I.H., Chung A.M., Dura B., Hamilton A.L., Lee B.C., Design, engineering and utility of biotic games, Lab Chip, 11, pp. 14-22, (2011); Colby A., Sullivan W.M., Ethics teaching in undergraduate engineering education, Journal of Engineering Education, 97, pp. 327-338, (2008); Harvey H., Havard M., Magnus D., Cho M., Riedel-Kruse I., Innocent fun or microslavery?: Public Responses to and Ethical Analysis of Biotic Games, Hasting Center Report, (2014); Alberts B., Prioritizing Science Education, Science, 340, (2013); Committee on a Conceptual Framework for New K-12 Science Education Standards, Board on Science Education, National Research Council, A Framework for K-12 Science Education: Practices, Crosscutting Concepts, and Core Ideas, (2012); Schell J., The Art of Game Design: A Book of Lenses—Jesse Schell—Google Books, (2008); Resnick M., Silverman B., Kafai Y., Maloney J., Monroy-Hernandez A., Et al., Scratch: Programming for All, Commun ACM, 52, (2009); Papert S., Mindstorms: children, computers, and powerful ideas, (1980); Kim Y., Park N., Lecture Notes in Electrical Engineering, Vol. 203, pp. 693-698, (2012)</t>
  </si>
  <si>
    <t>ACSM's Guidelines for Exercise Testing and Prescription, (2013); Barnett A., Cerin E., Baranowski T., Active video games for youth: A systematic review, Journal of Physical Activity and Health, 8, 5, pp. 724-737, (2011); Berry B., PCGamerBike Mini, Gaming Nexus, (2007); The Elder Scrolls V: Skyrim [XBox 360, PC, PS3], (2011); Borg G., Noble B.J., Perceived Exertion, Exercise and Sport Sciences Reviews, 2, 1, pp. 131-154, (1974); Davis S.B., Moar M., Jacobs R., Watkins M., Riddoch C., Cooke K., Ere be dragons: Heartfelt gaming, Digital Creativity - Digit Creat, 17, 3, pp. 157-162, (2006); Brehmer M., Graham T.C.N., Stach T., Activate your GAIM: A toolkit for input in active games, Proceedings of the International Academic Conference on the Future of Game Design and Technology, pp. 151-158, (2010); Chatta A., Hurst T., Samaraweera G., Guo R., Quarles J., Get off the couch: An approach to utilize sedentary commercial games as exergames, Proceedings of the 2015 Annual Symposium on Computer-human Interaction in Play, pp. 47-56, (2015); Par-Q Forms, (2015); Eizikovich S., VJoy Official Site, (2014); Best of 2010: Game of the Year, GameSpot, (2012); Gao Y., Mandryk R.L., GrabApple: The design of a casual exergame, Entertainment Computing-ICEC, pp. 35-46, (2011); Guo R., Quarles J., Converting sedentary games to exergames: A case study with a car racing game, 5th International Conference on Games and Virtual Worlds for Serious Applications, VS-GAMES 2013, pp. 1-8, (2013); Hernandez H.A., Nicholas Graham T.C., Fehlings D., Et al., Design of an exergaming station for children with cerebral palsy, CHI'12: Proceedings of the 2012 ACM Annual Conference on Human Factors in Computing Systems, pp. 2619-2628, (2012); The challenge of Adblock, ModDB, (2015); Ketcheson M., Ye Z., Nicholas Graham T.C., Designing for exertion: How heart-rate powerups increase physical activity in exergames, Proceedings of the 2015 Annual Symposium on Computer-human Interaction in Play, pp. 79-89, (2015); Knights S., Graham N., Switzer L., Hernandez H., Ye Z., Findlay B., Xie W.Y., Fehlings D., An innovative cycling exergame to promote cardiovascular fitness in youth with cerebral palsy: A brief report, Developmental Neurorehabilitation, 1, pp. 1-6, (2014); Dance Dance Revolution [Arcade, Dreamcast, Playstation, Wii, Xbox, XBox 360, PC], (1998); Mandryk R.L., Kalyn M., Dang Y., Doucette A., Taylor B., Dielschneider S., Turning off-the-shelf games into biofeedback games, Proceedings of the 14th International ACM SIGACCESS Conference on Computers and Accessibility, pp. 199-200, (2012); Mark R.S., Rhodes R.E., Testing the effectiveness of exercise videogame bikes among families in the home-detting: A pilot study, Journal of Physical Activity and Health, 10, 2, pp. 211-221, (2013); Half-Life 2 PC, Metacritic, (2004); The elder scrolls V: Skyrim xbox 360, Metacritic, (2011); Kinect, (2014); Monedero J., McDonnell A.C., Keoghan M., O'Gorman D.J., Modified active videogame play results in moderate-intensity exercise, Games for Health Journal, 3, 4, pp. 234-240, (2014); Mueller F., Isbister K., Movement-based game guidelines, Proceedings of the SIGCHI Conference on Human Factors in Computing Systems, pp. 2191-2200, (2014); Navarro P., Johns M.L., Martin H., Et al., Webz of war: A cooperative exergame driven by the heart, International Games Innovation Conference (IGIC), pp. 187-190, (2013); Canadian Society for Exercise Physiology. Canadian Sedentary Behaviour Guidelines, pp. 1-29; Intrinsic Motivation Inventory; Shing A., Target Heart Rate for Weight Loss, (2014); Snow B., Why most people don't finish video games, CNN, (2011); Stanley K.G., Eishita F.Z., Anderson E., Mandryk R., Gemini redux: Understanding player perception of accumulated context, Games Media Entertainment (GEM), pp. 1-8, (2014); Stanley K.G., Livingston I.J., Bandurka A., Hashemian M., Mandryk R.L., Gemini: A pervasive accumulated context exergame, International Conference on Entertainment Computing (ICEC), pp. 65-76, (2011); Browsing - Moddable, Steam, (2015); Suma E.A., Lange B., Rizzo S., Krum D., Bolas M., Flexible Action and Articulated Skeleton Toolkit (FAAST), (2013); Tuttle W., Scott R., Game of the Year, GameSpy, (2011); Half-life 2 [PC, Xbox 360, Xbox, PS3], (2004); Vicencio-Moreira R., Mandryk R.L., Gutwin C., Balancing multiplayer first-person shooter games using aiming assistance, Games Media Entertainment (GEM), pp. 1-8, (2014); Walther-Franks B., Wenig D., Smeddinck J., Malaka R., Exercise my game: Turning off-the-shelf games into exergames, Entertainment Computing - ICEC 2013, pp. 126-131, (2013); Walther-Franks B., Wenig D., Smeddinck J., Malaka R., Sportal: A first-person videogame turned exergame, Proceedings Mensch und Computer, pp. 539-542, (2013); Wankel L.M., Personal and situational factors affecting exercise involvement: The importance of enjoyment, Research Quarterly for Exercise and Sport, 56, 3, pp. 275-282, (1985); Wylie C.G., Coulton P., Mobile persuasive exergaming, International IEEE Consumer Electronics Society's Games Innovations Conference, pp. 126-130, (2009)</t>
  </si>
  <si>
    <t>Belman J., Flanagan M., Designing games to foster empathy, Cognitive Technology, 14, 2, pp. 5-15, (2010); Benford S., Greenhalgh C., Giannachi G., Walker B., Marshall J., Rodden T., Uncomfortable interactions, Proc. CHI 2012, ACM, pp. 2005-2014, (2012); Bogost I., Persuasive Games: The Expressive Power of Video Games, (2007); D'Aprix R., Tyler C.F., Four essential ingredients for transforming culture, Strategic Communication Management, 10, pp. 22-25, (2006); Dunne A., Hertzian Tales: Electronic Products, Aesthetic Experience, and Critical Design, (2006); Dunwell I., De Freitas S., Petridis P., Hendrix M., Arnab S., Lameras P., Stewart C., A game-based learning approach to road safety: He code of everand, Proc. CHI 2014, pp. 3389-3398, (2014); Flanagan M., Critical Play: Radical Game Design, (2009); Flanagan M., Nissenbaum H., A game design methodology to incorporate social activist themes, Proc. CHI 2007, pp. 181-190, (2007); Gaver W., Bowers J., Kerridge T., Boucher A., Jarvis N., Anatomy of a failure: How we knew when our design went wrong, and what we learned from it, Proc. CHI 2009, pp. 2213-2222, (2009); Halbert H., Nathan L.P., Designing for negative affect and critical reflection, Ext. Abstracts CHI 2014, pp. 2569-2574, (2014); Iacovides I., Cox A.L., Designing persuasive games through competition, Paper Presented at Workshop on Persuasive Participatory Design for Serious Game Design: Truth and Lies, at CHI Play 2014, (2014); Iacovides I., McAndrew P., Scanlon E., Aczel J.C., The gaming involvement and informal learning framework, Simulation &amp; Gaming; Biddle R., Khaled R., Fischer R., Noble J., A qualitative study of culture and persuasion in a smoking cessation game, Proc of the 3rd International Conference on Persuasive Technology, pp. 224-236, (2008); Kirriemuir J., McFarlane A., Literature Review in Games and Learning, (2004); Lee S., I lose, therefore i think : A search for contemplation amid wars of push-button glare, Game Studies, (2003); Lin J.J., Mamykina L., Lindtner S., Delajoux G., Strub H.B., Fish'n'steps: Encouraging physical activity with an interactive computing game, Proc. UbiComp'06, pp. 261-278, (2006); Linehan C., Kirman B., Lawson S., Doughty M., Blow tooth: Pervasive gaming in unique and challenging environments, Ext. Abstracts CHI 2010, pp. 2695-2704, (2010); Marsh T., Costello B., Lingering serious experience as trigger to raise awareness, encourage reflection and change behavior, Persuasive Technology, pp. 116-124, (2013); Mekler E.D., Bopp J.A., Tuch A.N., Opwis K., A systematic review of quantitative studies on the enjoyment of digital entertainment games, Proc. CHI 2014, pp. 927-936, (2014); Montola M., The positive negative experience in extreme role-playing, Proc. of 1st Nordic Di GRA 2010, (2010); Nacke L.E., Drachen A., Goebel S., Methods for evaluating game play experience in a serious gaming context, International Journal of Computer Science in Sport, 9, 2, (2010); Ruggiero D., Spent: Changing students' affective learning toward homelessness through persuasive video game play, Proc. CHI 2014, pp. 3423-3432, (2014); Scott M., Wheeless L., Communication apprehension, student attitudes, and levels of satisfaction, Western Journal of Speech Communication, 41, pp. 188-198, (1975); Wilson D., Sicart M., Now it's personal: On abusive game design, Proc. of Future Play, 2010, pp. 64-71, (2010)</t>
  </si>
  <si>
    <t>Diagnostic and Statistical Manual of Mental Disorders 5, (2013); Arruda M.A., Almeida M., Cartilha Da Inclusão Escolar: Inclusão Baseada Em Evidências Científicas, (2014); Banaschewsky T., Rupert S., Tannock R., Albrecht B., Becker A., Uebel H., Sergeant J., A; Rothenberger, A. Colour Perception in ADHD, Journal of Child Psychology and Psychiatry, 47, 6, pp. 568-572, (2006); Barbosa A.F., Pereira P.N., Dias J.A., Silva F.G., A new methodology of design and development of serious games, International Journal of Computer Games Technology, 2014, (2014); Barua A., Methods for decision-making in survey questionnaires based on likert scale, Journal of Asian Scientific Research, 3, 1, pp. 35-38, (2013); (2015); Castro M.V., Bissaco M.A., Panccioni B., Rodrigues S.C., Domingues A.M., Effect of a Virtual Environment on the Development of Mathematical Skills in Children With Dyscalculia, Plos One. N.7, 9, (2014); Capano L., Minden D., Chen S., Schachar R.J., Ickowicz R.J., Mathematical Learning Disorder in SchoolAge Children With Attention-Deficit Hyperactivity Disorder, Canadian Journal of Psychiatry, 53, 6, pp. 392-399, (2008); Demirbilek M., Tamer S., L. Math Teachers Perspectives on Using Educational Computer Games in Math Education, Procedia Social and Behavioral Sciences, 9, pp. 709-716, (2010); Hauge J., Pourabdollahian H.B., Riedel C.J.C.K.H., Workshop on the Use of Serious Games in the Education of Engineersprocedia Computer Science, 15, pp. 340-341, (2012); Houghton S., Milner N., West J., Douglas G., Lawrence V., Whiting K., Tannock R., Durkin K., Motor Control and Sequencing of Boys with Attention-Deficit/Hiperactivity Disorder (ADHD) During Computer Game Play, British Journal of Educational Technology, 35, 1, pp. 21-34, (2004); Ianaguivara E.S., Candiago A., Kawamoto L.T., Rodrigues S.C.M., Scardovelli T.A., Silva A.P., Virtual Environment to Aid the Assessment of Basic Math Concepts in Children with ADHD, Key Engineering Materials. nº 1, 638, pp. 339-343, (2015); Lucangeli D., Cabrele S., Mathematical Difficulties and ADHD, Exceptionality: A Special Education Journal, 14, 1, pp. 53-62, (2006); Keller J.M., Development and Use of the ARCS Model of Instructional Design, Journal of Instructional Development, 10, 3, pp. 2-10, (1987); Koscianski A., Soares M.S., Qualidade De Software, (2007); Mattos P., Rohde L., Polanczyk G.V., TDAH é Subtratado No Brasil. Revista Brasileira De Psiquiatria, 34, pp. 513-516, (2012); Mautone J.A., Dupaul G.J., Jitendra A.K., The Effects of Computer-Assisted Instruction on the mathematics Performance and Classroom Behavior of Children With ADHD, Journal of Attention, 9, 1, pp. 301-312, (2005); Mayes S.D., E Calhoun S. L: Frequency of reading, math, and writing disabilities in children with clinical disorders, Learning and Individual Differences, 16, (2006); Parâmetros Curriculares Nacionais (PCN): Matemática. Secretaria De Educação Fundamental, (1997); Myers G.J., Sandler C., Badgett T., The Art of Software Testing, (2011); Ota K.R., DuPaul G.J., Task Engagement and Mathematics Performance in Children with Attention-Deficit Hyperactivity Disorder: Effects of Supplemental Computer Instruction, School Psychology Quarterly, 17, 3, pp. 242-257; Pressman R.S., Software Engineering: A practitioner’s Approach, (2010); Pourabdollahian B., Taischa M., Kergaa E., Serious Games in Manufacturing Education: Evaluation of Learners’ Engagement, Procedia Computer Science, 15, pp. 256-265, (2012); Rief S.F., The ADHD Book Lists: A Practical Guide for Helping Children and Teens with Attention Deficit Disorders, (2015); Silva A.P.F., Virtual Environment to Quantify the Influence of Colour Stimuli on the Performance of Tasks Requiring Attention, Biomedical Engineering Online, 10, 74, pp. 1-31, (2011); Tannock R., Banaschewski T., Gold D., Color Naming Deficits and Attention-Deficit/ Hyperactivity Disorder: A Retinal Dopaminergic Hypothesis, Behavioral and Brain Functions, 4, 2, pp. 1-8, (2006); Yuda M., Effectiveness of Digital Educational Materials for Developing Spatial Thinking of Elementary School Students, Procedia Social and Behavioral Sciences, 21, pp. 116-119, (2011); Yussof A., A Conceptual Framework for Serious Games and its Validation, Thesis for the Degree of Doctor of Philosophy, (2010); Woo J.C., Digital Game-Based Learning Supports Student Motivation, Cognitive Success, and Performance Outcomes, Educational Technology &amp; Society, 17, 3, pp. 291-307, (2014); Zyda M., From Visual Simulation to Virtual Reality to Games, IEEE Computer Society, (2005)</t>
  </si>
  <si>
    <t>Andrade G., Ramalho G., Santana H., Corruble V., Automatic computer game balancing: A reinforcement learning approach, AAMAS '05: Proceedings of the Fourth International Joint Conference on Autonomous Agents and Multiagent Systems, (2005); Andrade G., Ramalho G., Santana H., Corruble V., Challenge-sensitive action selection: An application to game balancing, IAT '05: Proc. of the IEEE/WIC/ACM International Conference on Intelligent Agent Technology, (2005); Bates B., Game Design (2nd Ed.), (2004); Bleszinski C., The Art and Science of Level Design, Session #4404 at GDC 2000, (2000); Compton K., Mateas M., Procedural Level Design for Platform Games, Proceedings of AIIDE 2006, (2006); Csikszentmihalyi M., Flow: The Psychology of Optimal Experience, (1990); Dormans J., Level Design as Model Transformation: A Strategy for Automated Content Generation, Proceedings of PCGames 2011, (2011); Fisher J., How to Make Insane, Procedural Platformer Levels. Gamasutra, (2014); Fullerton T., Game Design Workshop: A Playcentric Approach to Creating Innovative Games. 3rd Ed., (2014); Hastings E., Guha R., Stanley K., Demonstrating automatic content generation in the Galactic Arms Race video game, Proceedings of Artificial Intelligence for Interactive Digital Entertainment Conference, (2009); Hudlicka E., Affective computing for game design, GAMEON-NA'08: Proceedings of the 4th Intl. North American Conference on Intelligent Games and Simulation, (2008); Hunicke R., LeBlanc M., Zubek R., MDA: A Formal Approach to Game Design and Game Research, Proceedings of the 2004 AAAI Workshop on Challenges in Game Artificial Intelligence, (2004); Iyer V., Bilmes J., Wessel D., Wright M., A Novel Representation for Rhythmic Structure, Proceedings of the 23rd International Computer Music Conference, (Thessaloniki, Hellas, 1997), pp. 97-100, (1997); Koster R., Theory of Fun for Game Design, (2004); Kremers R., Level Design: Concept, Theory, and Practice, (2009); Lee S., Jung K., Dynamic game level design using Gaussian mixture model, PRICAI'06: Proceedings of the 9th Pacific Rim International Conference on Artificial Intelligence, pp. 955-959, (2006); Mark B., Berechet T., Mahlmann T., Togelius J., Procedural Generation of 3D Caves for Games on the GPU, Proceedings of Foundations of Digital Games (FDG), (2015); Marks J., Hom V., Automatic design of balanced board games, Proceedings of AIIDE, (2007); McEntee C., Rational Design: The Core of Rayman Origins, Gamasutra, (2012); Missura O., Gartner T., Player modeling for intelligent difficulty adjustment, DS '09: Proceedings of the 12th International Conference on Discovery Science, pp. 197-211, (2009); Persson M., Terrain Generation, Part 1, (2011); Schell J., The Art of Game Design: A Book of Lenses. 2nd Ed., (2015); Shaker N., Yannakakis G., Togelius J., Towards Automatic Personalized Content Generation for Platform Games, Proceedings of AIIDE 2010 - 6th AAAI Conf. Artif. Intell. Interact. Digital Entertain., (2010); Smith G., Gan E., Othenin-Girard A., Whitehead J., PCG-based Game Design: Enabling New Play Experiences through Procedural Content Generation, Proc. of PCGames 2011, (2010); Smith G., Othenin-Girard A., Whitehead J., Wardrip-Fruin N., PCG-Based Game Design: Creating Endless Web, Proceedings of Foundations of Digital Games 2012 (FDG '12), (2012); Smith G., Treanor M., Whitehead J., Mateas M., Rhythm-based level generation for 2D platformers, Proceedings of the 2009 Int'l Conference on the Foundations of Digital Games, (2009); Smith G., Whitehead J., Treanor M., March J., Cha M., Launchpad: A Rhythm-Based Level Generator for 2D Platformers, IEEE Transactions on Computational Intelligence and AI in Games, 3, (2011); Smith G., Whitehead J., Analyzing the Expressive Range of a Level Generator, Proceedings of the 2010 Workshop on Procedural Content Generation in Games, (2010); Smith G., Whitehead J., Mateas M., Tanagra: Reactive Planning and Constraint Solving for Mixed- Initiative Level Design, IEEE Transactions on Computational Intelligence and AI in Games, 3, 3, (2011); Spronck P., Ponsen M., Sprinkhuizen-Kuyper I., Postma E., Adaptive game AI with dynamic scripting, Mach. Learn., 63, 3, pp. 217-248, (2006); Sweetser P., Wyeth P., GameFlow: A Model for Evaluating Player Enjoyment in Games, Computers in Entertainment (CIE) Theoretical and Pratical Computer Applications in Entertainment, 3, 3, (2005); Thorn A., Game Engine Design and Implementation. 1st Ed., (2010); Togelius J., De Nardi R., Lucas S.M., Towards automatic personalised content creation in racing games, Proceedings of the IEEE Symposium on Computational Intelligence and Games, (2007); Togelius J., Kastbjerg E., Schedl D., Yannakakis G.N., What is Procedural Content Generation? Mario on the borderline, Proceedings of PCGames 2011, (2011); Togelius J., Schmidhuber J., An experiment in automatic game design, Proceedings of CIG'08: IEEE Symposium on Computational Intelligence and Games, (2008); Toy M., Et al., Rogue (PC Game), (1980); Yannakakis G., Hallam J., Real-time Game Adaptation for Optimizing Player Satisfaction, IEEE Transactions on Computational Intelligence and AI in Games, 1, 2, pp. 121-133, (2009); Maggiorini D., Nigro A., Ripamonti L.A., Trubian M., The Perfect Looting System: Looking for a Phoenix?, Proc IEEE Conference on Computational Intelligence and Games (CIG 2012), (2012); Maggiorini D., Nigro A., Ripamonti L.A., Trubian M., Loot Distribution in Massive Online Games: Foreseeing Impacts on the Players Base, Proc. of ICCCN 2012, (2012); Bartle  R A., Designing Virtual Worlds, (2003)</t>
  </si>
  <si>
    <t>Stappers P.J., Designing for other people’s strengths and motivations: Three cases using context, visions and experiential prototypes, Adv. Eng. Inf, 23, 2, pp. 174-183, (2009); Koskinen I., Battarbee K., Mattelmaki T., Empathic Design, (2003); Madden D., Cadet-James Y., Watkin-Lui F., Atkinson I., Healing through ICT: Enhancing wellbeing in an Aboriginal community, J. Trop. Psychol, 2, pp. 1-9, (2012); Smith L.T., Decolonizing Methodologies: Research and Indigenous Peoples, (2012); Bull J.R., Research with aboriginal peoples: Authentic relationships as a precursor to ethical research, J. Empirical Res. Hum. Res. Ethics Int. J, 5, 4, pp. 13-22, (2010); Sutton P., Gugu-Badhun and Its Neighbours: A Linguistic Salvage Study, (1973); Van Rijn H., Stappers P.J., Motivating users in a codesign process, Participatory Design Conference, (2008); Salen K., Zimmerman E., Rules of Play: Game Design Fundamentals, (2004); Shaw A., Putting the gay in games: Cultural production and GLBT content in video games, Games Cult, 4, 3, pp. 228-253, (2009)</t>
  </si>
  <si>
    <t>Bartle R.A., Hearts, clubs, diamonds, spades: Players who suit MUDs, Journal of MUD Research, 1, 1, pp. 1-24, (1996); Bogost I., Gamification Is Bullshit, (2011); Brandtzoeg P.B., Folstad A., Heim J., Enjoyment: Lessons from karasek, Funology: From Usability to Enjoyment, pp. 55-65, (2003); Brangier E., Bastien J.M.C., L'évolution de l'ergonomie des produits informatiques: Accessibilité, utilisabilité, émotionnalité et persuasivité, Ergonomie des Produits et des Services Médiatisés: Nouveaux Territoires, Nouveaux Enjeux, pp. 307-328, (2010); Breton P., Les créatures artificielles, L'Imaginaire des Techniques de Pointes, pp. 53-70, (1989); Caillois R., Les Jeux et les Hommes, (1967); Csikszentmihalyi M., Flow. The Psychology of Optimal Experience, (1990); Costello B., Edmonds E., A study in play, pleasure and interaction design, Proceedings of the 2007 Conference on Designing Pleasurable Products and Interfaces, pp. 76-91, (2007); Cugelman B., Gamification-what it is and why it matters to digital health behavior change developers, JMIR Serious Games, 1, 1, pp. 2-7, (2013); Deci E., Koestner R., Ryan R., Extrinsic rewards and intrinsic motivations in education: Reconsidered once again, Review of Educational Research, 71, 71, pp. 1-27, (2001); Dejoux C., Wechtler H., Diversité générationnelle: Implications, principes et outils de management, Management et Avenir, 43, pp. 227-238, (2011); Deterding S., Khaled R., Nacke L., Dixon D., Gamification: Toward a Definition, (2011); Dominguez A., Saenz-De-Navarrete J., De-Marcos L., Fernandez-Sanz L., Pages C., Martinez-Herraiz J.J., Gamifying learning experiences: Practical implications and outcomes, Journal Computers &amp; Education, 63, pp. 380-392, (2013); Dyck J., Pinelle D., Brown B., Gutwin C., Learning from games: Hcl design innovations in entertainment software, Communication Présentée à Graphics Interface, pp. 63-71, (2003); Eksl R., Sole A., Stratégies d'automatisation organisation du travail et relations sociales dans les grandes entreprises du tertiaire, Le Travail Humain., 42, 2, pp. 313-323, (1979); Farzan R., DiMicco J., Milien D., Brownholtz B., Geyer W., Dugan C., When the experiment is over: Deploying an incentive system to all the users, Proceedings of the Symposium on Persuasive Technology, in Conjunction with the AISB, 2008 Convention, pp. 417-420, (2008); Flatla D., Gutwin C., Nacke L.E., Bateman S., Mandryk R.L., Calibration games: Making calibration tasks enjoyable by adding motivating game elements, 24th Annual ACM Symposium on User Interface Software and Technology, (2011); Fogg B.J., Persuasive Technology, Using Computers to Change What We Think and Do, (2003); Fox B., Game Interface Design, (2005); Foxall G.R., Goldsmith R.E., Consumer Psychology for Marketing, (1994); Ghiglione R., Javorschi V., Incidences structurelles et humaines de l'introduction du dessin automatique dans une entreprise du bâtiment, Le Travail Humain, 42, 2, pp. 325-335, (1979); Gnauk B., Dannecker L., Hahmann M., Leveraging gamification in demand dispatch systems, Communication Présentée à 1st Workshop on Energy Data Management, 15th International Conference on Extending Database Technology, pp. 103-110, (2012); Habermas J., La Technique et la Science Comme Idéologie, (1973); Hamari J., Koivisto J., Sarsa H., Does gamification work? - A literature review of empirical studies on gamification, Communication Présentée à 47th Hawaii International Conference on System Sciences, pp. 63-73, (2014); Hassenzahl M., Emotions can be quite ephemeral: We cannot design them, Interactions, 11, 11, pp. 46-48, (2004); Hoonhout J., Meerbeek B., Brainstorm triggers: Game characteristics as input in ideation, CHI 2011 Workshop Gamification: Using Game Design Elements in Non-Game Contexts, pp. 63-68, (2011); Hunicke R., Leblanc M., Zubek R., MDA: A formai approach to game design and game research, Proceedings of the AAAI Workshop on Challenges in Game AI, pp. 1-5, (2004); Iosup A., Epema D., An experience report on using gamification in technical higher education, The 45th ACM Technical Symposium on Computer Science Education, SIGCSE '14, pp. 27-32, (2014); Jarvinen A., Games Without Frontiers. Theories and Methods for Game Studies and Design, (2008); Joseph D., A new philosophy of play: The entanglement of gamification and work, Proceedings of DiGRA 2013: Defragging Game Studies, pp. 328-329, (2013); Kappen D.L., Nacke L.E., The kaleidoscope of effective gamification, Communication Présentée à Gamification 2013, (2013); Kim A.J., Smart Gamification: Seven Core Concepts for Creating Compelling Experiences, (2011); Kohier K., Niebuhr S., Hassenzahl M., Stay on the ball! An interaction pattern approach to the engineering of motivation, INTERACT 2007, pp. 519-522, (2007); Korhonen H., Montola M., Arrasvuori J., Understanding playful experiences through digital games, DPPI '09, (2009); Kumar J.M., Herger M., Gamification at Work: Designing Engaging Business Software, (2013); Kuts E., Playful user interfaces: Literature review and model for analysis, Breaking New Ground: Innovation in Games, Play, Practice and Theory: Proceedings of the 2009 Digital Games Research Association Conference, pp. 163-170, (2009); Leplat J., Les représentations fonctionnelles dans le travail, Psychologie Française, 30, 3-4, pp. 269-275, (1985); Li, Grossman, Fitzmaurice, GamiCAD A gamified tutorial system for first time AutoCAD users, UIST '12 Proceedings of the 25th Annual ACM Symposium on User Interface Software and Technology, pp. 103-112, (2012); Liu Y., Alexandrova T., Nakajima T., Gamifying intelligent environments, International ACM Workshop on Ubiquitous Meta User Interfaces, Ubi-MUI '11, (2011); Malone T.W., Heuristics for designing enjoyable user interfaces: Lessons from computer games, Human Factors in Computer Systems, pp. 1-12, (1984); Marache-Francisco C., Brangier E., Perception of gamification: Between graphical design and persuasive design, Design, User Experience and Usability, pp. 558-567, (2013); Marache-Francisco C., Brangier E., Process for gamification: From the decision of gamification to its practical implementation, Proceedings of CENTRIC 2013:The Sixth International Conference on Advances in Human-oriented and Personalized Mechanisms, Technologies, and Services, pp. 126-131, (2013); Marache-Francisco C., Brangier E., Gamification experience: Uxd with gamification background, Emerging Research and Trends in Interactivity and the Human-Computer Interface, pp. 205-223, (2013); Maslow A.H., Motivation and Personality, (1970); Nemery A., Brangier E., Set of guidelines for persuasive interfaces: Organization and validation of the criteria, Journal of Usability Studies, 9, 3, pp. 105-128, (2014); Nicholson S., A user-centered theoretical framework for meaningful gamification, Proceedings of Games+Learning+Society 8.0, pp. 223-229, (2012); Norman D.A., Emotional Design, (2004); Oinas-Kukkonen H., Harjumaa M., Persuasive systems design: Key issues, process model, and system features, Communications of the Association for Information Systems, 24, 24, pp. 485-500, (2009); Oja M., Riekki J., Ubiquitous framework for creating and evaluating persuasive applications and games, Grid and Pervasive Computing Workshops, pp. 133-140, (2012); Oprescu E., Jones C., Katsikitis M., I PLAY AT WORK-ten principles for transforming work processes through gamification, Frontiers in Psychology, 5, 14, (2014); Raessens J.F.F., Playful identities, or the ludification of culture, Games and Culture, 1, 1, pp. 52-57, (2006); Seligman M.E.P., Flourish: A New Understanding of Happiness and Well-Being- and How to Achieve Them, (2011); Singer L., Schneider K., It was a bit of a race: Gamification of version control, Proceedings of the 2nd International Workshop on Games and Software Engineering, pp. 5-8, (2012); Stenros J., Montola M., Mayra F., Pervasive games in ludic society, Proceedings of the 2007 Conference on Future Play, pp. 30-37, (2007); Terril B., My Coverage of Lobby of the Social Gaming Summit, (2008); Thorn J., Milien D.R., DiMicco J., Removing gamification from an enterprise SNS, Proceedings of the ACM 2012 Conference on Computer Supported Cooperative Work, pp. 1067-1070, (2012); Triclot M., Philosophie des Jeux Vidéo, (2011); De Vicente A., Pain H., Informing the detection of the students' motivational state: An empirical study, Proceedings of the Sixth International Conference on Intelligent Tutoring Systems, pp. 933-943, (2002); Werbach K., Hunter D., For the Win. How Game Thinking can Revolutionise Your Business, (2012); Witt M., Scheiner C., Robra-Bissantz S., Gamification of online idea competitions: Insights from an explorative case, Informatik Schafft Communities; Lecture Notes in Informatics (LNI) - Proceedings, Series of the Gesellschaft Fuer Informatik, pp. 192-202, (2011); Zichermann G., Cunningham C., Gamification by Design: Implementing Game Mechanics in Web and Mobile Apps, (2011)</t>
  </si>
  <si>
    <t>Adamle K.N., Chaing-Hanisko L., Ludwick R., Zeller R.A., Brown R., Comparing Teaching Practices about Humor among Nursing Faculty: An International Collaborative Study, International Journal of Nursing Education Scholarship, 4, 1, pp. 1-16, (2007); Bellotti F., Berta R., De Gloria A., Designing effective serious games: opportunities and challenges for research. Special issue: creative learning with serious games, Int'l Journal of Emerging Technologies In Learning (IJET), 5, pp. 22-35, (2010); Bellotti F., Berta R., De Gloria A., Arnab S., de Freitas S., Kiili K., Ott M., Designing Serious Games for education: from Pedagogical principles to Game Mechanisms, Proceedings of ECGBL Conference, (2011); Bonk C.J., Khoo E., Adding Some Tec-Variety, (2014); Brusse E.D.A., Neijens P.C., Smit E.G., Talking to Deaf Ears? Two Routes to Narrative Persuasion in Entertainment Education, Proceedings of International Conference on Future Imperatives of Communication and Information for Development and Social Change Bangkok, (2010); Campbell J., DeBlois P., Oblinger D., Academic Analytics: A New Tool for a New Era, Educause Review, 42, 4, pp. 40-57, (2007); Chiarello M.A., Humor as a Teaching Tool, Journal of Psychosocial Nursing, 48, 8, pp. 34-42, (2010); De Freitas S., Jarvis S., Serious games engaging training solutions: A research and development project for supporting training needs, British Journal of Educational Technology, 38, 3, pp. 523-525, (2007); Del Blanco A., Torrente J., Marchiori E.J., Martinez-Ortiz I., Moreno-Ger P., Fernandezs-Manjon B., A framework for simplifying educator tasks related to the integration of games in the learning flow, Education Technology &amp; Society, (2012); Federoff M.A., Heuristics and usability guidelines for the creation and evaluation of fun in video games, (2002); Fee K., Delivering E-Learning, (2007); Gunter G.A., Kenny R.F., Vick E.H., Taking educational games seriously: using the RETAIN model to design endogenous fantasy into standalone educational games, Educational Technology Research and Development, 56, 5-6, pp. 511-537, (2008); Ibrahim R., Jaafar A., Educational Games (EG) design framework: Combination of game design, pedagogy and content modeling, Electrical Engineering and Informatics, (2009) ICEEI'09. International Conference on, 1, pp. 293-298, (2009); Inglis V., Zach S., Kaniel S., Humor Creator and the Audience-A Multi-Dimensional Model Supported by In-Vivo Methodology, American Journal of Educational Research, 2, 7, pp. 503-512, (2014); Kapp K., The Gamification of Learning and Instruction: Game-Based Methods and Strategies for Training and Education, (2012); Kyriacou C., Effective Teaching in Schools. Theory and Practice, (2009); Malliarakis C., Satratzemi M., Xinogalos S., Towards a new massive multiplayer online role playing game for introductory programming, Proceedings of the 6th Balkan Conference in Informatics, pp. 156-163, (2013); Malliarakis C., Satratzemi M., Xinogalos S., Optimization of server performance in the CMX educational MMORPG for Computer Programming, Computer Science and Information Systems, 11, 4, pp. 1537-1553, (2013); Malliarakis C., Satratzemi M., Xinogalos S., Designing Educational Games for Computer Programming: A holistic Framework, Electronic Journal of e-Learning, 12, 3, (2014); Malliarakis C., Satratzemi M., Xinogalos S., CMX: Implementing an MMORPG for Learning Programming, 8th European Conference on Games Based Learning: ECGBL2014, (2014); Malliarakis C., Satratzemi M., Xinogalos S., Integrating learning analytics in an educational MMORPG for computer programming, Advanced Learning Technologies (ICALT), 2014 IEEE 14th International Conference on, pp. 233-237, (2014); Mills K.A., Levido A., iPed: Pedagogy for Digital Production, The Reading Teacher, 65, 1, pp. 80-91, (2011); Minton D., Teaching Skills in Further and Adult Education, (2005); Moreno-Ger P., Burgos D., Martinez-Ortiz I., Sierra J.L., Fernandez-Manjon B., Educational game design for online education, Computers in Human Behavior, pp. 2530-2540, (2008); Mumford A., Effective Learning, (1995); Neelam K., Molstad S., Donahue R., Using humor in the college classroom to enhance teaching effectiveness in 'dread courses, College Student Journal, 33, 4, pp. 400-407, (1999); Papert S., Does easy do it? Children, games and learning, Game developer magazine, (1998); Peirce N., Conlan O., Wade V., Adaptive educational games: Providing non-invasive personalised learning experiences, Digital Games and Intelligent Toys Based Education, 2008 Second IEEE International Conference on, pp. 28-35, (2008); Prensky M., Digital Natives, Digital Immigrants, Part 1, On the Horizon, 9, 5, pp. 1-6, (2001); Prensky M., Digital Native, Digital Immigrants, Part 2: Do They Really Think Differently? On the Horizon, 9, 6, pp. 1-6, (2001); Protopsaltis A., Pannese L., Hetzner S., Pappa D., de Freitas S., Creative learning with serious games [editorial], International Journal of Emerging Technologies in Learning, 5, pp. 4-6, (2010); Salen K., Zimmerman E., Rules of play: Game design fundamentals, (2004); Sicart M., Defining game mechanics, Game Studies, 8, 2, pp. 1-14, (2008); Sigurdardottir H., Debating Matters in Digital Game-Based Learning, Proceedings of the 6th European Conference on Games-Based Learning (ECGBL 2012), pp. 471-477, (2012); Starkey L., Teaching and Learning in the Digital Age, (2012); Seidman A., Brown S.C., College Classroom Humor: Even the Pundits Can Benefit, Education, 133, 3, pp. 393-395, (2012); Serrano A., Marchiori E.J., del Blanco A., Torrente J., Fernandez-Manjon B., A framework to improve evaluation in educational games, Proceedings of the 2012 IEEE Global Engineering Education Conference (EDUCON), pp. 1-8, (2012); Sweetser P., Wyeth P., GameFlow: a model for evaluating player enjoyment in games, Computers in Entertainment (CIE), 3, 3, (2005); Tsai F.-H., Yu K.-C., Hsiao H.-S., Exploring the Factors Influencing Learning Effectiveness in Digital Game-based Learning, Educational Technology &amp; Society, 15, 3, pp. 240-250, (2012); Tuncel G., Ayva O., The Utilization of Comics in the Teaching of the Human Rights, Procedia Social and Behavioral Sciences, 2, pp. 1447-1451, (2010); Vandergriff I., Fuchs C., Humor support in synchronous computer-mediated classroom discussions, Humor, 25, 4, pp. 437-458, (2012); Vassilikopoulou M., Retalis S., Nezi M., Boloudakis M., Pilot Use of Digital Educational Comics in Language Teaching, Educational Media International, 48, 2, pp. 115-126, (2011); Zyda M., From Visual Simulation to Virtual Reality to Games, IEEE Computer, 38, (2005)</t>
  </si>
  <si>
    <t>Orenstein D.M., Winnie G.B., Altman H., Cystic fibrosis: A 2002 update, J Pediatr, 140, 2, pp. 156-164, (2002); Swisher A.K., Not just a lung disease: Peripheral muscle abnormalities in cystic fibrosis and the role of exercise to address them, Cardiopulm Phys Ther J, 17, 1, pp. 10-15, (2006); Pinet C., Scillia P., Cassart M., Lamotte M., Knoop C., Melot C., Estenne M., Preferential reduction of quadriceps over respiratory muscle strength and bulk after lung transplantation for cystic fibrosis, Thorax, 59, 9, pp. 783-789, (2004); Nixon P.A., Orenstein D.M., Kelsey S.F., Doershuk C.F., The prognostic value of exercise testing in patients with cystic fibrosis, N Engl J Med, 327, 25, pp. 1785-1788, (1992); Williams C.A., Stevens D., Physical activity and exercise training in young people with cystic fibrosis: Current recommendations and evidence, J Sport Health Sci, 2, 1, pp. 39-46, (2013); Smyth A.R., Bell S.C., Bojcin S., Bryon M., Duff A., Flume P., Et al., European Cystic Fibrosis Society Standards of Care: Best Practice guidelines, J Cystic Fibrosis, 13, pp. S23-S42, (2014); Nixon P.A., Orenstein D.M., Kelsey S.F., Habitual physical activity in children and adolescents with cystic fibrosis, Med Sci Sports Exerc, 33, 1, pp. 30-35, (2001); Selvadurai H.C., Blimkie C.J., Cooper P.J., Mellis C.M., Van Asperen P.P., Gender differences in habitual activity in children with cystic fibrosis, Arch Dis Child, 89, 10, pp. 928-933, (2004); Rand S., Prasad S.A., Exercise as part of a cystic fibrosis therapeutic routine, Expert Rev Respir Med, 6, 3, pp. 341-351, (2012); Flume P.A., Robinson K.A., O'Sullivan B.P., Finder J.D., Vender R.L., Willey-Courand D.B., Et al., Cystic fibrosis pulmonary guidelines: Airway clearance therapies, Respir Care, 54, 4, pp. 522-537, (2009); Williams C.A., Benden C., Stevens D., Radtke T., Exercise training in children and adolescents with cystic fibrosis: Theory into practice, Int J Pediatr, 2010, (2010); Prasad S.A., Cerny F.J., Factors that influence adherence to exercise and their effectiveness application to cystic fibrosis, Pediatr Pulmonol, 34, 1, pp. 66-72, (2002); Cox N.S., Alison J.A., Holland A.E., Interventions for promoting physical activity in people with cystic fibrosis, Cochrane Database Syst Rev, 12, (2013); Swisher A.K., Erickson M., Perceptions of physical activity in a group of adolescents with cystic fibrosis, Cardiopulm Phys Ther J, 19, 4, pp. 107-113, (2008); Warburton D.E., Bredin S.S., Horita L.T., Zbogar D., Scott J.M., Esch B.T., Rhodes R.E., The health benefits of interactive video game exercise, Appl Physiol Nutr Metab, 32, 4, pp. 655-663, (2007); Biddiss E., Irwin J., Active video games to promote physical activity in children and youth: A systematic review, Arch Pediatr Adolesc Med, 164, 7, pp. 664-672, (2010); Daley A.J., Can exergaming contribute to improving physical activity levels and health outcomes in children?, Pediatrics, 124, 2, pp. 763-771, (2009); Lieberman D.A., Management of chronic pediatric diseases with interactive health games: Theory and research findings, J Ambul Care Manage, 24, 1, pp. 26-38, (2001); Association of Chartered Physiotherapists in Cystic Fibrosis (ACPCF), Clinical guidelines for the physiotherapy management of cystic fibrosis, Recommendations of a Working Group. Cystic Fibrosis Trust, (2002); Higgins L.W., Robertson R.J., Kelsey S.F., Olson M.B., Hoffman L.A., Rebovich P.J., Et al., Exercise intensity self-regulation using the OMNI scale in children with cystic fibrosis, Pediatr Pulmonol, 48, 5, pp. 497-505, (2013); ATS/ACCP statement on cardiopulmonary exercise testing, Am J Respir Crit Care Med, 167, 2, pp. 211-277, (2003); Kuys S.S., Hall K., Peasey M., Wood M., Cobb R., Bell S.C., Gaming console exercise and cycle or treadmill exercise provide similar cardiovascular demand in adults with cystic fibrosis: A randomised cross-over trial, J Physiother, 57, 1, pp. 35-40, (2011); O'Donovan C., Greally P., Canny G., McNally P., Hussey J., Active video games as an exercise tool for children with cystic fibrosis, J Cyst Fibros, 13, 3, pp. 341-346, (2014); Holmes H., Wood J., Jenkins S., Winship P., Lunt D., Bostock S., Hill K., Xbox Kinect represents high intensity exercise for adults with cystic fibrosis, J Cyst Fibros, 12, 6, pp. 604-608, (2013); Shiraev T., Barclay G., Evidence based exercise–clinical benefits of high intensity interval training, Aust Fam Physician, 41, 12, pp. 960-962, (2012); Vogiatzis I., Nanas S., Roussos C., Interval training as an alternative modality to continuous exercise in patients with COPD, Eur Respir J, 20, 1, pp. 12-19, (2002); Mador M.J., Krawza M., Alhajhusian A., Khan A.I., Shaffer M., Kufel T.J., Interval training versus continuous training in patients with chronic obstructive pulmonary disease, J Cardiopulm Rehabil Prev, 29, 2, pp. 126-132, (2009); Gulmans V.A., de Meer K., Brackel H.J., Faber J.A., Berger R., Helders P.J., Outpatient exercise training in children with cystic fibrosis: Physiological effects, perceived competence, and acceptability, Pediatr Pulmonol, 28, 1, pp. 39-46, (1999)</t>
  </si>
  <si>
    <t>Berliner B.C., Biddle B.J., The Manufactured Crisis: Myths, Fraud, and the Attack on Americas Public Schools, (1995); Bourgonjon J., Valcke M., Soetaert R., Schellens T., Students perceptions about the use of video games in the classroom, Computers &amp; Education, 54, 4, pp. 1145-1156, (2010); Cavanaugh C., Gillian K., Bosnick J., Hes M., Effectiveness of online algebra learning: Implications for teacher preparation, Journal of Educational Computing Research, 38, 1, pp. 67-95, (2008); Csikszentmihalyi M., Flow: The Psychology of Optimal Experience, (1990); Deci E.L., Ryan R.M., The what and why of goal pursuits: Human needs and the selfdetermination of behavior, Psychological Inquiry, 11, 4, pp. 227-268, (2000); Entertainment Software Association. Industry Facts. Retrieved from; Geist E., The Anti-anxiety curriculum: Combating math anxiety in the curriculum, Journal of Instructional Psychology, 37, 1, pp. 24-31, (2010); Haskell C., 3D Gamelab [Computer Software Platform], (2012); Huizenga J., Admiraal W., Akkerman S., Ten Dam G., Mobile game-based learning in secondary education: Engagement, motivation and learning in a mobile city game, Journal of Computer Assisted Learning, 25, 4, pp. 332-344, (2009); Johnson A., Teaching Mathematics to Culturally and Linguistically Diverse Learners, (2010); Ke F., A Case study of computer gaming for math: Engaged learning from gameplay?, Computers &amp; Education, 51, 4, pp. 1609-1620, (2008); Ke F., Computer games application within alternative classroom goal structures: Cognitive, metacognitive, and affective evaluation, Educational Technology Research and Development, 56, 5-6, pp. 539-556, (2008); Klopfer E., Osterweil S., Groff J., Haas J., The instructional power of digital games, social networking and simulations and how teachers can leverage them, (2009); Loveless T., An Analysis of NAEP Data. Highachieving Students in the Era of NCLB, pp. 13-48, (2009); Malone T.W., Toward a theory of intrinsically motivation instruction, Cognitive Science, 4, 4, pp. 333-369, (1981); The Condition of Education. Retrieved from, (2010); Riegle-Crumb R., The Path through math: Course sequences and academic performance at the intersection of race-ethnicity and gender, American Journal of Education, 113, 1, pp. 10-118, (2006); Ritzhaupt A., Higgins H., Allred B., Teacher experiences on the integration of modern educational games in the middle school mathematics classroom, Journal of Computers in Mathematics and Science Teaching, 29, 2, pp. 189-216, (2010); Ruben B., Simulations, games, and experience-based learning: The quest for new paradigm for teaching and learning, Simulation &amp; Gaming, 30, 4, pp. 498-505, (1999); Ryan R.M., Rigby C.S., Przybylski A., The motivational pull of video games: A self-determination theory of motivation approach, Motivation and Emotion, 30, 4, pp. 347-363, (2006); Sheldon L., The Multiplayer Classroom: Designing Coursework As A Game, (2011); Skinner E.A., Kindermann T.A., Furrer C.J., A motivational perspective on engagement and disaffection: Conceptualization and assessment of childrens behavioral and emotional participation in academic activities in the classroom, Educational and Psychological Measurement, 69, 3, pp. 493-525, (2009); Squire K., From content to context: Video games as designed experiences, Educational Researcher, 35, 8, pp. 19-29, (2006); Squire K.D., Makinster J., Barnett M., Barab A.L., Barab S.A., Designed curriculum and local culture: Acknowledging the primacy of classroom culture, Science Education., 8, 4, pp. 1-22, (2003); Um E., Corter J., Tatsuoka K., Motivation, Autonomy Support, and Mathematics Performance: A Structural Equation Analysis. Unpublished Manuscript Retrieved from, (2005); Final Report of the National Mathematics Advisory Panel, (2008); Woolfolk A., Educational Psychology, (2011); Yee N., Motivations for play in online games, Cyberpsychology &amp; Behavior, 9, 6, pp. 772-775, (2006); Young M., Slota S., Cutter A., Jalette G., Mullin G., Lai B., Et Al. Y.M., Our princess is in another castle: A review of trends in serious gaming for education, Review of Educational Research, 82, 1, pp. 61-89, (2012)</t>
  </si>
  <si>
    <t>Winter D.A., Patla A.E., Frank J.S., Assessment of balance control in humans, Med Prog Technol, 16, pp. 31-51, (1990); Mahoney J.R., Holtzer R., Verghese J., Visual-somatosensory integration and balance: Evidence for psychophysical integrative differences in aging, Multisens Res, 27, pp. 17-42, (2014); Whipple R., Wolfson L., Derby C., Et al., Altered sensory function and balance in older persons, J Gerontol, 48, pp. 71-76, (1993); Masani K., Vette A.H., Kouzaki M., Et al., Larger centre of pressure minus centre of gravity in the elderly induces larger body acceleration during quiet standing, Neurosci Lett, 422, pp. 202-206, (2007); Abrahamova D., Hlavacka F., Age-related changes of human balance during quiet stance, Physiol Res, 57, pp. 957-964, (2008); King M.B., Judge J.O., Wolfson L., Functional base of support decreases with age, J Geronotol, 49, pp. M248-M263, (1994); Newton R., Validity of the multi-directional reach test: A practical measure for limits of stability in older adults, J Gerontol A Biol Sci Med Sci, 56, pp. M248-M252, (2001); Hadjistavropoulos T., Delbaere K., Fitzgerald T.D., Reconceptualizing the role of fear of falling and balance confidence in fall risk, J Aging Health, 23, pp. 3-23, (2011); Tromp A.M., Pluijm S.M.F., Smit J.H., Et al., Fall-risk screening test: A prospective study on predictors for falls in community-dwelling elderly, J Clin Epidemiol, 54, pp. 837-844, (2001); Falls: The Assessment and Prevention of Falls in Older People, (2013); Web-Based Injury Statistics Query and Reporting System (WISQARS), (2013); NICE Guidelines [CG21], (2004); Rose D.J., Preventing falls among older adults: No "one size suits all" intervention strategy, J Rehabil Res Dev, 45, pp. 1153-1166, (2008); Horak F.B., Shupert C.L., Mirka A., Components of postural dyscontrol in the elderly: A review, Neurobiol Aging, 10, pp. 727-738, (1989); Pai Y.C., Wening J.D., Runtz E.F., Et al., Role of feedforward control of movement stability in reducing slip-related balance loss and falls among older adults, J Neurophysiol, 90, pp. 755-762, (2003); Maclean N., Pound P., A critical review of the concept of patient motivation in the literature on physical rehabilitation, Soc Sci Med, 50, pp. 495-506, (2000); Nilson N.C., Stefania S., Rolf N., Gameplay as a source of intrinsic motivation for individuals in need of ankle training or rehabilitation, Presence, 21, pp. 69-84, (2012); Bryanton C., Bosse J., Brien M., Et al., Feasibility, motivation, and selective motor control: Virtual reality compared to conventional home exercise in children with cerebral palsy, Cyberpsychol Behav, 9, pp. 123-128, (2006); Betker A.L., Desai A., Nett C., Et al., Game-based exercises for dynamic short sitting balance rehabilitation of people with chronic spinal cord and traumatic brain injuries, Phys Ther, 87, pp. 1389-1398, (2007); Sihvonen S.E., Sipila S., Era P.A., Changes in postural balance in frail elderly women during a 4-week visual feedback training: A randomized controlled trial, Gerontology, 50, pp. 87-95, (2004); Wolf S.L., Barnhart H.X., Ellison G.L., Coogler C.E., The effect of tai chi quan and computerized balance training on postural stability in older subjects. Atlanta FICSIT group. Frailty and injuries: Cooperative studies on intervention techniques, Phys Ther, 77, pp. 371-381, (1997); Lajoie Y., Effect of computerized feedback postural training on posture and attentional demands in older adults, Aging Clin Exp Res, 16, pp. 363-368, (2004); Pigford T., Andrews A.W., Feasibility and benefit of using the nintendo wii fit for balance rehabilitation in an elderly patient experiencing recurrent falls, J Student Phys Ther Res, 2, pp. 12-20, (2010); Agmon M., Perry C.K., Phelan E., Et al., A pilot study of wii fit exergames to improve balance in older adults, J Geriatr Phys Ther, 34, pp. 161-167, (2011); Williams B., Doherty N.L., Bender A., Et al., The effect of nintendo wii on balance: A pilot study supporting the use of the wii in occupational therapy for the well elderly, Occup Ther Health Care, 25, pp. 131-139, (2011); Bateni H., Changes in balance in older adults based on use of physical therapy vs the wii fit gaming system: A preliminary study, Physiotherapy, 98, pp. 211-216, (2012); Franco J.R., Jacobs K., Inzerillo C., Kluzik J., The effect of the nintendo wii fit and exercise in improving balance and quality of life in community dwelling elders, Technol Health Care, 20, pp. 95-115, (2012); Padala K.P., Padala P.R., Malloy T.R., Et al., Wii-Fit for improving gait and balance in an assisted living facility: A pilot study, J Aging Res, 2012, (2012); Rendon A.A., Lohman E.B., Thrope D., Et al., The effect of virtual reality gaming on dynamic balance in older adults, Age Ageing, 41, pp. 549-552, (2012); Toulotte C., Toursel C., Olivier N., Wii fit® training vs. Adapted physical activities: Which one is the most appropriate to improve the balance of independent senior subjects? A randomized controlled study, Clin Rehabil, 26, pp. 827-835, (2012); Goble D.J., Cone B.L., Fling B.W., Using the wii fit as a tool for balance assessment and neurorehabilitation: The first half decade of "Wii-search., J Neuroengin Rehabil, 11, (2014); Nicholson V.P., McKean M., Lowe J., Et al., Six weeks of unsupervised nintendo wii fit gaming is effective at improving balance in independent older adults, J Aging Phys Act, 23, pp. 153-158, (2015); Saposnik G., Levin M., Virtual reality in stroke rehabilitation: A meta-analysis and implications for clinicians, Stroke, 42, pp. 1380-1386, (2011); Levac D.E., Miller P., Missiuna C., Usual and virtual reality video game-based physiotherapy interventions for children and youth with acquired brain injuries, Phys Occup Ther Pediatr, 32, pp. 180-195, (2012); Levac D.E., Miller P.A., Integrating virtual reality video games into practice: Clinicans' experiences, Physiother Theory Pract, 29, pp. 504-512, (2013); Ambrose A.F., Paul G., Hausdoff J.M., Risk factors for falls among older adults: A review of the literature, Maturitas, 75, pp. 51-61, (2013); Laver K., George S., Thomas S., Et al., Virtual reality for stroke rehabilitation, Eur J Phys Rehabil Med, 48, pp. 523-530, (2012); Bainbridge S., Keeley B., Oriel K., The effects of the nintendo wii fit on community-dwelling older adults with perceived balance deficits: A pilot study, Phys Occup Ther Geriatr, 29, pp. 126-135, (2011); Berg K.O., Wood-Dauphine S., Williams J.I., The balance scale: Reliability assessment with elderly residents and patients with an acute stroke, Scand J Rehabil Med, 27, pp. 27-36, (1995); Berg K.O., Wood-Dauphinee S.L., Williams J.I., Maki B., Measuring balance in the elderly: Validation of an instrument, Can J Public Health, 83, pp. S7-S11, (1992); Stevenson T.J., Detecting change in patients with stroke using the berg balance scale, Aust J Physiother, 47, pp. 29-38, (2001); Clark R.A., Bryant A.L., Pua Y., Et al., Validity and reliability of the nintendo wii balance board for assessment of standing balance, Gait Posture, 31, pp. 307-310, (2010); Young W., Ferguson S., Brault S., Craig C., Assessing and training standing balance in older adults: A novel approach using the 'Nintendo wii' balance board, Gait Posture, 33, pp. 303-305, (2011); Podsiadlo D., Richardson S., The timed "Up &amp; Go": A test of basic functional mobility for frail elderly persons, J Am Geriatr Soc, 39, pp. 142-148, (1991); Brauer S., Burns Y., Galley P., Lateral reach: A clinical measure of medio-lateral postural stability, Physiother Res Int, 4, pp. 81-88, (1999); Newton R., Validity of the multi-directional reach test: A practical measure for limits of stability in older adults, J Gerontol, 56 A, pp. M248-M252, (2001); NeuroCom Balance Master, (2015); Reed-Jones R.J., Dorgo S., Hitchings M.K., Bader J.O., WiiFit plus balance test scores for the assessment of balance and mobility in older adults, Gait Posture, 36, pp. 430-433, (2012); Folstein M.F., Folstein S.E., McHugh P.R., Mini-mental state." A practical method for grading the cognitive state of patients for the clinician, J Psychiatr Res, 12, pp. 189-198, (1975); Newstead A.H., Hinman M.R., Tomberlin J.A., Reliability of the berg balance scale and balance master limits of stability tests for individuals with brain injury, J Neurol Phys Ther, 29, pp. 18-23, (2005); Liston R.A.L., Brouwer B.J., Reliability and validity of measures obtained from stroke patients using the balance master, Arch Phys Med Rehabil, 77, pp. 425-430, (1996); Clark S., Rose D.J., Fujimoto K., Generalizability of the limits of stability test in the evaluation of dynamic balance among older adults, Arch Phys Med Rehabil, 78, pp. 1078-1084, (1997); Clark S., Rose D.J., Evaluation of dynamic balance among community-dwelling older adult fallers: A generalizability study of the limits of stability test, Arch Phys Med Rehabil, 82, pp. 468-474, (2001); Powell L.E., Myers A.M., The activities-specific balance confidence (ABC) scale, J Gerontol A Biol Sci Med Sci, 50 A, pp. M28-M34, (1995); Tabachnick B.G., Fidell L.S., Using Multivariate Statistics, (1996); Awad M., Ferguson S., Craig C., Designing games for older adults: An affordance based approach, 2014 IEEE 3rd International Conference Serious Games and Applications for Health (SeGAH), pp. 1-7, (2014); Shumway-Cook A., Baldwin M., Polissar N.L., Gruber W., Predicting the probability for falls in community-dwelling older adults, Phys Ther, 77, pp. 812-819, (1997); Maki B.E., Gait changes in older adults: Predictors of falls or indicators of fear, J Am Geriatr Soc, 45, pp. 313-320, (1997); Kempton A., Van Beurden E., Sladden T., Et al., Older people can stay on their feet: Final results of a community-based falls prevention programme, Health Promot Int, 15, pp. 27-33, (2000); Parry S.W., Frearson R., Steen N., Et al., Evidence-based algorithms and the management of falls and syncope presenting to acute medical services, Clin Med, 8, pp. 157-162, (2008)</t>
  </si>
  <si>
    <t>Cork S., Sattler P., Alexandra J., Biodiversity Theme Commentary Prepared for the 2006 Australian State of the Environment Committee, (2006); Goncharova M., Planet Play: Designing a Game for Children to Promote Environmental Awareness, Online Journal of Communication and Media Technologies, 2, 4, (2012); Takala M., Environmental Awareness and Human Activity, International Journal of Psychology, 26, 5, pp. 585-597, (1991); Domka L., Environmental Education at Pre-school, International Research in Geographical and Environmental Education, 13, 313, pp. 258-263, (2004); Gajus-Lankamer E., Environmental Education at Polish Gymnasiums, International Research in Geographical and Environmental Education, 13, 3, pp. 269-276, (2004); The Tbilisi Declaration. Connect, 1, pp. 1-9, (1978); Education Program Environmental Education Series 21 Environmental Education Activities for Primary Schools Suggestions for Making and Using Low-Cost Equipment Produced by the International Center for Conservation Education for Unesco-Unep International Environmental Education Program (Ieep)Documents in the Environmental Education; Palmer J., Environmental Education in the 21St Century: Theory, Practice, Progress and Promise, (1998); Leeming F., Dwyer W., Porter B., Cobern M., Outcome research in environmental education: A critical review, The Journal of Environmental Education, 24, pp. 8-21, (1993); Rovira M., Evaluating environmental education programs: Some issues and problems, Environmental Education Research, 6, pp. 143-155, (2000); Furedy C., Waste recovery in China, Biocvcle. June, pp. 80-84, (1990); Rieber L.P., Seriously play: Designing interactive learning environments based on the blending of microworlds, simulations and games, Educational Technology Research and Development, 44, 2, pp. 43-58, (1996); Vygotsky L.S., Thought and Language Cambridge, (1962); Amory A., Naicker K., Vincent J., Adams C., The use of computer games as an educational tool: Identification of appropriate game types and tame elements, British Journal of Educational Technology, 30, 4, pp. 311-321, (1999); Pausewang F., Dem Spielen Raum Geben: Grundlagen Und Orientierungshilfen Zur Spiel-Und Freizeitgestaltung in sozialpädagogischen Einrichtungen (Making Space for Play: Foundations and Guidelines), (1997); Baer U., Spielpraxis: Eine Einführung in Die Spielpädagogik (Practice of Play: An Introduction to the Pedagogy of Play), (1995); Lowe N.K., Games and Toys in the ratings - Source, Teaching of Science and Technology, 4, 11, (1988); Fritz J., Theorie Und Pädagogik Des Spiels: Eine Praxisorientierte Einführung (Theory and Pedagogy of Play: A Practical Introduction), (1991); Abt C.C., Games for Learning. Simulation Games in Learning, (1968); Ellington H., Gordon M., Fowlie J., Using Games and Simulations in the Classroom, (1998); Belim V., Lyral O., Teixeira P., Carabanl A., Ferreira M.J., Gouveia R., Lucero R., Karapanos E., Beyond Gamification: Sociometric Technologies that Encourage Reflection before Behavior Change, (2014); Gordon A.K., Games for Growth. Educational Games in the Classroom, (1972); Galarneau L., Authentic learning experiences through play: Games, simulations and the construction of knowledge, Proceedings of Digra 2005 Conference: Changing Views - Worlds in Play, (2005); Thatcher D.C., Promoting learning through games and simulations, Simulation &amp; Gaming, 21, 4, (1990); Caillois R., Man, Play and Games, (1961); Crawford C., The Art of Computer Game Design, (1982); Mackenty B., All Play and No Work, School Library Journal, 52, pp. 46-48, (2006); Schaller D., What Makes a Learning Game?, (2006); Klopfer E., Osterweil S., Salen K., Moving Learning Games Forward, (2009); Casbergue R., Kieff J., Marbles, anyone? Traditional games in the classroom, Childhood Education, 74, 3, pp. 143-147, (1998); Schroeder C.C., New students-New learning styles, Change: The Magazine of Higher Learning, 25, 5, pp. 21-26, (1993); Huizinga J., Homo Ludens: A Study of the Play Element in Culture (Unknown, Trans.), (1950); Harris C.R., Create board games to enhance classroom learning, Association for Career and Technology Education Conference, (2003); Millians D., Simulations and young people: Developmental issues and game development, Simulation and Gaming, 30, 2, pp. 199-226, (1999); Corbeil P., Learning from the children: Practical and theoretical reflections on playing and learning, Simulation and Gaming, 30, 2, pp. 163-180, (1999); Lennon J.L., Health Education and Control of Dengue Hemorrhagic Fever for Schools and Communities, (1996); Devries R., Kohlberg L., Constructivist Early Education: Overview and Comparisons with Other Programs, (1987); Choi K.-Y., pp. 367-791, (2005); Brady J., Context and companion’s behavior as determinants of cooperation and competition in school-age children, Journal of Experimental Child Psychology, 36, 3, pp. 396-412, (1983); Shapira A., Madsen M., Between and within Group Cooperation and Competition among Kibbutz and Non-Kibbutz Children, (1971); Read Janet C., Validating the Fun Toolkit: An Instrument for Measuring children’s Opinions of Technology, (2008); Marton F., Booth S., Learning and Awareness, (1997); Gallenstein N.L., Concept mapping for learners of all ages, Journal for Educators, Teachers and Trainers, 4, 1, (2014); Janet R., Using the Fun Toolkit and Other Survey Methods to Gather Opinions in Child Computer Interaction, Child Computer Interaction Group University of Central Lancs, Stuart Macfarlane Child Computer Interaction Group University of Central Lancs, (2006); Prosser J., Burke C., Image-Based Educational Research: Childlike Perspectives, Handbook of the Arts in Qualitative Research: Perspectives, Methodologies, Examples and Issues, pp. 407-419, (2011); Shahadat H.K., Phenomenography: A Qualitative Research Methodology in Bangladesh, (2014); Lamerasa P., Levyb P., Paraskakisa I., Webberb S., Blended University Teaching Using Virtual Learning Environments: Conceptions and Approaches; Toth E., Poplin A., Pop-Up Pest: An Educational Game for Active Participation of Children and Youth in Urban Planning, (2013)</t>
  </si>
  <si>
    <t>Staiano A.E., Calvert S.L., Exergames for physical education courses: Physical, social, and cognitive benefits, Child Development Perspectives, 5, 2, pp. 93-98, (2011); Peng W., Lin J.-H., Crouse J., Is playing exergames really exercising? A meta-analysis of energy expenditure in active video games, Cyberpsychology, Behavior and Social Networking, 14, 11, pp. 681-688, (2011); Gorgu L., O'Hare G.M., O'Grady M.J., Towards mobile collaborative exergaming, Advances in Human-oriented and Personalized Mechanisms, Technologies, and Services. Second International Conference on IEEE 2009, pp. 61-64; Lieberman D.A., Dance Games and Other Exergames: What the Research Says, (2006); Sinclair J., Hingston P., Masek M., Considerations for the design of exergames, Proceedings of the 5th International Conference on Computer Graphics and Interactive Techniques in Australia and Southeast Asia, pp. 289-295, (2007); Mellecker R., Lyons R.E.J., Baranowski T., Disentangling Fun and Enjoyment in Exergames Using an Expanded Design, Play, Experience Framework: A Narrative Review, Games for Health Journal, 2, 3, pp. 142-149, (2013); Ryckman R.M., Hamel J., Perceived physical ability differences in the sport participation motives of young athletes, International Journal of Sport Psychology, (1993); Biddiss E., Irwin J., Active video games to promote physical activity in children and youth: A systematic review, Archives of Pediatrics &amp; Adolescent Medicine, 164, 7, pp. 664-672, (2010); Whitehead A., Johnston H., Nixon N., Welch J., Exergame effectiveness: What the numbers can tell us, Proceedings of the 5th ACM SIGGRAPH Symposium on Video Games 2010, pp. 55-62; Vorderer P., Hartmann T., Klimmt C., Explaining the enjoyment of playing video games: The role of competition, Proceedings of the Second International Conference on Entertainment Computing, pp. 1-9, (2003); Liang Y., Yau P.W., Effects of active videogames on physical activity and related outcomes among healthy children: A systematic review, GAMES for HEALTH: Research, Development, and Clinical Applications, 3, 3, pp. 122-144, (2014); Peng W., Crouse J., Playing in parallel: The effects of multiplayer modes in active video game on motivation and physical exertion, Cyberpsychology, Behavior, and Social Networking, 16, 6, pp. 423-427, (2013); O'Loughlin E.K., Dugas E.N., Sabiston C.M., O'Loughlin J.L., Prevalence and correlates of exergaming in youth, Pediatrics, 130, 5, pp. 806-814, (2012); Nulty D.D., The adequacy of response rates to online and paper surveys: What can be done?, Assessment &amp; Evaluation in Higher Education, 33, 3, pp. 301-314, (2008); Cohen J., Cohen P., West S.G., Aiken L.S., Applied Multiple Regression/Correlation Analysis for the Behavioral Sciences, (2002); Chen F.X., King A.C., Hekler E.B., Healthifying exergames: Improving health outcomes through intentional priming, Proceedings of the 32nd Annual ACM Conference on Human Factors in Computing Systems, pp. 1855-1864, (2014); Pasch M., Berthouze N., Dijk B., Nijholt A., Motivations, Strategies, and Movement Patterns of Video Gamers Playing Nintendo Wii Boxing, pp. 27-33, (2008)</t>
  </si>
  <si>
    <t>Abt C.C., Serious Games, (1975); Batson L., Feinberg S., Designs that enhance motivation and learning for teenagers, Electron. J. Integr. Technol. Educ, 5, pp. 34-43, (2006); Malone T.W., Lepper M.R., Making learning fun: A taxonomy of intrinsic motivations for learning, Aptitude, Learning and Instruction. Cognitive and Affective Process Analysis, 5, pp. 223-253, (1987); Charsky D., Ressler W., Games are made for fun: Lessons on the effects of concept maps in the classroom use of computer games, Comput. Educ, 56, 3, pp. 604-615, (2011); Mazzone E., Read J.C., Beale R., Design with and for disaffected teenagers, Nordichi 2008, (2008); Read J.C., Et al., Designing for Mr Hippo – introducing concepts of marginalisation to children designers, Workshop on Designing for Marginalized Children, IDC 2009, (2009); Heikkinen K., Et al., Designing mobile applications for children, User Requirements Wireless, 42, (2015); Sim G., Et al., From England to Uganda: Children Designing and Evaluating Serious Games, Hum.-Comput. Interact, 30, 3-4, pp. 263-293, (2014); Read J.C., Et al., Children Designing Serious Games, EAI Trans. Serious Games, 13, 1, (2013); Mazzone E., Read J.C., Beale R., Understanding children’s contributions during informant design, BCS-HCI 2008. BCS, (2008)</t>
  </si>
  <si>
    <t>Balakrishnan G., Durand F., Et al., Detecting pulse from head motions in video, Proc. IEEE CVPR, (2013); Banitsas K., Pelegris P., Et al., A simple algorithm to monitor HR for real time treatment applications, Proc. ITAB, (2009); Bjork S., Patterns in game design, Charles River Media, (2004); Cardiograph for IOS; Carrol E., Czerwinski M., Roseway A., Kapoor A., Schraefel M.C., Food and mood: An exploration in emotional eating intervention, Proc. ACII, (2013); Cook S., Togni M., Et al., High heart rate: A cardiovascular risk factor?, European Heart Journal, 27, 20, (2006); Cooper K., Pollock M., Et al., Physical fitness levels vs selected coronary risk factors a cross-sectional study, The Journal of the American Medical Association (JAMA), 236, 2, (1976); Flatla D., Gutwin C., Et al., Calibration games: Making calibration tasks enjoyable by adding motivating game elements, Proc. UIST, (2011); Fridly J., Snijders M., Et al., Hidden markov models approach to the analysis of array CGH data, Journal of Multivariate Analysis, 90, 1, (2004); Garbey M., Sun N., Et al., Contact-free measurement of cardiac pulse based on the analysis of thermal imagery, IEEE Trans. Biomedical Engineering, 54, 8, pp. 1418-1426, (2007); Hay T., The rise of the 'quantified self' in health care, Wall Street Journal, (2013); Instant Heart Rate for IOS; Jensen M., Suadicani P., Et al., Elevated resting heart rate, physical fitness and all-cause mortality: A 16-year follow-up in the copenhagen male study, Heart, 99, (2013); Joshi N., Kang S.B., Et al., Image deblurring using inertial measurement sensors, Proc SIGGRAPH, (2010); Jraidi I., Chaouachi M., Frasson C., A dynamic multimodal approach for assessing learners' interaction experience, Proc. ACM ICMI, (2013); Kristal-Boneh E., Raifel M., Et al., Heart rate variability in health and disease, Scand J Work Environ Health, 21, 2, pp. 85-95, (1995); Lipsman A., Aquino C., Mobile Future in Focus, ComScore Whitepaper, (2013); Malik M., Et al., Heart rate variability: Standards of measurement, physiological interpretation, and clinical use, Circulation, 93, pp. 1043-1065, (1996); Mueller F., Vetere F., Et al., Jogging over a distance between Europe and Australia, Proc. UIST, (2010); Mueller F., Vetere F., Et al., Balancing exertion experiences, Proc. CHI, (2012); Nacke L., Kalyn M., Biofeedback game design: Using direct and indirect physiological control to enhance game Interaction, Proc. CHI, (2011); Naima R., Canny J., The Berkeley tricorder: Ambulatory health monitoring, 2009 Sixth International Workshop on Wearable and Implantable Body Sensor Networks, pp. 53-58; Nenonen V., Lindblad A., Using heart rate to control an interactive game, Proc. CHI, (2007); Oliveira R., Oliver N., Triple beat: Enhancing exercise performance with persuasion, Proc. MobileHCI, (2009); Pantelopoulos A., Bourbakis N., A survey on wearable biosensor systems for health monitoring, Proc. IEEE EMBS, (2008); Pelegris P., Banitsas K., Et al., A novel method to detect heart beat rate using a mobile phone, Proc. IEEE EMBS, (2010); Poh M., McDuff D., Picard R., Advancements in non-contact, multiparameter physiological measurements using a webcam, IEEE Trans Biomed Eng, 58, 1, (2011); Poh M., McDuff D., Picard R., Noncontact, automated cardiac pulse measurements using video imaging and blind source separation, Optics Express, 18, (2010); Rowe D.R., Sibert J., Irwin D., Heart rate variability: Indicator of user state as an aid to human-computer interaction, Proc. CHI, (1998); Scruggs P., Beveridge S., Watson D., Increasing children's school time physical activity using structured fitness breaks, Pediatric Exercise Science, 15, 2, (2003); Stach T., Graham T.C., Et al., Heart rate control of exercise video games, Proc. Graphics Interface, (2009); Singh D., Saini B.S., Heart rate variability-a bibliographical survey, IETE Journal of Research on Biomedical Signal and Image Processing, 54, 3, pp. 209-216, (2008); Sun D., Canny J., Paredes P., Mou stress: Detecting stress from mouse motion, Proc. CHI, (2014); Tian F., Lv F., Et al., Let's play Chinese characters: Mobile learning approaches via culturally inspired group games, Proc. of CHI, (2010); Walker W., Aroul P., Et al., Mobile health monitoring systems, Proc. IEEE EMBS, (2009); Weinman J., Hayat A., Raviv G., Reflection photoplethysmography of arterial-blood volume pulses, Med Biol Eng Comput, (1977); Vrijkotte T., Et al., Effects of work stress on ambulatory blood pressure, heart rate, and heart rate variability, hypertension, J. of Ameri. Heart Assoc, 35, (2000); Yar T., Resting heart rate and its relationship with general and abdominal obesity in young male saudi university students, Pak J Physiol, 6, 1, (2010); Yun C., Shastri D., Et al., O' game, can you feel my frustration?: Improving user's gaming experience via stresscam, Proc. CHI, (2009); Xiao X., Han T., Wang J., Lens gesture: Augmenting mobile interactions with back-of-device finger gestures, Proc. ACM ICMI, (2013)</t>
  </si>
  <si>
    <t>Road Crash Statistics, (2016); Bellotti F., Kapralos B., Lee K., Moreno-Ger P., Berta R., Assessment in and of serious games: An overview, Advances in Human-Computer Interaction, 2013, pp. 1-11, (2013); Lazar J., Feng J., Hochheiser H., Research Methods in Humancomputer Interaction, (2010); Global Status Report on Road Safety 2013, (2016); Phaser-A Fast, Fun and Free Open Source HTML5 Game Framework, (2016); Ruby on Rails, (2016); Pearce J., Ainley M., Howard S., The ebb and flow of online learning, Computers in Human Behavior, 21, 5, pp. 745-771, (2005); Fu F., Su R., Yu S., EGameFlow: A scale to measure learners enjoyment of e-learning games, Computers &amp; Education, 52, 1, pp. 101-112, (2009); Li Q., Tay R., Louis R., Designing Digital Games to Teach Road Safety: A Study of Graduate Students' Experiences, (2012); Toson S., Gaming as an educational tool in law classes". [11], Play Driving School GT, (2016); Rodrigues M.A.F., Macedo D.V., Serpa Y.R., Serpa Y.R., Beyond Fun: An Interactive and Educational 3D Traffic Rules Game Controlled by Non-traditional Devices, (2015); VRUM: Serious Games to Learn Traffic Rules, (2012); Dubai:Play by the Traffic Rules with An E-game, (2012); Rules of the Road: Mission Impizzable, (2016); Driving Licence Test, (2016); Traffic Signs &amp; Rules, (2016); Mcity Test Facility-University of Michigan Mobility Transformation Center, (2016); Ministry of Interior Egypt Traffic Signs, (2016)</t>
  </si>
  <si>
    <t>Margoudi M.; Oliveira M.; Perini S.; Taisch M.</t>
  </si>
  <si>
    <t>Margoudi, Maria (57006705900); Oliveira, Manuel (36698215600); Perini, Stefano (56340733900); Taisch, Marco (6508272039)</t>
  </si>
  <si>
    <t>57006705900; 36698215600; 56340733900; 6508272039</t>
  </si>
  <si>
    <t>Using drawings as an assessment tool: The impact of EcoFactory serious game in primary education</t>
  </si>
  <si>
    <t>https://www.scopus.com/inward/record.uri?eid=2-s2.0-84996940120&amp;partnerID=40&amp;md5=088aae3c7dc63f80de8432ac6458c7a7</t>
  </si>
  <si>
    <t>EcoFactory is a serious game addressing late-primary and early secondary school students. Its purpose is to raise both awareness and interest of the young students regarding sustainable manufacturing. The serious game provides children with a didactical experience, which is fun, on how manufacturing and sustainability can live together, along three dimensions: society, environment and economic cost. In order to achieve this goal, EcoFactory consists of a virtual factory where young children are challenged with decisions on product design, shopfloor configuration and human resource management, with the aim of achieving sustainable production that is also profitable. This paper presents the impact assessment of EcoFactory on the level of awareness of late-primary students with regards to sustainable manufacturing. Two separate case studies were conducted in primary school settings totalling 43 Italian students. For the majority of the students, it was the first time that they encountered either the concept of manufacturing, or sustainability. The paper describes the methodology that was devised for an age appropriate assessment using drawings complemented by a small questionnaire derived from the "Draw-An-Engineer" questionnaire. These drawings were supplemented and triangulated with data from semi-structured interviews and observations made in situ by a researcher. © The Authors, 2016. All Rights Reserved.</t>
  </si>
  <si>
    <t>Assessment; Awareness; Drawings; EcoFactory; Manufacturing; Serious games</t>
  </si>
  <si>
    <t>Bellotti F., Kapralos B., Lee K., Moreno-Ger P., Berta R., Assessment in and of serious games: an overview, Advances in Human-Computer Interaction, 2013, (2013); Bowker R., Children's perceptions and learning about tropical rainforests: An analysis of their drawings, Environmental Education Research, 13, 1, pp. 75-96, (2007); Chin J., Dukes R., Gamson W., Assessment in Simulation and Gaming A Review of the Last 40 Years, Simulation &amp; Gaming, 40, 4, pp. 553-568, (2009); Global Manufacturing Competitiveness Index, (2013); Manufacturing Statistics-NACE Rev. 2, (2015); Huang R., Sarigollu E., How brand awareness relates to market outcome, brand equity, and the marketing mix, Fashion Branding and Consumer Behaviors, pp. 113-132, (2014); Manenti P., Paolone P., Veronesi L., Business strategy: The journey toward the people-intensive factory of the future, IDC Manufacturing Insights, pp. 1-28, (2013); Margolis E., Pauwels L., The Sage handbook of visual research methods, (2011); Marton F., Booth S.A., Learning and awareness, (1997); McKinsey G.I., Manufacturing the future: The next era of global growth and innovation, (2012); Merikle P.M., Smilek D., Eastwood J.D., Perception without awareness: Perspectives from cognitive psychology, Cognition, 79, 1, pp. 115-134, (2001); Merikle P.M., Toward a definition of awareness, Bulletin of the Psychonomic Society, 22, 5, pp. 449-450, (1984); Mitgutsch K., Alvarado N., Purposeful by design?: a serious game design assessment framework, Proceedings of the International Conference on the foundations of digital games, pp. 121-128, (2012); Perini S., Oliveira M., Costa J., Kiritsis D., Hansen P.H.K., Rentzos L., Skevi A., Szigeti H., Taisch M., Attracting young talents to manufacturing: a holistic approach, IFIP International Conference on Advances in Production Management Systems, pp. 626-633, (2014); Schmidt R., Consciousness and foreign language learning: A tutorial on the role of attention and awareness in learning, Attention and awareness in foreign language learning, 9, pp. 1-63, (1995); Skevi A., Szigeti H., Perini S., Oliveira M., Taisch M., Kiritsis D., Current Skills Gap in Manufacturing: Towards a New Skills Framework for Factories of the Future, IFIP International Conference on Advances in Production Management Systems, pp. 175-183, (2014); Stege L., Van Lankveld G., Spronck P., Serious games in education, International Journal of Computer Science in Sport, 10, 1, pp. 1-9, (2011); Susi T., Johannesson M., Backlund P., Serious games: An overview, (2007); Tohmatsu D., The future of manufacturing: opportunities to drive economic growth, World Economic Forum, (2012); Winn B., The design, play, and experience framework, Handbook of research on effective electronic gaming in education, 3, pp. 1010-1024, (2008); Zyda M., From visual simulation to virtual reality to games, Computer, 38, 9, pp. 25-32, (2005)</t>
  </si>
  <si>
    <t>Coins for Two; Deterding S., Khaled R., Nacke L.E., Dixon D., Gamification: Toward a Definition, (2011); Lessig L., Free Culture: The Nature and Future of Creativity, (2005); Oshima Y., Miyashita H., A tool of analyzing interactive animation for repeating "sweet" operability, Proceedings of WISS'14, pp. 31-36, (2014); Shang S.S.C., Lin K.Y., An understanding of the impact of gamification on purchase intentions, Proceedings of the Nineteenth Americas Conference on Information Systems, pp. 1-11, (2013); Smith R., Bean D., Moeur R., On the Integration of Human Computation into Traditional Business Processes Productivity Games in Microsoft Windows Development; Tetris 3D Modeler; Von Ahn L., Games With a Purpose; Von Ahn L., Maurer B., McMillen C., Abraham D., Blum M., reCAPTHA: Human-based character recognition via web security measures, Science, 321, 5895, pp. 1465-1468, (2008); Werbach K., Hunter D., For the Win: How Game Thinking can Revolutionize Your Business, (2012)</t>
  </si>
  <si>
    <t>Daschmann E.C., Goetz T., Stupnisky R.H., Testing the predictors of boredom at school: Development and validation of the precursors to boredom scales, Br. J. Educ. Psychol, pp. 421-440, (2011); Prensky M., Computer games and learning: Digital game-based learning, Handbook of Computer Game Studies, pp. 97-122, (2005); Carbonaro M., Cutumisu M., Duff H., Gillis S., Onuczko C., Schaeffer J., Schumacher A., Siegel J., Szafron D., Waughb K., Adapting a commercial role-playing game for educational computer game production, Game on North America, pp. 54-61, (2006); Prensky M., Fun, play and games: What makes games engaging, Digital Game-Based Learning, pp. 1-5, (2001); Fotouhi-Ghazvini F., Earnshaw R.A., Robison D., Moeini A., Excell P.S., User interface design within a mobile educational game, International Conference on Internet Technologies and Applications, (2011); Fotouhi-Ghazvini F., Earnshaw R.A., Robison D., Excell P.S., The MOBO City: A Mobile Game Package for Technical Language Learning, pp. 19-24, (2009); Vaataja H., Koponen T., Roto V., Developing Practical Tools for User Experience Evaluation—A Case from Mobile News Journalism, pp. 240-247, (2009); West D.M., Improving Health Care through Mobile Medical Devices and Sensors, (2013); Kambourakis G., Kontoni D.P.N., Sapounas I., Introducing attribute certificates to secure distributed E-learning or M-learning services, IASTED, pp. 436-440, (2004); Koutromanos G., Avraamidou L., The use of mobile games in formal and informal learning environments: A review of the literature, Educ. Media Int, 51, 1, pp. 49-65, (2014); Sefton-Green J., New Spaces for Learning: Developing the Ecology of Out-Of-School Education, (2006); Lavin-Mera P., Torrente J., Moreno-Ger P., Vallejo-Pinto J., Fernandez-Manjon B., Mobile game development for multiple devices in education, Int. J. Emerg. Technol. Learn, pp. 19-26, (2009); Ardito C., Buono P., Costabile M.F., Lanzilotti R., Pederson T., Piccinno A., Experiencing the past through the senses: An m-learning game at archaeological parks, Multimedia IEEE, pp. 76-81, (2008); Huizenga J., Admiraal W., Akkerman S., Ten Dam G., Learning history by playing a mobile city game, The 1St European Conference on Game-Based Learning, pp. 127-134, (2007); Tsai M.J., Pai H.T., Exploring students’ cognitive process in game-based learning environment by eye tracking, World Comp, 12, pp. 211-214, (2012); Abas Z.W., Lim T.S.K., Tai-Kwan W., Mobile learning initiative through SMS: A formative evaluation, ASEAN J. Open Distance Learn, pp. 49-58, (2009); Goh T.T., Hooper V., To TxT or not to TxT: That’s the puzzle, J. Inform. Technol. Educ. Res, pp. 441-453, (2007); Khenissi M.A., Essalmi F., Jemni M., A learning version of Pacman game, Information and Communication Technology and Accessibility (ICTA), pp. 1-3, (2013); Ketamo H., MLearning for kindergarten’s mathematics teaching, Proceedings IEEE Workshop Wireless and Mobile Technologies in Education, 2002, pp. 167-168, (2002); Gu Y., Tian N., Research on Transplanted Design of Mobile-Terminal-Based Educational Games, Open J. Soc. Sci, pp. 17-21, (2014); Furio D., Gonzalez S., Juan M., Segui I., Costa M., The effects of the size and weight of a mobile device on an educational game, Comput. Educ, pp. 24-41, (2013); Siek K.A., Rogers Y., Connelly K.H., Fat finger worries: How older and younger users physically interact with PDAs, Human-Computer Interaction, pp. 267-280, (2005); Tedesco A., Furtado B., Mapeamento de jogos educacionais, Revista Espaço Pedagógico, (2013); Sandberg J., Maris M., De Geus K., Mobile English Learning: An Evidence Based Study with Fifth Graders Computers &amp; Education, pp. 1334-1347, (2011); Aslan S., Game-Based Improvement of Learning Fractions Using Ios Mobile Devices, (2011); Molnar A., Frias-Martinez V., Educamovil: Mobile educational games made easy, Educational Multimedia, Hypermedia and Telecommunications, pp. 3684-3689, (2011); Lavin-Mera P., Moreno-Ger P., Fernandez-Manjon B., Development of educational videogames in m-Learning contexts, Digital Games and Intelligent Toys Based Education, pp. 44-51, (2008); Kim L., Albers M.J., Web design issues when searching for information in a small screen display, The International Conference on Computer Documentation, pp. 193-200, (2001); Demirbilek M., Investigating attitudes of adult educators towards educational mobile media and games in eight European countries, J. Inform. Technol. Educ. Res, pp. 235-247, (2010); Tam V., Cheung S.W., Fok W., Lui K.S., Wong J., Yip B., Turning mobile phones into a mobile quiz platform to challenge players’ knowledge: An experience report, IEEE International Conference Advanced Learning Technologies, pp. 943-945, (2008); Essalmi F., Ayed L.J.B., Jemni M., Graf S., Kinshuk: Generalized metrics for the analysis of E-learning personalization strategies, Comput. Hum. Behav, 48, pp. 310-322, (2015)</t>
  </si>
  <si>
    <t>Chanel G., Et al., Emotion assessment from physiological signals for adaptation of game difficulty, IEEE Transactions on Systems, Man and Cybernetics - Part A: Systems and Humans, 41, 6, pp. 1052-1063, (2011); Fairclough S.H., Fundamentals of physiological computing, Interacting with Computers, 21, 1-2, pp. 133-145, (2009); Gilleade K., Dix A., Allanson J., Affective videogames and modes of affective gaming: Assist me, challenge me, emote me, Proceedings of DiGRA, 2005, (2005); Koenig A., Et al., Real-time closed-loop control of cognitive load in neurological patients during robot-assisted gait training, IEEE Transactions on Neural Systems and Rehabilitation Engineering, 19, 4, pp. 453-464, (2011); Van De Laar B., Et al., How much control is enough? Influence of unreliable input on user experience, IEEE Transactions on Cybernetics, 43, 6, pp. 1584-1592, (2013); Liu C., Et al., Dynamic difficulty adjustment in computer games through real-time anxiety-based affective feedback, International Journal of Human-Computer Interaction, 25, 6, pp. 506-529, (2009); Liu C., Et al., Online affect detection and robot behavior adaptation for intervention of children with autism, IEEE Transactions on Robotics, 24, 4, pp. 883-896, (2008); McAuley E., Duncan T., Tammen V.V., Psychometric properties of the intrinsic motivation inventory in a competitive sport setting: A confirmatory factor analysis, Research Quarterly for Exercise and Sport, 60, 1, pp. 48-58, (1989); Novak D., Et al., Psychophysiological measurements in a biocooperative feedback loop for upper extremity rehabilitation, IEEE Transactions on Neural Systems and Rehabilitation Engineering, 19, 4, pp. 400-410, (2011); Novak D., Mihelj M., Munih M., A survey of methods for data fusion and system adaptation using autonomic nervous system responses in physiological computing, Interacting with Computers, 24, pp. 154-172, (2012); Novak D., Nagle A., Riener R., Linking recognition accuracy and user experience in an affective feedback loop, IEEE Transactions on Affective Computing, 5, 2, pp. 168-172, (2014); Oppenheimer D.M., Meyvis T., Davidenko N., Instructional manipulation checks: Detecting satisficing to increase statistical power, Journal of Experimental Social Psychology, 45, 4, pp. 867-872, (2009); Paolacci G., Chandler J., Ipeirotis P.G., Running experiments on amazon mechanical Turk, Judgment and Decision Making, 5, 5, pp. 411-419, (2010); Shirzad N., Van Der Loos H.F.M., Evaluating the user experience of exercising reaching motions with a robot that predicts desired movement difficulty, Journal of Motor Behavior, 48, 1, pp. 31-46, (2016)</t>
  </si>
  <si>
    <t>Connolly T.M., Boyle E.A., MacArthur E., Hainey T., Boyle J.M., A systematic literature review of empirical evidence on computer games and serious games, Computers &amp; Education, 59, 2, pp. 661-686, (2012); Echeverria A., Barrios E., Nussbaum M., Amestica M., Leclerc S., The atomic intrinsic integration approach: A structured methodology for the design of games for the conceptual understanding of physics, Computers &amp; Education, 59, 2, pp. 806-816, (2012); Adams D.M., Clark D.B., Integrating self-explanation functionality into a complex game environment: Keeping gaming in motion, Computers &amp; Education, 73, pp. 149-159, (2014); Song M., Zhang S., EFM: A model for educational game design, Proceedings of the 3rd Int. Conference on Technologies for ELearning and Digital Entertainment, pp. 509-517, (2008); Sampayo-Vargas S., Cope C.J., He Z., Byrne G.J., The effectiveness of adaptive difficulty adjustments on students' motivation and learning in an educational computer game, Computers &amp; Education, 69, pp. 452-462, (2013); Kiili K., De Freitas S., Arnab S., Lainema T., The design principles for flow experience in educational games, Procedia Computer Science, 15, pp. 78-91, (2012); Charsky D., From edutainment to serious games: A change in the use of game characteristics, Games and Culture, 5, 2, pp. 177-198, (2010); Pivec M., Dziabenko O., Schinnerl I., Aspects of gamebased learning, 3rd International Conference on Knowledge Management, pp. 216-225, (2003); Mulnix J.W., Thinking critically about critical thinking, Ed. Philosophy and Theory, 44, 5, (2012); Tiruneh D.T., Verburgh A., Elen J., Effectiveness of CT instruction in he: A systematic review of intervention studies, Higher Education Studies, 4, 1, pp. 1-17, (2014); Faccione P.A., Critical Thinking: A Statement of Expert Consensus for Purposes of Educational Assessment and Instruction, (1990)</t>
  </si>
  <si>
    <t>De Andres V.C., La educación emocional en edades tempranas y el interés de su aplicación en la escuela, Tendencias Pedagógicas, 10, pp. 107-123, (2005); Bisquerra Alzina R., Perez Escoda N., Educación Emocional: Estrategias para su puesta en Práctica, Avances en Supervisión Educativa. Revista de la Asociación de Inspectores de Educación de España, 16, (2012); Cassa Elia L., Educación Emocional. Programa Para 3-6 Años, (2010); Ramona R., Rafael B., Jesus A.M., Gemma F., Anna S., Una propuesta de currículum emocional en educación infantil (3-6 años), Cultura y Educación, 17-18, pp. 5-17, (2005); Ontiveross P., Arturo J., Colección Emociones, (2012); Alava Reyes Consultores S.L., Gomins, (2014); IF, (2015); Olson C.K., Children's Motivations for Video Game Play in the Context of Normal Development, 14, 2, pp. 180-187, (2010); Isabela G., Adam L., Engels R.C.M.E., The Benefits of Playing Video Games, American Psychologist, 69, 1, pp. 66-78, (2013); Gonzalez Sanchez J.L., Padilla-Zea N., Gutierrez F.L., Cabrera M.J., De la Usabilidad A la Jugabilidad: Diseño de Videojuegos Centrado en El Jugador, pp. 99-108; (2015); (2014); Daniel G., Emotional Intelligence, (1995); Howard G., Inteligencias Múltiples. la Teoría en la Práctica, (1995); Natalia P.-Z., Gutierrez Francisco L., Jose Rafael L., Ana A., Patricia P., Modeling Storytelling to Be Used in Educational Video Games, pp. 461-474, (2013); Padilla Z.N., Metodología Para El Diseño de Videojuegos Educativos Sobre Una Plataforma Para El Análisis Del Aprendizaje Colaborativo, (2011); Marianela H., Los Cinco Sentidos Humanos 5 Sentidos Del Cuerpo Humano, (2014)</t>
  </si>
  <si>
    <t>Baranowski T., Buday R., Thompson D.I., Baranowski J., Playing for real: video games and stories for health-related behavior change, Am J Prev Med, 34, pp. 74-82, (2008); Bernhardt J., Chitravas N., Meslo I.L., Thrift A.G., Indredavik B., Not all stroke units are the same: a comparison of physical activity patterns in Melbourne, Australia, and Trondheim, Norway Stroke, 39, pp. 2059-2065, (2008); Bower K.J., Clark R.A., McGinley J.L., Martin C.L., Miller K.J., Clinical feasibility of the Nintendo Wii for balance training post-stroke: a phase II randomized controlled trial in an inpatient setting, Clin Rehabil, 28, pp. 912-923, (2014); Brauer S., Burns Y., Galley P., Lateral reach: a clinical measure of medio-lateral postural stability, Physiother Res Int, 4, pp. 81-88, (1999); Carr J., Shepard R., Stroke rehabilitation: guidelines for exercise and training to optimize motor skill, (2003); Cheok G., Tan D., Low A., Hewitt J., Is Nintendo Wii an Effective Intervention for Individuals With Stroke? A Systematic Review and Meta-Analysis, J Am Med Dir Assoc, 16, pp. 923-932, (2015); Cunha I.T., Lim P.A.C., Henson H., Monga T., Qureshy H., Protas E.J., Performance-based gait tests for acute stroke patients, Am J Phys Med Rehabil, 81, pp. 848-856, (2002); Desrosiers J., Bravo G., Hebert R., Dutil E., Mercier L., Validation of the Box and Block Test as a measure of dexterity of elderly people: reliability, validity, and norms studies, Arch Phys Med Rehabil, 75, pp. 751-755, (1994); Duncan P.W., Weiner D.K., Chandler J., Studenski S., Functional reach: a new clinical measure of balance, J Gerontol, 45, pp. M192-M197, (1990); Gordon N.F., Gulanick M., Costa F., Fletcher G., Franklin B.A., Roth E.J., Et al., Physical activity and exercise recommendations for stroke survivors: an American Heart Association scientific statement from the Council on Clinical Cardiology, Subcommittee on Exercise, Cardiac Rehabilitation, and Prevention; the Council on Cardiovascular Nursing; the Council on Nutrition, Physical Activity, and Metabolism; and the Stroke Counci, Stroke, 35, pp. 1230-1240, (2004); Hill K.D., Bernhardt J., McGann A.M., Maltese D., Berkovits D., A new test of dynamic standing balance for stroke patients: reliability, validity and comparison with healthy elderly, Physiother Can, 48, pp. 257-262, (1996); Loewen S., Anderson B., Reliability of the Modified Motor Assessment Scale and Barthel Index, Phys Ther, 68, pp. 1077-1081, (1998); Mozaffarian D., Benjamin E.J., Go A.S., Arnett D.K., Blaha M.J., Cushman M., Et al., Heart disease and stroke statistics--2015 update: a report from the American Heart Association, Circulation, 131, pp. e29-322, (2015); Outermans J.C., Peppen R.P., Wittink H., Takken T., Kwakkel G., Effects of a high-intensity task-oriented training on gait performance early after stroke: a pilot study, Clin Rehabil, 24, pp. 979-987, (2010); Podsiadlo D., Richardson S., The timed "Up &amp; Go": a test of basic functional mobility for frail elderly persons, J Am Geriatr Soc, 39, pp. 142-148, (1991); Rocker C., Ziefle M., Smart healthcare application and services: developments and practices, (2011); Sandin K.J., Smith B.S., The measure of balance in sitting in stroke rehabilitation prognosis, Stroke, 21, pp. 82-86, (1990); Taraldsen K., Askim T., Sletvold O., Einarsen E.K., Bjastad K.G., Indredavik B., Et al., Evaluation of a body-worn sensor system to measure physical activity in older people with impaired function, Phys Ther, 91, pp. 277-285, (2011); Trombly C.A., Occupational therapy for physical dysfunction, (1995)</t>
  </si>
  <si>
    <t>Ibster K., Flanagan M., pp. 2041-2044; Chik A., in: H., pp. 95-114; Gee P., Hayes E., Language and Learning in the Digital Age, (2011); Sykes J., Reinhardt J., Language at Play: Digital games in second and foreign language teaching and learning, (2013); Moreno-Ger P., Blesius C., Currier P., Sierra J.L., Fernandez-Manjon B., pp. 288-304; European Commission, European Higher Education in the world, 2013. Retrieved from:; New Media Consortium, NMC Horizon Report 2014 Higher Education Edition, 2014. Retrieved from:; Council of Europe, From Linguistic Diversity to Plurilingual Education: Guide for the development of Language Education Policies in Europe, 2007. Retrieved from:; Puren C.; Cooper A., The Inmates are running the Asylum, (1999); Nielsen L.; Norman D., Draper S., User Centered System Design. New Perspectives on Human-Computer Interaction, (1986); ISO 13407, Standard for human-centered design process for interactive system, 1999. Retrieved from:; Gamboa F., Lara F., Juarez R., Perez J.L., Rodriguez R., Fernandez M., Cuellar J.E., pp. 37-41; Durga S., Squire K., pp. 200-2018; Canossa A., Drachen A., in T.; Lowdermilk T.; Grudin J., Pruitt J., pp. 144-161; Turner P., Turner S., Is stereotyping inevitable when designing with personas?, Design Studies, 32, pp. 34-44, (2011); Vasalou A., Khaled R., Bridging Serious Games and Participatory Design, International Journal of Child Computer Interaction, (2014); Win B., pp. 1010-1024; Beck D., Perkins R.</t>
  </si>
  <si>
    <t>Baldeón J.; Lopez-Sanchez M.; Rodríguez I.; Puig A.</t>
  </si>
  <si>
    <t>Baldeón, J. (57190662770); Lopez-Sanchez, M. (23005319800); Rodríguez, I. (34875589300); Puig, A. (7005116801)</t>
  </si>
  <si>
    <t>57190662770; 23005319800; 34875589300; 7005116801</t>
  </si>
  <si>
    <t>Gamification design framework to support multi-agent systems theory classes</t>
  </si>
  <si>
    <t>10.1007/978-3-319-52039-1_9</t>
  </si>
  <si>
    <t>https://www.scopus.com/inward/record.uri?eid=2-s2.0-85010949203&amp;doi=10.1007%2f978-3-319-52039-1_9&amp;partnerID=40&amp;md5=22eab7c03c03c675aae4cf4434399748</t>
  </si>
  <si>
    <t>Nowadays, gamification, or the use of game elements in serious activities, is applied to enhance engagement and to improve user’s outcomes. On another note, the teaching of core concepts about Multi-Agent Systems (MAS) - such as distribution, autonomy, and interaction -is mostly performed by means of traditional theory classroom dynamics. Our claim is that MAS theory classes could be enhanced with gamified activities so that students can experience theoretical concepts in fun hands-on activities. Nevertheless, the design of the gamified classes requires the support of a suitable Gamification Design Framework (GDF) oriented to learning. This work analyses different GDFs and proposes an extension of one of the most widely used. This extension provides further support because it considers social computing in education when proposing an additional design stage along with alternative technologies such as ARS (Audience Response Systems) and LSP (Lego Serious Play). Furthermore, we illustrate its applicability by means of a case study of gamified activities in a multi-agent systems classroom. © Springer International Publishing AG 2016.</t>
  </si>
  <si>
    <t>ARS; Gamification; LEGA; LSP; Teaching MAS</t>
  </si>
  <si>
    <t>Baldeon J., Rodriguez I., Puig A., LEGA: A LEarner-centered GAmification design framework, Proceedings of the 17Th International Conference on HCI. ACM, (2016); Barreteau O., Bousquet F., Attonaty J.M., Role-playing games for opening the black box of multi-agent systems: Method and lessons of its application to senegal river valley irrigated systems, J. Artif. Soc. Soc. Simul, 4, 2, (2001); Bartle R., Hearts, clubs, diamonds, spades: Players who suit MUDs, J. MUD Res, 1, 1, (1996); Beer M., Multi-Agent Systems for Education and Interactive Entertainment: Design, (2010); Bellanca J.A., 21St Century Skills: Rethinking How Students Learn, (2011); Brand J., Brooker J., Versvik M., Kahoot!, (2016); Burke B., Gamify: How Gamification Motivates People to Do Extraordinary Things, (2014); Casasola E., De V., Cliffe O., Padget J., Teaching MAS in the UK and in Latin America, (2005); Chou Y.K., Actionable Gamification: Beyond Points, Badges, and Leaderboards, Createspace Independent Publishing Platform, (2015); Deterding S., Dixon D., Khaled R., Nacke L., From game design elements to gamefulness: Defining gamification, International Academic Mindtrek Conference: Envisioning Future Media Environments, pp. 9-15, (2011); Dominguez A., Saenz-De Navarrete J., De-Marcos L., Fernandez-Sanz L., Pages C., Martinez-Herraiz J.J., Gamifying learning experiences practical implications and outcomes, Comput. Educ, 63, pp. 380-392, (2013); Escribano F., Moreton J., Jimenez S., Gamification Model Canvas Framework Evolution, (2016); Fasli M., Michalakopoulos M., Teaching e-markets through simulation games, AAMAS 2005 Teaching MAS Workshop, (2005); Francisco-Aparicio A., Gutierrez-Vela F.L., Isla-Montes J.L., Sanchez J.L.G., Gamification: Analysis and application, New Trends in Interaction, Virtual Reality and Modeling, pp. 113-126, (2013); Gauntlett D., Creative Explorations: New Approaches to Identities and Audiences, (2007); Hunicke R., Leblanc M., Zubek R., MDA: A formal approach to game design and game research, AAAI Workshop on Challenges in Game AI, 4, (2004); Huotari K., Hamari J., Defining gamification: A service marketing perspective, Proceeding of the 16Th International Academic Mindtrek Conference, pp. 17-22, (2012); Ibanez M.B., Di-Serio A., Delgado-Kloos C., Gamification for engaging computer science students in learning activities: A case study, IEEE Trans. Learn. Technol, 7, 3, pp. 291-301, (2014); Iosup A., Epema D., An experience report on using gamification in technical higher education, Proceeding of the 45Th ACM Technical Symposium on Computer Science Education, pp. 27-32, (2014); Kapp K.M., The Gamification of Learning and Instruction: Game-Based Methods and Strategies for Training and Education, (2012); Kay R.H., Lesage A., Examining the benefits and challenges of using ARS: A review of the literature, Comput. Educ, 53, 3, pp. 819-827, (2009); Klopfer E., Scheintaub H., Huang W., Wendel D., Starlogo TNG: Making agent based modeling accessible and appealing to novices, Artificial Life Models in Software, pp. 151-182, (2009); Kurkovsky S., Teaching software engineering with lego serious play: Conference workshop, J. Comput. Sci. Coll, 30, 6, pp. 13-15, (2015); Lee J.J., Hammer J., Gamification in education: What, how, why bother?, Acad. Exch. Q, 15, 2, (2011); Levy H.P., Five Key Trends in Gartner’s 2015 Digital Marketing Hype Cycle, (2015); Li C., Dong Z., Untch R.H., Chasteen M., Engaging computer science students through gamification in an online social network based collaborative learning environment, J. Inf. Educ. Technol, 3, 1, pp. 72-77, (2013); Marache-Francisco C., Brangier E., Process of gamification from the consideration of gamification to its practical implementation, Proceeding of the CENTRIC 2013, pp. 126-131, (2013); Marczewski A.C., Even Ninja Monkeys Like to Play, Createspace Independent Publishing Platform, (2015); De Melo C., Prada R., Raimundo G., Pardal J.P., Pinto H.S., Paiva A., Mainstream games in the multi-agent classroom, Proceeding of the IEEE/WIC/ACM International Conference on Intelligent Agent Technology, pp. 757-761, (2006); Miller R.G., Ashar B.H., Getz K.J., Evaluation of an audience response system for the continuing education of health professionals, J. Contin. Educ. Health Prof, 23, 2, pp. 109-115, (2003); Mora A., Riera D., Gonzalez C., Arnedo-Moreno J., A literature review of gamification design frameworks, IEEE, pp. 1-8, (2015); Mora A., Zaharias P., Gonzalez C., Arnedo-Moreno J., FRAGGLE: A FRamework for AGile Gamification of Learning Experiences, LNCS, 9599, pp. 530-539, (2016); Nicholson S., A user-centered theoretical framework for meaningful gamification, Proceedings of GLS 8.0 Games+Learning+Society Conference, pp. 223-229, (2012); Papert S., Harel I., Situating constructionism, Constructionism, 36, pp. 1-11, (1991); Pettit R.K., McCoy L., Kinney M.B., Schwartz F.N., Student perceptions of gamified audience response system interactions in large group lectures and via lecture capture technology, BMC Med. Educ, 15, 1, (2015); Rasmussen R., When you build in the world, you build in your mind, Des. Manag. Rev, 17, 3, pp. 56-63, (2006); Richter G., Raban D.R., Rafaeli S., Studying gamification: The effect of rewards and incentives on motivation, Gamification in Education and Business, pp. 21-46, (2015); Robertson L.J., Twelve tips for using a computerised interactive audience response system, Med. Teach, 22, 3, pp. 237-239, (2000); Sakellariou I., Kefalas P., Stamatopoulou I., Teaching Intelligent Agents Using Netlogo, (2008); Sheldon L., The Multiplayer Classroom: Designing Coursework as a Game, (2011); Soh L.K., Using game days to teach a multiagent system class, SIGCSE Bull, 36, 1, pp. 219-223, (2004); Werbach K., Hunter D., For the Win: How Game Thinking Can Revolutionize Your Business, (2012)</t>
  </si>
  <si>
    <t>Gaibler F.; Faber S.; Edenhofer S.; Von Mammen S.</t>
  </si>
  <si>
    <t>Gaibler, Frank (57063417400); Faber, Simon (57062126800); Edenhofer, Sarah (55613378400); Von Mammen, Sebastian (16067710000)</t>
  </si>
  <si>
    <t>57063417400; 57062126800; 55613378400; 16067710000</t>
  </si>
  <si>
    <t>Drink and Drive: A Serious but Fun Game on Alcohol-Induced Impairments in Road Traffic</t>
  </si>
  <si>
    <t>10.1109/VS-GAMES.2015.7295771</t>
  </si>
  <si>
    <t>https://www.scopus.com/inward/record.uri?eid=2-s2.0-84954502908&amp;doi=10.1109%2fVS-GAMES.2015.7295771&amp;partnerID=40&amp;md5=2389be9eaa02a70f989686de5cd700a1</t>
  </si>
  <si>
    <t>In this paper, we present Drink and Drive, a serious game about the effects of alcohol in individual transport. Although there were a few projects in place, we were eager to offer a more attractive gaming experience compared to the preceding projects, especially as the effects of drunk driving should be communicated to a young audience. Drink and Drive implements a competitive third-person racing game relying on well-known game mechanics. The goal of Drink and Drive is the motivation of a safe arrival by systematically avoiding any alcoholic beverages if driving. Accordingly, collectibles on the track can influence the driver's state of perception, for the better and for the worse. The delicate balance between serious contents and gaming fun is established by placing great emphasis on a clear, playful design and the introduction of effective gamification elements that support an immersive, intrinsically motivating experience. In this paper, we motivate and present the design of Drink and Drive, we embed it into the context of related works and we provide preliminary results based on its presentation to forty students and faculty. © 2015 IEEE.</t>
  </si>
  <si>
    <t>Ronen A., Gershon P., Drobiner H., Rabinovich A., Bar-Hamburger R., Mechoulam R., Cassuto Y., Shinar D., Effects of thc on driving performance, physiological state and subjective feelings relative to alcohol, Accident Analysis &amp; Prevention, 40, 3, pp. 926-934, (2008); Verkehrsunfälle: Unfälle Unter Dem Einfluss von Alkohol Oder Anderen Berauschenden Mitteln im Straßenverkehr, (2014); Zamboni L., Gamberini L., Spagnolli A., Cipolletta S., De Giuli G., Tion I., Serious games in social intervention: Designing technologies to promote safe and healthy behaviors, Proceedings of the 9th ACM SIGCHI Italian Chapter International Conference on Computer-Human Interaction: Facing Complexity, CHItaly, pp. 139-142, (2011); McMahan R.P., Alon A.J.D., Lazem S., Beaton R.J., MacHaj D., Schaefer M., Silva M.G., Leal A., Hagan R., Bowman D.A., Evaluating natural interaction techniques in video games, 3D User Interfaces (3DUI) 2010 IEEE Symposium on, pp. 11-14, (2010); (2015); Alkoholfahrsimulatoren, (2015); Hong I.-K., Ryu J.-B., Cho J.-H., Lee K.-H., Lee W.-S., Development of a driving simulator for virtual experience and training of drunk driving, 3rd International Conference on Road Safety and Simulation, (2011); Parker J.R., Sorenson N., Esmaeili N., Sicre R., Gil P., Kochlar V., Shyba L., Heerema J., The booze cruise: Impaired driving in virtual spaces, IEEE Computer Graphics and Applications, 29, 2, pp. 6-10, (2009); Suominen T., Luimula M., Peltola A., Autio A., Ketola P., Dui Simulator, (2014); Shaker M., Shaker N., Abou-Zleikha M., Togelius J., A projectionbased approach for real-time assessment and playability check for physics-based games, Applications of Evolutionary Computation, pp. 430-442, (2015); Kenn Dein Limit, (2014); Koster R., Theory of fun for game design, O'Reilly Media Inc, (2013); Oculus Rift-virtual Reality Headset for Immersive 3d Gaming, (2015); Wii Remote, (2012)</t>
  </si>
  <si>
    <t>Bacon D., All the world's a game, The Economist, (2011); Banks J., Bowman N.D., Avatars are (sometimes) people too: Linguistic indicators of parasocial and social ties in player-avatar relationships, New Media &amp; Society, (2014); Baumeister R.F., Leary M.R., The need to belong: Desire for interpersonal attachments as a fundamental human motivation, Psychological Bulletin, 117, pp. 497-529, (1995); Bowman N.D., Tamborini R., Task demand and mood repair: The intervention potential of computer games, New Media &amp; Society, 14, 8, pp. 1339-1357, (2012); Bowman N.D., Tamborini R., In the mood to game": Selective exposure and mood management processes in computer game play, New Media &amp; Society, 17, 3, pp. 375-393, (2015); Bowman N.D., Weber R., Tamborini R., Sherry J.L., Facilitating game play: How others affect performance at and enjoyment of video games, Media Psychology, 16, 1, pp. 39-64, (2013); Bracken C.C., Skalski P., Presence and video games: The impact of image quality and skill level, Proceedings of the ninth annual international workshop on presence, (2006); Brody G.H., Stoneman Z., Sanders A.K., Effects of television viewing on family interactions: An observational study, Family Relations, 29, pp. 216-220, (1980); Cohen E.L., Lancaster A.L., Individual differences in in-person and social media television coviewing: The role of emotional contagion, need to belong, and coviewing orientation, Cyberpsychology, Behavior, and Social Networking, (2014); Cole H., Griffiths M.D., Social interactions in massively multiplayer online role-playing games, Cyberpsychology and Behavior, 10, 4, pp. 575-583, (2007); Cucuel Q., The video game industry: Explaining the emergence of new markets, (2011); Deci E.L., Ryan R.M., The 'what' and 'why' of goal pursuits: Human needs and the self-determination of behavior, Psychological Inquiry, 11, pp. 227-268, (2000); Dekort Y.A.W., Ijsselsteijn W.A., People, places, and play: player experience in a socio-spatial context, Computers in Entertainment, 6, 2, pp. 1-11, (2008); Entertainment Software Association, GamePlayer Data, (2012); Ewoldsen D.R., Eno C.A., Okdie B.M., Velez J.A., Guadagno R.E., Decoster J., Effect of playing violent video games cooperatively or competitively on subsequent cooperative behavior, CyberPsychology, Behavior, and Social Networking, 15, 5, pp. 277-280, (2012); Finucane M.O., Horvath C.W., Lazy leisure: A qualitative investigation of the relational uses of television in marriage, Communication Quarterly, 48, pp. 311-321, (2000); Fuller R.G.C., Sheehy-Skeffington A., Effects of group laughter on responses to humorous material: A replication and extension, Psychological Reports, 35, pp. 531-534, (1974); Gardner W.L., Pickett C.L., Brewer M.B., Social exclusion and selective memory: How the need to belong influences memory for social events, Personality and Social Psychology Bulletin, 26, pp. 486-496, (2000); Gasperin C., Maziero E., Specia L., Pardo T.A.S., Aluisio S.M., Natural language processing for social inclusion: A text simplification architecture for different literacy levels, The proceedings of SEMISH-XXXVI seminário integrado de software e hardware, pp. 387-401, (2009); Geller D.M., Goodstein L., Silver M., Sternberg W.C., On being ignored: The effects of the violation of implicit rules of social interaction, Sociometry, 37, pp. 541-556, (1974); Ghuman D., Griffiths M.D., A Cross-genre study of online gaming: Player demographics, motivation for play, and social interactions among players, International Journal of Cyber Behavior, Psychology, and Learning, 2, 1, pp. 13-29, (2012); Global Industry Analysts, Inc., Global Strategic Business Report, (2009); Helliwell J.F., Putnam R., The social context of well-being, Philosophical Transactions of the Royal Society, 359, 1149, pp. 1435-1446, (2004); Hinkle D., Report: Game industry worth $74 billion in 2011, (2011); Hocking J.E., Margreiter D.G., Hylton C., Intra-audience effects: A field test, Human Communication Research, 3, 3, pp. 243-249, (1977); Huh S., Bowman N.D., Perception and addiction of online games as a function of personality traits, Journal of Media Psychology, 13, 2, (2008); Hylton C., Intra-audience effects: Observable audience response, Journal of Communication, 21, pp. 253-265, (1971); Jansz J., Martens L., Gaming at a LAN event: The social context of playing video games, New Media &amp; Society, 7, 3, pp. 333-355, (2005); Jones S., Let the games begin: Gaming technology and entertainment among college students, (2003); Kubey R., Television and the quality of family life, Communication Quarterly, 38, pp. 312-324, (1990); Kupersmidt J.B., Coie J.D., Dodge K.A., The role of poor peer relationships in the development of disorder, Peer rejection in childhood, (1990); Lang A., The information processing of mediated messages: A framework for communication research, Journal of Communication, 50, pp. 46-70, (2000); Leary M.R., Kelly K.M., Cottrell C.A., Schreindorfer L.S., Construct validity of the need to belong scale: Mapping the nomological network, Journal of Personality Assessment, 95, 6, pp. 610-624, (2013); Leary M.R., Kowalski R.M., Smith L., Phillips S., Teasing, rejection and violence: Case studies of the school shootings, Aggressive Behavior, 29, pp. 202-214, (2003); Lenhart A., Kahne J., Middaugh E., Macgill A.R., Evans C., Vitak J., Teens, video games, and civics: Teens' gaming experiences are diverse and include significant social interaction and civic engagement, Pew Internet &amp; American Life Project, (2008); Lewis M.L., Weber R., Bowman N.D., They may be pixels, but they're MY Pixels": Developing a metric of character attachment in role-playing video games, CyberPsychology and Behavior, 11, 4, pp. 515-518, (2008); Lin S., McDonald D.G., Effect of peer coviewing and individual differences on reactions to comedy, annual meeting of the International Communication Association, (2007); Nadkarni A., Hofmann S.G., Why do people use Facebook?, Personality and Individual Differences, 52, 3, pp. 243-249, (2012); Nezlek J.B., Wesselmann E.D., Wheeler L., Williams K.D., Ostracism in everyday life, Group Dynamics, 16, 2, pp. 91-104, (2012); Popovic B., Milne D., Barrett P., The scale of perceived interpersonal closeness, Clinical Psychology and Psychotherapy, 10, 5, pp. 286-301, (2003); Raghunathan R., Corfman K., Is happiness shared doubled and sadness shared halved? Social influence on enjoyment of hedonic experiences, Journal of Marketing Research, 43, pp. 386-394, (2006); Rieger D., Frischlich L., Wulf T., Bente G., Kneer J., Eating ghosts: The underlying mechanisms of mood repair via interactive and noninteractive media, Psychology of Popular Media Culture, 4, 2, pp. 138-154, (2015); Ryan R.M., Rigby C.S., Przybylski A., The motivational pull of video games: A self-determination theory approach, Motivation &amp; Emotion, 30, pp. 347-363, (2006); Salomon G., Effects of encouraging Israeli mothers to co-observe 'Sesame Street' with their five-year-olds, Child Development, 48, pp. 1146-1151, (1977); Sherry J.L., Lucas K., Greenberg B., Lachlan K., Video game uses and gratifications as predictors of use and game preference, Playing computer games: Motives, responses, and consequences, (2006); Sjoblom B., Language and perception in co-located gaming, Language, Culture, Mind III, (2008); Smyth M.M., Fuller R.G.C., Effects of group laughter and responses to humorous material, Psychological Reports, 30, pp. 132-134, (1972); Steinkuehler C., Williams D., Where everybody knows your (screen) name: Online games as "third places, Journal of Computer-Mediated Communication, 11, 4, pp. 885-909, (2006); Sun T., Wu G., Traits, predictors and consequences of Facebook self-presentation, Social Science Computer Review, 30, 4, pp. 419-433, (2012); Tamborini R., Bowman N.D., Eden A., Grizzard M., Organ A., Defining media enjoyment as the satisfaction of intrinsic needs, Journal of Communication, 60, 4, pp. 758-777, (2010); Tversky A., Kahneman D., Judgment under uncertainty: Heuristics and biases, Science, 185, 4157, pp. 1124-1131, (1974); Twenge J.M., Baumeister R.F., Dewall C.N., Ciarocco N.J., Bartels J.M., Social exclusion decreases prosocial behavior, Journal of Personality and Social Psychology, 92, 1, pp. 56-66, (2007); Van Looy J., Courtois C., De Vocht M., Playing a self: An exploration into the effect of avatar identification on gamer ratings of self, ideal self and avatar personality in MMORPGs, pre-conference to the ECREA 2010-3rd European communication conference, avatars and humans, (2010); Walsh S.P., White K.M., Cox S., Young R., Keeping in constant touch: The predictors of young Australians' mobile phone involvement, Computers in Human Behavior, 27, 1, pp. 333-342, (2011); Williams K.D., Ostracism: The power of silence, (2001); Williams K.D., Ostracism, Annual Review of Psychology, pp. 425-452, (2007); Williams K.D., Cheung C.K.T., Choi W., CyberOstracism: Effects of being ignored over the Internet, Journal of Personality and Social Psychology, 79, pp. 748-762, (2000); Williams K.D., Shore W.J., Garbe J.E., The silent treatment: Perceptions of its behaviors and associated feelings, Group Processes and Intergroup Relations, 1, pp. 117-141, (1998); Williams K.D., Sommer K.L., Social ostracism by coworkers: Does rejection lead to loafing or compensation?, Journal for Personality and Social Psychology, 23, 7, pp. 693-705, (1997); Wilson B.J., Weiss A.J., The effects of sibling coviewing on preschoolers' reactions, Communication Research, 20, pp. 214-248, (1993); Yee N., The demographics, motivations, and derived experiences of users of massively-multi-user online graphical environments, Teleoperators and Virtual Environments, 15, 3, pp. 309-329, (2006); Zajonc R.B., Social facilitation, Science, 149, pp. 269-274, (1965); Zillmann D., The psychology of suspense in dramatic exposition, Suspense: Conceptualizations, theoretical analyses, and empirical explorations, pp. 199-231, (1996)</t>
  </si>
  <si>
    <t>Ackermann E., Piaget’s constructivism, Papert’s constructionism: What’s the difference, Future of Learning Group Publication, 5, 3, (2001); Ambrose S.A., Bridges M.W., DiPietro M., Lovett M.C., Norman M.K., How Learning Works: Seven Research-Based Principles for Smart Teaching, (2010); Barab S., Squire K., Design-based research: Putting a stake in the ground, Journal of The Learning Sciences, 13, 1, pp. 1-14, (2004); Beck K., Extreme Programming Explained: Embrace Change, (1999); Beck K., Beedle M., van Bennekum A., Cockburn A., Cunningham W., Fowler M., Grenning J., Highsmith J., Hunt A., Jeffries R., Kern J., Marick B., Martin R.C., Mellor S., Schwaber K., Sutherland J., Thomas D., Manifesto for Agile Software Development, (2001); Bluedorn A.C., Turban D.B., Love M.S., The effects of stand-up and sit-down meeting formats on meeting outcomes, Journal of Applied Psychology, 84, 2, (1999); Boyer E.L., Scholarship Reconsidered: Priorities of The Professoriate, (1990); Brathwaite B., Schreiber I., Challenges for Game Designers, (2008); Frederick P., Brooks J., The tar pit, The Mythical Man-Month: Essays on Software Engineering, pp. 3-9, (1975); Brown A.L., Design experiments: Theoretical and methodological challenges in creating complex interventions in classroom settings, Journal of The Learning Sciences, 2, 2, pp. 141-178, (1992); Byrne S., Gestwicki P., Morris R., Children of the Sun: The design and evaluation of an educational game about middle Mississippian culture, Proceedings of The Games+Learning+Society 10 Conference, (2014); Clark R.E., Yates K., Early S., Moulton K., An Analysis of The Failure of Electronic Media and Discovery-Based Learning: Evidence for The Performance Benefits of Guided Training Methods, (2009); Cockburn A., Crystal Clear: A Human-Powered Methodology for Small Teams, (2004); Cockburn A., Agile Software Development: The Cooperative Game, (2006); Cohn M., User Stories Applied: For Agile Software Development, (2004); Cohn M., Agile Estimation and Planning, (2005); Dewey J., The School and Society: Being Three Lectures, (1899); Engestrom Y., Miettinen R., Punamaki R.-L., Perspectives on Activity Theory, (1999); Flavell J.H., Metacognition and cognitive monitoring: A new area of cognitive–developmental inquiry, American Psychologist, 34, 10, (1979); Fowler M., Patterns of Enterprise Application Architecture, (2002); Franklin L., Gestwicki P., Morris R., Empirical research on the impact of Morgan’s Raid, Proceedings of The Games+Learning+Society 9 Conference, pp. 151-156, (2013); Fullerton T., Game Design Workshop: A Playcentric Approach to Creating Innovative Games, (2008); Gamma E., Helm R., Johnson R., Vlissides J., Design Patterns: Elements of Reusable Object-Oriented Software, (1994); Gestwicki P., The entity system architecture and its application in an undergraduate game development studio, Proceedings of The International Conference on The Foundations of Digital Games (FDG’12), pp. 73-80, (2012); Gestwicki P., Ecenbarger C., The bone wars: Design and development, social media and community, Proceedings of The Meaningful Play 2014 Conference, (2014); Gestwicki P., McNely B., A case study of a five-step design thinking process in educational museum game design, Proceedings of Meaningful Play 2012 Conference, (2012); Gestwicki P., Morris R., Social studies education game development as an undergraduate immersive learning experience, Handbook of Research on Serious Games as Educational, Business and Research Tools, pp. 838-858, (2012); Gestwicki P., Sun F.-S., Teaching design patterns through computer game development, Journal on Educational Resources in Computing, 8, 1, (2008); Gestwicki P.V., McNely B.J., Empirical evaluation of periodic retrospective assessment, Proceeding of The 44th ACM Technical Symposium on Computer Science Education, pp. 699-704, (2013); Gibson J.J., The theory of affordances, Perceiving, Acting, and Knowing: Toward An Ecological Psychology, pp. 67-82, (1977); Glaser B.G., Strauss A.L., The Discovery of Grounded Theory: Strategies for Qualitative Research, (1967); Gregory J., Game Engine Architecture, (2009); Hattie J., Yates G., Visible Learning and The Science of How We Learn, (2013); Hazzan O., Dubinsky Y., Eidelman L., Sakhnini V., Teif M., Qualitative research in computer science education, ACM SIGCSE Bulletin, 38, 1, pp. 408-412, (2006); Hickey D.T., Participatory assessment: A game design model for impacting engagement, understanding, and (as necessary) achievement, Proceedings of The Games+Learning+Society 9 Conference, pp. 175-181, (2013); Hundhausen C.D., Hari Narayanan N., Crosby M.E., Exploring studio-based instructional models for computing education, ACM SIGCSE Bulletin, 40, 1, pp. 392-396, (2008); Hunicke R., LeBlanc M., Zubek R., MDA: A formal approach to game design and game research, Proceedings of The AAAI Workshop on Challenges in Game AI, 4, (2004); Jacobson I., Booch G., Rumbaugh J., Rumbaugh J., Booch G., The Unified Software Development Process, 1, (1999); Kaptelinin V., Nardi B.A., Acting with Technology: Activity Theory and Interaction Design, (2006); Keith C., Agile Game Development with Scrum, (2010); Kerth N.L., Project Retrospectives: A Handbook for Team Reviews, (2001); Klappholz D., Almstrum V.L., Modesit K., Owen C., Johnson A., Condly S.J., A framework for success in real projects for real clients courses, Software Engineering: Effective Teaching and Learning Approaches, pp. 157-190, (2008); Klopfer E., Osterweil S., Salen K., Moving Learning Games Forward: Obstacles, Opportunities, &amp; Openness, (2009); Koster R., A Theory of Fun for Game Design, (2004); Kua P., The Retrospective Handbook: A Guide for Agile Teams, (2012); Kuh G.D., High-Impact Educational Practices: What They Are, Who Has Access to Them, and Why They Matter, (2008); Kuutti K., Activity theory as a potential framework for human-computer interaction research, Context and Consciousness: Activity Theory and Human-Computer Interaction, (1996); Lave J., Wenger E., Situated Learning: Legitimate Peripheral Participation, (1991); Linderoth J., Why gamers don’t learn more. An ecological approach to games as learning environments, Proceedings of DiGRA Nordic 2010: Experiencing Games: Games, Play, and Players, (2010); Martin R.C., Clean Code: A Handbook of Agile Software Craftsmanship, (2008); Mateas M., Stern A., Build it to understand it: Ludology meets narratology in game design space, Proceedings of The 2005 Digital Games Research Conference, (2005); Mayer R.E., Multimedia Learning, (2001); McNely B., Gestwicki P., Gelms B., Burke A., Spaces and surfaces of invention: A visual ethnography of game development, Enculturation, 15, (2013); McNely B.J., Gestwicki P., Burke A., Gelms B., Articulating everyday actions: An activity theoretical approach to scrum, Proceedings of The 30th ACM International Conference on Design of Communication, pp. 95-104, (2012); David Merrill M., First principles of instruction, Educational Technology Research and Development, 50, 3, pp. 43-59, (2002); Nardi B.A., Context and Consciousness: Activity Theory and Human-Computer Interaction, (1996); Nardi B.A., Studying context: A comparison of activity theory, situated action models, and distributed cognition, Context and Consciousness: Activity Theory and Human-Computer Interaction, (1996); Packer M., The Science of Qualitative Research, (2011); Papert S., Mindstorms: Children, Computers, and Powerful Ideas, (1980); Rapaport W.J., A triage theory of grading: The good, the bad, and the middling, Teaching Philosophy, 34, 4, pp. 347-372, (2011); Richardson I., Milewski A.E., Mullick N., Keil P., Distributed development: An education perspective on the global studio project, Proceedings of The 28th International Conference on Software Engineering (ICSE’06), pp. 679-684, (2006); Rittel H.W.J., Webber M.M., Dilemmas in a general theory of planning, Policy Sciences, 4, pp. 155-169, (1973); Sannino A., Daniels H., Guiterrez K.D., Learning and Expanding with Activity Theory, (2009); Schell J., The Art of Game Design: A Book of Lenses, (2008); Schild J., Walter R., Masuch M., ABC-sprints: Adapting scrum to academic game development courses, Proceedings of The 5th International Conference on The Foundations of Digital Games (FDG’10), pp. 187-194, (2010); Schon D.A., The Reflective Practitioner: How Professionals Think in Action, (1984); Schreiber I., Game Design Concepts: An Experiment in Game Design and Teaching, (2009); Schwaber K., Sutherland J., The Scrum Guide, (2013); Shipka J., Toward A Composition Made Whole, (2011); Stallman R., Free software definition, Free Software, Free Society: Selected Essays of, pp. 43-45, (2002); Tenenberg J., Asking research questions: Theoretical presuppositions, ACM Transactions on Computing Education, 14, 3, (2014); Tenenberg J., Knobelsdorf M., Out of our minds: A review of sociocultural cognition theory, Computer Science Education, 24, 1, pp. 1-24, (2014); Van Merrienboer J.J.G., Sweller J., Cognitive load theory and complex learning: Recent developments and future directions, Educational Psychology Review, 17, 2, pp. 147-177, (2005); Vygotsky L., Mind in Society: The Development of Higher Psychological Processes, (1978); Wenger E., Communities of Practice: Learning, Meaning, and Identity, (2000); Wiggins G., McTighe J., Understanding by Design, (2005); Williams L., Kessler R.R., Cunningham W., Jeffries R., Strengthening the case for pair programming, IEEE Software, 17, 4, pp. 19-25, (2000); Williams L., Upchurch R.L., In support of student pair-programming, ACM SIGCSE Bulletin, 33, 1, pp. 327-331, (2001); Wing J.M., Computational thinking, Communications of The ACM, 49, 3, pp. 33-35, (2006); Zimmerman B.J., Theories of self-regulated learning and academic achievement: An overview and analysis, Self-Regulated Learning and Academic Achievement: Theoretical Perspectives, pp. 1-36, (2001)</t>
  </si>
  <si>
    <t>Rieber L.P., Multimedia learning in games, simulations, and microworlds, The Cambridge Handbook of Multimedia Learning, pp. 549-567, (2005); Prensky M., Digital natives, digital immigrants, On the Horizon, 9, 5, (2001); Clark R.C., Mayer R.E., E-learning and the Science of Instruction, (2008); Tsai F.-H., Yu K.-C., Hsiao H.-S., Exploring the factors influencing learning effectiveness in digital gamebased learning, Educational Technology &amp; Society, 15, 3, pp. 240-250, (2012); Chen Z.-H., Liao C.C., Cheng H.N., Yeh C.Y., Chan T.-W., Influence of game quests on pupils' enjoyment and goal-pursuing in math learning, Educational Technology &amp; Society, 15, 2, pp. 317-327, (2012); Houston J.M., Harris P.B., McIntire S., Francis D., Revising the competitiveness index using factor analysis, Psychological Reports, 90, pp. 31-34, (2002); Harris P.B., Houston J.M., A reliability analysis of the revised competitiveness index, Psychological Reports, 106, 3, pp. 870-874, (2010); Tapia M., Marsh G., An instrument to measure mathematics attitudes, Academic Exchange Quarterly, 8, 2, pp. 1-8, (2004); Lund A., Measuring usability with the USE questionnaire, STC Usability SIG Newsletter, 8, 2, (2001); Fu F.-L., Su R.-C., Yu S.-C., EGameFlow: A scale to measure learners' enjoyment of e-learning games, Computers &amp; Education, 52, pp. 101-112, (2009)</t>
  </si>
  <si>
    <t>Bianchi-Berthouze N., Does body movement engage you more in digital game play? And why?. In: Proceedings of the international conference of affective computing and intelligent interaction, pp 102–113, (2007); Lazzaro N., Why we play games: four keys to more emotion without story, In, (2004); Suma E.A., Et al., Adapting user interfaces for gestural interaction with the flexible action and articulated skeleton toolkit, J Comput Graph, 37, 3, pp. 247-248, (2013); Teofilo L.F., Nogueira P.A., Silva P.B., Springer advances in intelligent systems and computing, WorldCIST’13 International Conferences, vol 206, pp. 873-884, (2013); Bernsen N.O., Dybkjaer L., Exploring natural interaction in the car. In: Proceedings of the CLASS workshop on natural interactivity and intelligent interactive information representation, pp 75–79, (2001); Santos E.S., Interaction in augmented reality environments using kinect. In: Proceedings of the XIII symposium on virtual reality, pp 112–121, (2011); Linder N., LuminAR: a compact and kinetic projected augmented reality interface. M.Sc, thesis, (2011); Vera L., Gimeno J., Coma I., Fernandez M., Augmented mirror: interactive augmented reality system based on kinect. In: Campos P, Graham N, Jorge J, Nunes N, Palanque P, Winckler M (eds) Human-Computer Interaction - INTERACT 2011, Lecture Notes in Computer Science, vol 6949. Springer, Heidelberg, pp 483–486, doi:10.1007/978-3-642-23768-3_63, (2011); Lee FJ (2007) Wiizards: 3D gesture recognition for game play input, Proceedings of the 2007 conference on future play, Future Play ’07, pp. 209-212; Lockman J., Fisher R.S., Olson D.M., Detection of seizure-like movements using a wrist accelerometer, Epilepsy Behav, 20, 4, pp. 638-641, (2011); Zhang X., Hand gesture recognition and virtual game control based on a 3D accelerometer and EMG sensors, In: International conference on intelligent user interfaces, (2009); Yamada T., Hayamizu Y., Yamamoto Y., Yomogida Y., Izadi-Najafabadi A., Futaba D.N., Hata K., A stretchable carbon nanotube strain sensor for human-motion detection, Nat Nanotechnol, 6, pp. 296-301, (2011); Sakoe H., Chiba S., Dynamic programming algorithm optimization for spoken word recognition, IEEE Trans Acoust Speech Signal Process, 26, 1, pp. 43-49, (1978); Schwarz L.A., Et al., Recognizing multiple human activities and tracking full-body pose in unconstrained environments, Pattern Recogn, 45, pp. 11-23, (2012); Arantes M., Gonzaga A., Human gait recognition using extraction and fusion of global motion features, Multimed Tools Appl, 55, pp. 655-675, (2011); Saon G., Soltau H., Boosting systems for large vocabulary continuous speech recognition, Speech Commun, 54, pp. 212-218, (2012); Jelinek F., Statistical methods for speech recognition. MIT Press, New York (ISBN-13:978-0-262-1066-3), (1998); Shih P.Y., Lin P.C., Wang J.F., Lin Y.N., Robust several-speaker speech recognition with highly dependable online speaker adaptation and identification, J Netw Comput Appl, 34, pp. 1459-1467, (2011); Serrano M., Nigay L., Lawson J.-Y.L., Ramsay A., Murray-Smith R., Denef S., The openinterface framework: a tool for multimodal interaction, CHI ’08 extended abstracts on human factors in computing systems (CHI EA ’08), pp. 3501-3506, (2008); Schroder M., The SEMAINE API: towards a standards-based framework for building emotion-oriented systems, Adv Hum Comput Interact 2010:article ID, (2010); McMahan R.P., Alexander J.D., Alon S.L., Evaluating natural interaction techniques in video games, Proceedings of the 2010 IEEE symposium on 3D user interfaces (3DUI ’10), pp. 11-14, (2010); Ilves M., Gizatdinova Y., Surakka V., Vankka E., Head movement and facial expressions as game input, EntertainComput, 5, 3, pp. 147-156, (2014); Edward T.S.E., Greenberg S., Shen C., Forlines C., Multimodal multiplayer tabletop gaming, Comput Entertain (CIE) Interact TV 5(2):article no, (2007); Chatzidaki E., Liapis A., Tsironis A., Users’ emotional experience using different modalities: a comparative study, Int J Web Eng Technol, 9, 2, pp. 148-163, (2014); Ermi L., Mäyrä F (2005) Fundamental components of the gameplay experience: analysing immersion, Changing views: worlds in play, selected papers of the 2005 digital games research association’s second international conference, pp. 15-27</t>
  </si>
  <si>
    <t>Dita P.B., Persepsi Terhadap Mata Pelajaran Matematika Siswa Smp Kelas VIII. Universitas Muhammadiyah Purworejo, (2015); Profil Kinerja Guru Pendidikan Jasmani SD Negeri (Penilaian Teman Sejawat Dan Siswa Terhadap Kompetensi Pedagogik Guru Penjas SD di Upt Purworejo, Banyuurip, Dan Kutoarjo), 16, 1, (2015); Peningkatan Kemampuan Pemahaman Dan Representasi Matematis Siswa SMA Melalui Strategi Preview-Question-Read-Reflekt-Recite-Review, (2013); Luluk A., Skripsi Efektivitas Penggunaan Model Reciprocal Teaching Dengan Melakukan Fieldtrip Terhadap Hasil Belajar Matematika, (2012); Essay Bahasa Indonesia Pengaruh Game Pada Mahasiswa, (2014); Clark R.E., Evaluating the Learning and Motivation Effects of Serious Games, Rosier School of Education Center for Creative Technologies Available Online At, (2006); Nur F., Sistem Pembelajaran Dalam Standar Proses Pendidikan, (2013); Education and the Kyoto School of Philosophy: Pedagogy for Human Transformation. University of London, (1980); Model-Model Pembelajaran Yang Inovatif, (2009); Marfisi-Schottman I., George Se., Tarpin-Bernard F., Tools and methods for efficiently designing serious games, 4th Europeen Conference on Games Based Learning ECGBL2010, Copenhagen, Denmark, pp. 226-234, (2010); Nuh M., Kurikulum 2013, Artikel Kementerian Pendidikan Dan Kebudayaan Pada 8 Maret, (2013); Nuh M., UU No.20 Sisdiknas, Kementerian Pendidikan Dan Kebudayaan Diakses Dari; Pedoman Perhitungan Beban Kerja Guru, (2008); Sulthani D.A., Domain Penilaian Hasil Belajar Pada Ranah Kognitif Ranah Afektif Dan Ranah Psikomotor: Konsep Dan Teknik Penilaiannya, (2014); Ismail M., Diah N.M., Ahmad S., Kamal N.A.M., Dahari M.K.M., Measuring Usability of Educational Computer Games Based on the User Success Rate, (2011); Pemanfaatan Excel Untuk Analisis Data, (2012); Purnamasari W., Skripsi Pelaksanaan Pembelajaran Matematika Berdasarkan Kurikulum 2013, (2014); Connected Leadership, Leadership,Making the Shift, (2015)</t>
  </si>
  <si>
    <t>Labadie J.W., Optimal operation of multireservoir systems: State-of-the-art review, J. Water Resour. Plan. Manag, 130, pp. 93-111, (2004); Nicklow J., Reed P., Savic D., Dessalegne T., Harrell L., Chan-Hilton A., Karamouz M., Minsker B., Ostfeld A., Singh A., Et al., State of the art for genetic algorithms and beyond in water resources planning and management, J. Water Resour. Plan. Manag, 136, pp. 412-432, (2009); Maier H.R., Kapelan Z., Kasprzyk J., Kollat J., Matott L.S., Cunha M.C., Dandy G.C., Gibbs M.S., Keedwell E., Marchi A., Et al., Evolutionary algorithms and other metaheuristics in water resources: Current status, research challenges and future directions, Environ. Model. Softw, 62, pp. 271-299, (2014); Loucks D.P., van Beek E., Stedinger J.R., Dijkman J.P., Villars M.T., Water Resources Systems Planning and Management: An Introduction to Methods, Models and Applications, (2005); Mayer I.S., The gaming of policy and the politics of gaming: A review, Simul. Gaming, 40, pp. 825-862, (2009); Weiner M.G., An introduction to war games, Les Choix Economiques: Decisions Sequentielles et Simulation, pp. 256-279, (1960); Abt C.A., Serious Games, (1970); Duke R.D., Origin and evolution of policy simulation: A personal journey, Simul. Gaming, 42, pp. 342-358, (2011); Medema W., Furber A., Adamowski J., Zhou Q., Mayer I., Exploring the Potential Impact of Serious Games on Social Learning and Stakeholder Collaborations for TransboundaryWatershed Management of the St, Lawrence River Basin. Water, 8, (2016); Rijcken T., Stijnen J., Slootjes N., SimDelta"-Inquiry into an Internet-Based Interactive Model forWater Infrastructure Development in The Netherlands, Water, 4, pp. 295-320, (2012); Gleick P., Environment and Security: Water Conflict Chronology-Version 2000, The World's Water 2000-2001; Gleick, (2000); Lund J.R., Palmer R.N., Water resource system modeling for conflict resolution, Water Resour. Update, 3, pp. 70-82, (1997); Palmer R.N., Cardwell H.E., Lorie M.A., Werick W., Disciplined planning, structured participation, and collaborative modeling-Applying shared vision planning to water resources, J. Am. Water Resour. Assoc, 49, pp. 614-628, (2013); Lawrence River Study Board. Options for Managing Lake Ontario and St. Lawrence River Water Levels and Flows; Public Involvement and Teaming in Planning. 2002; Games at the World Water Day; Centre for Systems Solutions, (2015); Tygron Engine, (2016); Wolfram S., Theory and Applications of Cellular Automata, 1, (1986); Gaberdan E., Maier K., Sobke H., Londong J., Illustrating decisions to end-users: The case of agent-based simulation for stormwater management, Proceedings of the Computational Methods in Water Resources 2014 XX. International Conference, (2014); D'Artista B.R., Hellweger F.L., Urban hydrology in a computer game?, Environ. Model. Softw, 22, pp. 1679-1684, (2007); Mike Hydro Basin: A multipurpose, map based decision support tool for integrated river basin analysis, planning and management-User guide, Water and Environment; Danish Hydraulic Institute: Hørsholm, (2014); Chew C., Zabel A., Lloyd G.J., Gunawardana I., Monninkhoff B., A Serious Gaming Approach for Serious Stakeholder Participation, Proceedings of the 11th International Conference on Hydroinformatics (HIC2014), (2014); Douven W., Mul M.L., Son L., Bakker N., Radosevich G., Hendriks A., Games to create awareness and design policies for transboundary cooperation in river basins: Lessons from the shariva game of the Mekong river commission, Water Resour. Manag, 28, pp. 1431-1447, (2014); Valkering P., van der Brugge R., Offermans A., Haasnoot M., Vreugdenhil H., A perspective-based simulation game to explore future pathways of a water-society system under climate change, Simul. Gaming, 44, pp. 366-390, (2013); Van der Wal M.M., de Kraker J., Kroeze C., Kirschner P.A., Valkering P., Can computer models be used for social learning? A serious game in water management, Environ. Model. Softw, 75, pp. 119-132, (2016); Haasnoot M., Middelkoop H., van Beek E., van Deursen W.P.A., A method to develop sustainable water management strategies for an uncertain future, Sustain. Dev, 19, pp. 369-381, (2011); Stefanska J., Magnuszewski P., Sendzimir J., Romaniuk P., Taillieu T., Dubel A., Flachner Z., Balogh P., A Gaming Exercise to Explore Problem-Solving versus Relational Activities for River Floodplain Management, Environ. Policy Gov, 21, pp. 454-471, (2011); Seibert J., Vis M.J.P., Irrigania-A web-based game about sharing water resources, Hydrol. Earth Syst. Sci, 16, pp. 2523-2530, (2012); Bassi A.M., de Rego F., Harrisson J., Lombardi N., WATERSTORY ILE A Systemic Approach to Solve a Long-Lasting and Far-Reaching Problem, Simul. Gaming, 46, pp. 404-429, (2015); Rijcken T., Christopher D.K., SimDelta global: Towards a standardised interactive model for water infrastructure development, Eur. J. Geogr, (2013); Van Alphen J., The Delta Programme and updated flood risk management policies in The Netherlands, J. Flood Risk Manag, (2015); Hill H., Hadarits M., Rieger R., Strickert G., Davies E.G., Strobbe K.M., The Invitational Drought Tournament: What is it and why is it a useful tool for drought preparedness and adaptation?, Weather Clim. Extremes, 3, pp. 107-116, (2014); Wang K., Davies E.G.R., A water resources simulation gaming model for the Invitational Drought Tournament, J. Environ. Manag, 160, pp. 167-183, (2015); Rusca M., Heun J., Schwartz K., Water management simulation games and the construction of knowledge, Hydrol. Earth Syst. Sci, 16, pp. 2749-2757, (2012); Savic D.A., Banyard J.K., Water Distribution Systems, (2011); Rossman L.A., EPANET 2 Users Manual, (2000); Simpson A.R., Murphy L.J., Dandy G.C., Pipe network optimisation using genetic algorithms, Proceedings of the Specialty Conference of Water Resources Planning and Management Division, pp. 392-395, (1995); Morley M.S., Tricarico C., Pressure Driven Demand Extension for EPANET (EPANETpdd), (2008); Mounce S.R., Blokker E.J.M., Husband S.P., Furnass W.R., Schaap P.G., Boxall J.B., Multivariate data mining for estimating the rate of discolouration material accumulation in drinking water distribution systems, J. Hydroinform, 18, pp. 96-114, (2016); Jung D., Lansey K.E., Choi Y.H., Kim J.H., Robustness-based optimal pump design and scheduling for water distribution systems, J. Hydroinform, 18, pp. 500-513, (2016); Giustolisi O., Savic D., Kapelan Z., Pressure-driven demand and leakage simulation for water distribution networks, J. Hydraul. Eng, 134, pp. 626-635, (2008); Sanz G., Perez R., Kapelan Z., Savic D., Leak Detection and Localization through Demand Components Calibration, J. Water Resour. Plan. Manag, (2015); Hutton C.J., Kapelan Z., Vamvakeridou-Lyroudia L., Savic D., Application of formal and informal Bayesian methods for water distribution hydraulic model calibration, J.Water Resour. Plan. Manag, (2013); Schaake J., Lai D., Linear Programming and Dynamic Programming Application of Water Distribution Network Design, (1969); Morgan D.R., Goulter I.C., Optimal urban water distribution design, Water Resour. Res, 21, pp. 642-652, (1985); Savic D.A., Walters G.A., Genetic algorithms for least-cost design of water distribution networks, J. Water Resour. Plan. Manag, 123, pp. 67-77, (1997); Maier H.R., Simpson A.R., Zecchin A.C., Foong W.K., Phang K.Y., Seah H.S., Chan Lim Tan C.L., Ant Colony Optimization for Design of Water Distribution Systems, J. Water Resour. Plan. Manag, 129, pp. 200-209, (2003)</t>
  </si>
  <si>
    <t>Ogden CL, Carroll MD, Kit BK, Flegal KM., Prevalence of childhood and adult obesity in the United States, 2011-2012, JAMA, 311, 8, pp. 806-814, (2014); Rubenstein AH., Obesity: A modern epidemic, Trans Am Clin Climatol Assoc, 116, pp. 103-111, (2005); Allison DB, Fontaine KR, Manson JE, Stevens J, VanItallie TB., Annual deaths attributable to obesity in the United States, JAMA, 282, 16, pp. 1530-1538, (1999); Cawley J, Meyerhoefer C., The medical care costs of obesity: An instrumental variables approach, J Health Econ, 31, 1, pp. 219-230, (2012); Eldon E., Social Times.: Adweek, (2011); Read JL, Shortell SM., Interactive games to promote behavior change in prevention and treatment, JAMA, 305, 16, pp. 1704-1705, (2011); Papastergiou M., Exploring the potential of computer and video games for health and physical education: A literature review, Computers &amp; Education, 53, 3, pp. 603-622, (2009); Cugelman B, Thelwall M, Dawes P., Online interventions for social marketing health behavior change campaigns: A meta-analysis of psychological architectures and adherence factors, J Med Internet Res, 13, 1, (2011); Moller AC, Majewski S, Standish M, Agarwal P, Podowski A, Carson R, Et al., Active fantasy sports: Rationale and feasibility of leveraging online fantasy sports to promote physical activity, JMIR Serious Games, 2, 2, (2014); Peng W., Design and evaluation of a computer game to promote a healthy diet for young adults, Health Commun, 24, 2, pp. 115-127, (2009); Ruggiero L, Moadsiri A, Quinn LT, Riley BB, Danielson KK, Monahan C, Et al., Diabetes island: Preliminary impact of a virtual world self-care educational intervention for african americans with type 2 diabetes, JMIR Serious Games, 2, 2, (2014); Lieberman D., Dance Dance Revolution: The most researched serious game ever. Why, and what have we learned?, (2005); Mokka S, Vaatanen A, Heinila J, Valkkynen P., Fitness computer game with a bodily user interface, 2003 Presented at: The Second International Conference on Entertainment Computing, (2003); Lin J, Mamykina L, Lindtner S, Delajoux G, Strub H., Fish'n'Steps: Encouraging physical activity with an interactive computer game, UbiComp 2006: Ubiquitous Computing, pp. 261-278, (2006); Krebs P, Burkhalter JE, Snow B, Fiske J, Ostroff J., Development and alpha testing of QuitIT: An interactive video game to enhance skills for coping with smoking urges, JMIR Res Protoc, 2, 2, (2013); Coonradt C., The Game of Work, (2012); Cugelman B., Persuasive Design Toolkit, (2013); Prensky M., Fun, Play and Games: What Makes Games Engaging, Digital Game-Based Learning, (2011); Reeves B, Read J., Total Engagement: How Games and Virtual Worlds Are Changing the Way People Work and Businesses Compete, (2009); Zichermann G., The Six Rules of Gamification, (2011); Cugelman B., Gamification: what it is and why it matters to digital health behavior change developers, JMIR Serious Games, 1, 1, (2013); Deterding S, Dixon D, Khaled R, Nacke L., From Game Design Elements to Gamefulness: Defining, (2011); Baranowski T, Buday R, Thompson DI, Baranowski J., Playing for real: Video games and stories for health-related behavior change, Am J Prev Med, 34, 1, pp. 74-82, (2008); Jeffery RW, Drewnowski A, Epstein LH, Stunkard AJ, Wilson GT, Wing RR, Et al., Long-term maintenance of weight loss: Current status, Health Psychol, 19, 1, pp. 5-16, (2000); Burke LE, Steenkiste A, Music E, Styn MA., A descriptive study of past experiences with weight-loss treatment, J Am Diet Assoc, 108, 4, pp. 640-647, (2008); West DS, Gorin AA, Subak LL, Foster G, Bragg C, Hecht J, A motivation-focused weight loss maintenance program is an effective alternative to a skill-based approach, Int J Obes (Lond), 35, 2, pp. 259-269, (2011); El-Nasr M, Andres L, Lavender T, Funk N, Jahangiri N, Sun M., Encouraging and sustaining healthy living through social games, 2011 Presented at: IEEE International Games Innovation Conference (IGIC); Patrick H, Canevello A., Methodological overview of a self-determination theory-based computerized intervention to promote leisure-time physical activity, Psychol Sport Exerc, 12, 1, pp. 13-19, (2011); Rigby S, Ryan R., Glued to Games: How Video Games Draw Us In and Hold Us Spellbound, (2011); Ryan RM, Rigby CS, Przybylski A., The motivational pull of video games: A self-determination theory approach, Motiv Emot, 30, 4, pp. 344-360, (2006); Rigby S, Ryan R., Immersyve » Science of Engagement, The Player Experience of Need Satisfaction (PENS), (2007); Durga S, El-Nasr M, Shiyko M, Sceppa C., Investigating game acceptance with data-driven retrospective interviewing: A case study with SpaPlay-a health-based game, (2015); Seif El-Nasr M, Durga S, Shiyko M, Sceppa C., Data-driven retrospective interviewing (DDRI): A proposed methodology for formative evaluation of pervasive games, Entertainment Computing, 11, pp. 1-19, (2015); Prochaska JO, DiClemente CC., Stages and processes of self-change of smoking: Toward an integrative model of change, Journal of Consulting and Clinical Psychology, 51, 3, pp. 390-395, (1983); About Adult BMI | Assessing Your Weight | Healthy Weight, (2015); Parmenter K, Wardle J., Development of a general nutrition knowledge questionnaire for adults, Eur J Clin Nutr, 53, 4, pp. 298-308, (1999); Marcus B, Rakowski W, Rossi J., Assessing motivational readiness and decision making for exercise, Health Psychol, 11, 4, pp. 257-261, (1992); Raudenbush S, Bryk A., Hierarchical Linear Models: Applications and Data Analysis Methods, (2002); Hox J, Moerbeek M, van de Schoot R., Multilevel Analysis: Techniques and Applications, (2010); Pinheiro J, Bates D, DebRoy S, Sarkar D. Sarkar D., nlme: Linear and Nonlinear Mixed Effects Models, (2015); Prochaska J., A transtheoretical model of behavior change: Implications for diet interventions, Promoting Dietary Change in Communities: Applying Existing Models of Dietary Change to Population-Based Interventions, pp. 37-49, (1992); Prochaska JO, Velicer WF, Rossi JS, Goldstein MG, Marcus BH, Rakowski W, Et al., Stages of change and decisional balance for 12 problem behaviors, Health Psychol, 13, 1, pp. 39-46, (1994); Auld GW, Nitzke SA, McNulty J, Bock MA, Bruhn CM, Gabel K, Et al., A stage-of-change classification system based on actions and beliefs regarding dietary fat and fiber, Am J Health Promot, 12, 3, pp. 192-201, (1998); Greene G, Rossi S, Reed G, Willey C, Prochaska J., Stages of change for reducing dietary fat to 30% of energy or less, J Am Diet Assoc, 94, 10, pp. 1105-1110, (1994); Povey R, Conner M, Sparks P, James R, Shepherd R., A critical examination of the application of the transtheoretical model's stages of change to dietary behaviours, Health Educ Res, 14, 5, pp. 641-651, (1999); Yin L, Bickmore T, Montfort N., An Interactive Narrative System for Narrative-Based Games for Health, Seventh Intelligent Narrative Technologies Workshop, (2014); Taylor T., Multiple pleasures: women and online gaming, Convergence: The International Journal of Research into New Media Technologies, 9, 1, pp. 21-46, (2003)</t>
  </si>
  <si>
    <t>Distance-Learning Remote Laboratories Using LabVIEW, (2002); Ferreira J., Muller D., The MARVEL EU project: A social constructivist approach to remote experimentation, Proc. of 1st Remote Engineering and Virtual Instrumentation International Symposium (REV'04), pp. 28-29, (2004); Scanlon E., Morris E., Di Paolo T., Cooper, Contemporary approaches to learning science: Technologically-mediated practical work, Studies in Sci. Education, 38, pp. 73-114, (2002); Casini M., Prattichizzo D., Vicino A., The automatic control telelab: A web-based technology for distance learning, IEEE Control Systems Magazine, 24, 3, pp. 36-44, (2004); Poindexte S., Heck B., Using the web in your courses: The how-to's and the why's, Proc. of American Control Conference, pp. 1304-1308, (1998); Ramakrishnan V., Zhuang Y., Hu S.Z., Chen J.P., Tan K.C., Development of a web-based control experiment for a coupled tank, Proceedings of the American Control Conference, 6, pp. 4409-4413, (2000); Batur C., Ma Q., Larson K., Kettenbauer N., Remote tuning of a PID position controller via internet, Proceedings of the American Control Conference, pp. 4403-4406, (2000); Schaf F.M., Pereira C.E., PID controller remote tuning experiment with learning environment integration, Proceedings of 12th IFAC Symp. on Information Control Problems in Manufacturing, pp. 261-266, (2006); Ayodele K.P., Akinwale O., Kehinde L.O., Osasona O., Ajayi E.O.B., Akinwunmi O.O., Advanced digital laboratory: An FPGA-based remote laboratory for teaching digital electronics, Proc., ASEE Annual Conference &amp; Exposition, (2009); Trevelyan J., Remote laboratories and team skills in mechatronics, Proceedings of the 2003 Mechatronics and Machine Vision in Practice Conference, (2004); Akinwale O.B., Kehinde L.O., Ayodele K.P., Jubril A.M., Jonah O.P., Ilori O., Chen X., A labview-based on-line robotic arm for students' laboratory, Proceedings of the 2009 ASEE Annual Conference &amp; Exposition, (2009); Aboluwarin O.O., Ayodele K.P., Kehinde L.O., Ishola B.I., Remote realistic interface experimentation using the emona DATEx board, Proceedings of 2012 American Society for Engineering Education, (2012); Judith M., Chris S., The importance of interest: The role of achievement goals and task values in promoting the development of interest, Social and Personality Psychology Compass, pp. 42-52, (2010); Hidi S., Baird W., Strategies for increasing text-based interest and students' recall of expository texts, Reading Research Quarterly, pp. 465-483, (1998); Renninger K.A., Individual interest and its implications for understanding intrinsic motivation, Intrinsic and Extrinsic Motivation: The Search for Optimal Motivation and Performance, pp. 373-404, (2000); Hidi S., Interest and its contribution as a mental resource for learning, Review of Educational Research, pp. 549-571, (1990); Dillenbourg P., Baker M., Blaye A., O'Malley C., The evolution of research on collaborative learning, Learning in Humans and Machine: Towards an Interdisciplinary Learning Science, pp. 189-211, (1996); Volkow N., Schelbert H., (2010); Brian D., Wiemer-Hastings P., Engagement to the internet and online gaming, Cyberpsychology &amp; Behavior, 2, (2005); Young K., Psychology of computer use: Xl engagement use of the internet: A case that breaks the stereotype, Psychological Report, pp. 899-902, (1996)</t>
  </si>
  <si>
    <t>Alankus G., Kelleher C., Reducing compensantory motions in video games for stroke rehabilitation, Session: Teaching with Games, pp. 2049-2058, (2012); De Leon N.I., Bhatt S.K., Al-Jumaily A., Augmented reality game based multi-usage rehabilitation therapist for stroke patients, International Journal on Smart Sensing and Intelligent System, 7, 3, pp. 1044-1058, (2014); Omelina L., Jansen B., Bonneeher B., Jan S.V.S., Cornelis J., Serious game for physical rehabilitation: Designing highly configurable and adaptable games, Proceeding 9th Intl Conference Disability, Virtual Reality and Associated Technologies, pp. 195-201, (2012); Freitas D.Q., Et al., Development and evaluation of a kinect based motor rehabilitation game, Proceedings of SBGames, pp. 144-153, (2012); Hsu H.J., The potential of kinect as interactive educational technology, 2nd Internaltional Conference on Education and Management Technology, 13, pp. 334-338, (2011); Askhay M., Et al., Design and implementation of mechatronic device for wrist and elbow rehabilitation, Proceedings of the 1st International Convention on Rehabilitation Engineering Nd Assistive Technology, Conjuction with 1st Tan Tock Seng Hospital Neurorehabilitation Meeting, pp. 212-215, (2007); Fukamoto T., NeuroRehab + the fun, Factor, Parson the New School for Design, (2010); Tang Z., Guo X., Prabhakaran B., Virtual rehabilitation system, Computer Science Department, pp. 833-836, (2010); Roy A.K., Soni Y., Dubey S., Enhancing effectiveness of motor rehabilitation using kinect motion sensing technology, Institute of Information and Communication Technology, pp. 298-304, (2013); Bertrand J., Et al., Serious games for training, rehabilitation and workforce development, School of Computing, (2013); Lange B., Et al., Interactive game-based rehabilitation using the microsoft kinect, Virtual Reality Short Papers and Posters (VRW), IEEE, pp. 171-172, (2012); Schonuer C., Pintaric T., Kaufmann H., Jansen S., Chronic pain rehabilitation with a serious game using multimodal input, International Conference on Virtual Rehabilitation, (2011); Balaam M., Et al., Motivating mobility: Designing for lived motivation in stroke rehabilitation, Session: Rehabilitation, pp. 3073-3082, (2011); Pyae A., Boon T., Gossage M., Understanding stroke patients' motivation for designing motivational rehabilitation games, Project Form School of Digital Media and Infocomm Technology, (2013); Alankus G., Lazar A., May M., Kelleher C., Towards customizable games for stroke rehabilitation, CHI 2010: Therapy and Rehabilitation, pp. 2113-2122, (2010); Chang Y.J., Chen S.F., Huang J.D., A kinect-based system for physical rehabilitation: A pilot study for young adults with motor disabilities, Research in Development Disabilities, 32, pp. 2566-2570, (2011); Elaklouk A.M., Mat Zin N.A., Shapii A., Game design for acquired brain injury cognitive rehabilitation : A conceptual framework, Advances in Visual Informatics (Lecture Notes in Computer Science, pp. 218-230, (2013); Sweetser P., Wyeth P.P., GameFlow: A model for evaluating player enjoyment in games, Computers in Entertainment (CIE), 3, 3, (2005); Burke J.W., McNeill M.D.J., Charles D.K., Morrow P.J., Crosbie J.H., McDonough S.M., Optimising engagement for stroke rehabilitation using serious games, The Visual Computer, 25, 12, pp. 1085-1099, (2009)</t>
  </si>
  <si>
    <t>Li S.L., Jost R.M., Morale S.E., De La Cruz A., Dao L., Stager D., Et al., Binocular iPad treatment of amblyopia for lasting improvement of visual acuity, JAMA ophthalmology, 133, pp. 479-480, (2015); Tailor V., Bossi M., Bunce C., Greenwood J.A., Dahlmann-Noor A., Binocular versus standard occlusion or blurring treatment for unilateral amblyopia in children aged three to eight years, Cochrane Database Syst Rev, 8, (2015); Hess R.F., Mansouri B., Thompson B., A new binocular approach to the treatment of amblyopia in adults well beyond the critical period of visual development, Restor Neurol Neurosci, 28, pp. 793-802, (2010); Hubel D.H., Wiesel T.N., Shape and arrangement of columns in cat's striate cortex, J Physiol, 165, pp. 559-568, (1963); Li H., Yang X., Gong Q., Chen H., Liao M., Liu L., BOLD responses to different temporospatial frequency stimuli in V1 and V2 visual cortex of anisometropic amblyopia, Eur J Ophthalmol, 23, pp. 147-155, (2013); Sengpiel F., Blakemore C., The neural basis of suppression and amblyopia in strabismus, Eye, 10, pp. 250-258, (1996); Birch E.E., Li S.L., Jost R.M., Morale S.E., De La Cruz A., Stager D., Et al., Binocular iPad treatment for amblyopia in preschool children, J AAPOS, 19, pp. 6-11, (2015); Koklanis K., Abel L.A., Aroni R., Psychosocial impact of amblyopia and its treatment: a multidisciplinary study, Clin Experiment Ophthalmol, 34, pp. 743-750, (2006); Loudon S.E., Passchier J., Chaker L., de Vos S., Fronius M., Harrad R.A., Et al., Psychological causes of non-compliance with electronically monitored occlusion therapy for amblyopia, Br J Ophthalmol, 93, pp. 1499-1503, (2009); Awan M., Proudlock F.A., Gottlob I., A randomized controlled trial of unilateral strabismic and mixed amblyopia using occlusion dose monitors to record compliance, Invest Ophthalmol Vis Sci, 46, pp. 1435-1439, (2005); Hess R.F., Babu R.J., Clavagnier S., Black J., Bobier W., Thompson B., The iPod binocular home-based treatment for amblyopia in adults: efficacy and compliance, Clin Experiment Optometry, 97, pp. 389-398, (2014); Handa T., Ishikawa H., Shoji N., Ikeda T., Totuka S., Goseki T., Et al., Modified iPad for treatment of amblyopia: a preliminary study, J AAPOS, 19, pp. 552-554, (2015); Hunter D.G., Treatment of amblyopia: the “eye pad” or the iPad?, J AAPOS, 19, pp. 1-2, (2015); Li R.W., Ngo C., Nguyen J., Levi D.M., Video-game play induces plasticity in the visual system of adults with amblyopia, PLoS Biol, 9, (2011); Foss A.J., Gregson R.M., MacKeith D., Herbison N., Ash I.M., Cobb S.V., Et al., Evaluation and development of a novel binocular treatment (I-BiT) system using video clips and interactive games to improve vision in children with amblyopia (’lazy eye’): study protocol for a randomised controlled trial, Trials, 14, (2013); Wallace D.K., Lazar E.L., Crouch E.R., Hoover D.L., Kraker R.T., Tamkins S.M., Et al., Time course and predictors of amblyopia improvement with 2 hours of daily patching, JAMA ophthalmol, 133, pp. 606-609, (2015); Li S.L., Reynaud A., Hess R.F., Wang Y.Z., Jost R.M., Morale S.E., Et al., Dichoptic movie viewing treats childhood amblyopia, J AAPOS, 19, pp. 401-405, (2015); Li J., Thompson B., Deng D., Chan L.Y., Yu M., Hess R.F., Dichoptic training enables the adult amblyopic brain to learn, Curr Biol, 23, pp. R308-R309, (2013); Hess R.F., Thompson B., Black J.M., Machara G., Zhang P., Bobier W.R., Et al., An iPod treatment of amblyopia: an updated binocular approach, Optometry, 83, pp. 87-94, (2012); To L., Thompson B., Blum J.R., Maehara G., Hess R.F., Cooperstock J.R., A game platform for treatment of amblyopia, IEEE Trans Neural Syst Rehabil Eng, 19, pp. 280-289, (2011); Bau V., Rose K., Pollack K., Spoerl E., Pillunat L.E., [Effectivity of an occlusion-supporting PC-based visual training programme by horizontal drifting sinus gratings in children with amblyopia], Klin Monatsbl Augenheilkd, 229, pp. 979-986, (2012); Herbison N., Cobb S., Gregson R., Ash I., Eastgate R., Purdy J., Et al., Interactive binocular treatment (I-BiT) for amblyopia: results of a pilot study of 3D shutter glasses system, Eye, 27, pp. 1077-1083, (2013)</t>
  </si>
  <si>
    <t>'SCORM 2004 3rd-edition', (2004); Barbieru D., Beligan D., Solutions for developing scorm conformant serious games, Conference proceedings of eLearning and Software for Education (eLSE), 2, pp. 385-390, (2012); Benson R., Samarawickrema G., Teaching in context: Some implications for e-learning design, CT: providing choices for learners and learning, pp. 61-70, (2007); Benson R., Samarawickrema G., Addressing the context of e-learning: using transactional distance theory to inform design, Distance Education, 30, 1, pp. 5-21, (2009); Bisognin L., Carron T., Marty J.C., Learning Games Factory: Construction of Learning Games. Using a Component-Based Approach, Proceeding 4th European Conference on Games Based Learning, pp. 19-30, (2010); Brown A.W., MDA redux: Practical realization of model driven architecture, Composition-Based Software Systems, 2008. ICCBSS 2008. Seventh International Conference IEEE, pp. 174-183, (2008); Burgos D., Tattersall C., Dougiamas M., Vogten H., Koper R., A First Step Mapping IMS Learning Design and Moodle, Journal UCS, pp. 924-931, (2007); 'IEEE Standard for Learning Object Metadata', (2002); 'IMS learning design specification. 2008206225', (2003); El Borji Y., Khaldi M., An IEEE LOM Application Profile to Describe Serious Games «SG-LOM», International Journal of Computer Applications, 86, 13, (2014); Grant J., Learning needs assessment: assessing the need., Bmj, 324, 7330, pp. 156-159, (2002); Trevino-Guzman N., Pomales-Garcia C., How Can a Serious Game Impact Student Motivation and Learning?, Proceedings of Industrial and Systems Engineering Research Conference, (2014); Hendrix M., Dunwell I., Jameras P., Arnab S., Petridis P., Stewart C., De Freitas S., Backlund P., Liarokapis F., Serious games and e-learning-learning standards: Towards an integrated experience, Journal of Advanced Distributed Learning Technology, 1, 1, (2013); Kelle S., Klemke R., Gruber M., Specht M., Standardization of game based learning design, Computational Science and Its Applications-ICCSA, pp. 518-532, (2011); Marfisi-Schottman I., Méthodologie, modèles et outils pour la conception de Learning Games, (2013); Marfisi-Schottman I., George S., Tarpin-Bernard F., Un profil d'application de LOM pour les Serious Games, Environnements Informatiques pour l'Apprentissage Humain, Conférence EIAH'2011, pp. 81-94, (2011); Marne B., Carron T., Labat J.M., Marfisi-Schott I., MoPPLiq: A Model For Pedagogical Adaptation of Serious Game Scenarios, Advanced Learning Technologies (ICALT), 2013 IEEE 13th International Conference, pp. 291-293, (2013); Slootmaker A., Kurvers H., Hummel H., Koper R., Developing scenario-based serious games for complex cognitive skills acquisition: Design, development and evaluation of the EMERGO platform, Journal of Universal Computer Science, 20, 4, pp. 561-582, (2014); Tang S., Hanneghan M., Carter C., A Platform Independent Game Technology Model for Model Driven Serious Games Development, Electronic Journal of e-Learning, 11, 1, pp. 61-79, (2013); Thanos C., Borri F., "DELOS: Network of Excellence" on Digital Libraries, (2007); Tran C., George S., Marfisi-Schottman I., EDoS: An Authoring Environement for Serious Games Design Based on Three Models, Proceedings of ECGBL 2010 The 4th European Conference on Games Based Learning, pp. 393-402, (2010); Van Staalduinen J.P., de Freitas S., A Game-Based Learning Framework: Linking Game Design and Learning, Learning to play: exploring the future of education with video games, 53, (2011); Wish V., Mahleb E., Go With The Flo: Games, Learning, And Sustainability, Proceedings of the 8th international conference Social responsibility and current challenges, (2013)</t>
  </si>
  <si>
    <t>Spil T.A.M.; Bruinsma G.</t>
  </si>
  <si>
    <t>Spil, Ton A.M. (6603223376); Bruinsma, Guido (56311660100)</t>
  </si>
  <si>
    <t>6603223376; 56311660100</t>
  </si>
  <si>
    <t>Designing serious games with the game of games</t>
  </si>
  <si>
    <t>https://www.scopus.com/inward/record.uri?eid=2-s2.0-84996605368&amp;partnerID=40&amp;md5=e8c41f6318e16b3b0026436981eb4249</t>
  </si>
  <si>
    <t>Education of serious gaming and gamification is often done in a traditional classroom setting. This paper discusses three cases in which we practice what we preach. In the classroom of the future students create a game while playing a game. The main question addressed in this paper is how we can design a meta serious game for educational purposes that is fun but also has educational value? In the development of the meta game (the Game of Games) we take a design science approach. The Game of Games was used to develop three games in an educational setting. The Game of Games was able to deliver the desired structure to guide students to develop serious games. The game of games consists of four islands: the land of ideas; the land of desire, the land of creation and the land of plenty. We found out that all three tests (feedback, flow and fun) initially were not timed correctly. Serious game development is in need of early prototype development. Secondly, The difference between dynamics and mechanics is not clearly defined in the literature and therefore not easily applicable for the novice game developer. Finally, in contrary to game dynamics and mechanics behavioral change is well described in literature. Testing and measuring the effectiveness in educational settings however is proven difficult. Despite promising results in structuring the serious game development process, future research has to show the effect of the game of games for serious game development purposes. © The Authors, 2016. All Rights Reserved.</t>
  </si>
  <si>
    <t>Behavior; MDA; Prototyping; Serious Gaming; Value proposition</t>
  </si>
  <si>
    <t>Adams E., Dormans J., Game Mechanics;Advanced Game Design, (2012); Bartle R., Hearts, Clubs, Diamonds, Spades: Players who suit MUDs, Journal of MUD research, 1, (1996); Bellotti F., Kapralos B., Lee K., Moreno-Ger P., Berta R., Assessment in and of serious games: an overview, Advances in Human-Computer Interaction, 2013, (2013); Butler D.L., Winne P.H., Feedback and self-regulated learning: A theoretical synthesis, Review of educational research, 65, 3, pp. 245-281, (1995); Boyle E., Connolly T.M., Hainey T., The role of psychology in understanding the impact of computer games, Entertainment Computing, 2, 2, pp. 69-74, (2011); Connolly T.M., Boyle E.A., MacArthur E., Hainey T., Boyle J.M., A systematic literature review of empirical evidence on computer games and serious games, Computers &amp; Education, 59, 2, pp. 661-686, (2012); Corti K., Games-based Learning; a serious business application, Informe de PixelLearning, 34, 6, pp. 1-20, (2006); Crookall D., Serious Games, Debriefing, and Simulation/Gaming as a Discipline, Simulation &amp; Gaming, 41, 6, pp. 898-920, (2010); Csikszentmihalyi M., Flow: The psychology of optimal experience.New York, (2008); Deterding S., Dixon D., Khaled R., Nacke L., From game design elements to gamefulness: defining gamification, Proceedings of the 15th international academic MindTrek conference: Envisioning future media environments, pp. 9-15, (2011); De Wit-Zuurendonk L.D., Oei S.G., Serious gaming in women's health care, BJOG: An International Journal of Obstetrics &amp; Gynaecology, 118, pp. 17-21, (2011); Dijk T.V., Spil A.A.M., Burg S.V.D., Wenzler I., Dalmolen S., Present or Play, Some First Evidence on the Effect on Behaviour of Serious Gaming, Paper presented at the ECGBL, 2014, (2014); Dixon D., Player types and gamification, CHI, 2011, (2011); Djaouti D., Alvarez J., Jessel J., Classifying Serious Games: The G/P/S model, (2011); Dominguez A., Et al., Gamifying learning experiences: Practical implications and outcomes, Computers &amp; Education, 63, 2013, pp. 380-392, (2013); Dunwell I., De Freitas S., Jarvis S., Four-dimensional consideration of feedback in serious games, Digital games and learning, pp. 42-62, (2011); Eladhari M.P., Ollila E.M., Design for research results experimental prototyping and play testing, Simulation &amp; Gaming, 43, 3, pp. 391-412, (2012); Erhel S., Jamet E., Digital game-based learning: Impact of instructions and feedback on motivation and learning effectiveness, Computers &amp; Education, 67, pp. 156-167, (2013); Fullerton T., Game design workshop: a playcentric approach to creating innovative games, (2014); Fu F.L., Su R.C., Yu S.C., EGameFlow: A scale to measure learners' enjoyment of e-learning games, Computers &amp; Education, 52, 1, pp. 101-112, (2009); Garris R., Ahlers R., Driskell J.E., Games, motivation, and learning: A research and practice model, Simulation &amp; gaming, 33, 4, pp. 441-467, (2002); Gobel S., Hardy S., Wendel V., Mehm F., Steinmetz R., Serious games for health: personalized exergames, Proceedings of the international conference on Multimedia, pp. 1663-1666, (2010); Grimley D., Prochaska J.O., Velicer W.F., Blais L.M., DiClemente C.C., The transtheoretical model of change, Changing the self: Philosophies, techniques, and experiences, pp. 201-227, (1994); Guillen-Nieto V., Aleson-Carbonell M., Serious games and learning effectiveness: The case of It's a Deal!, Computers &amp; Education, 58, 1, pp. 435-448, (2012); Hamari J., Koivisto J., Sarsa H., Does gamification work?-a literature review of empirical studies on gamification, System Sciences (HICSS), 2014 47th Hawaii International Conference on, pp. 3025-3034, (2014); Hays R.T., Singer M.J., Simulation fidelity in training system design: bridging the gap between reality and training, (1989); Huizinga J., Homo Ludens, (1944); Hunicke R., LeBlanc M., Zubek R., MDA: A formal approach to game design and game research, Proceedings of the AAAI Workshop on Challenges in Game AI, 4, (2004); Huotari K., Hamari J., Defining gamification: a service marketing perspective, Proceeding of the 16th International Academic MindTrek Conference, pp. 17-22, (2012); Jabbar A., Felicia P., Gameplay engagement and learning in game-based learning: a systematic review, Review of Educational Research December 2015, 85, 4, pp. 740-779, (2015); Jimenez S., Canvas: Game On! Lab, (2014); Kallio K., At least nine ways to play: approaching the gamer mentalitiues, Games and Culture, 2010; Kessels J., Smit C., Keursten P., The eight field instrument, (1996); Kiili K., de Freitas S., Arnab S., Lainema T., The design principles for flow experience in educational games, Procedia Computer Science, 15, pp. 78-91, (2012); Lin J., Mamykina L., Lindtner S., Delajoux G., Strub H., Fish'n'Steps: Encouraging Physical Activity with an Interactive Computer Game, UbiComp 2006: Ubiquitous Computing, 4206, pp. 261-278, (2006); Liu Y., Alexandrova T., Nakajima T., Gamifying intelligent environments, Proceeding Ubi-MUI '11 Proceedings of the 2011 international ACM workshop on Ubiquitous meta user interfaces, pp. 7-12, (2011); Manrique V., 35 Inspiring Game Examples for Gamification Mechanics, (2013); Manker J., Arvola M., Prototyping in game design: Externalization and internalization of game ideas, Proceedings of the 25th BCS Conference on Human-Computer Interaction, pp. 279-288, (2011); Michael D.R., Chen S.L., Serious games: Games that educate, train, and inform, (2005); Mory E.H., Feedback research revisited, Handbook of research on educational communications and technology, 2, pp. 745-783, (2004); Naumann J.D., Jenkins A.M., Prototyping: the new paradigm for systems development, Mis Quarterly, pp. 29-44, (1982); Ollila E.M., Suomela R., Holopainen J., Using prototypes in early pervasive game development, Computers in Entertainment (CIE), 6, 2, (2008); Osterwalder A., Peigneur Y., Business Model Generation: A Handbook for Visionaries, Game Changers and Challengers, (2010); Paharia R., Who coined the term "gamification, (2010); Peffers K., Tuunanen T., Rothenberger M.A., Chatterjee S., A Design Science Research Methodology for Information Systems Research, Journal of Management Information Systems, pp. 45-78, (2007); Reeves B., Read J.L., Total engagement, Using Games and Virtual Worlds to change the way people work and businesses compete, pp. 132-133, (2009); Rogers C.R., On becoming a person: A therapist's view of psychotherapy, (1961); Sadler D.T., Romine L.W., Stuart E.P., Merle-Johnson D., Game-based curricula in biology classes: Differential effects among varying academic levels, Journal of Research in Science Teaching, 50, pp. 479-499, (2013); Scavenger Game mechanics, retrieved from Internet; Shute V.J., Focus on formative feedback, Review of educational research, 78, 1, pp. 153-189, (2008); Susi T., Johannesson M., Backlund P., Serious games: An overview, (2007); Thiebes S., Lins S., Basten D., GAMIFYING INFORMATION SYSTEMS-A SYNTHESIS OF GAMIFICATION, MECHANICS AND DYNAMICS, proceeding of ECIS 2014, (2014); Thompson D., Bhatt R., Vazquez I., Cullen K.W., Baranowski J., Baranowski T., Liu Y., Creating action plans in a serious video game increases and maintains child fruit-vegetable intake: a randomized controlled trial, The international journal of behavioral nutrition and physical activity, 12, 1, (2015); Vis A.C., Kid-Ney's Journey: a Game to Support Treatment Selection for People with Chronic Kidney Failure, proceedings of SEGAH 2016, (2016); Wieringa R., Document Design science methodology: Principles and practice, Proceedings-International Conference on Software Engineering, pp. 493-494, (2010); Wiemeyer J., Kliem A., Serious games in prevention and rehabilitation-a new panacea for elderly people?, European Review of Aging and Physical Activity, 9, 1, pp. 41-50, (2012); Wilson K.A., Bedwell W.L., Lazzara E.H., Salas E., Burke C.S., Estock J.L., Conkey C., Relationships between game attributes and learning outcomes review and research proposals, Simulation &amp; Gaming, 40, 2, pp. 217-266, (2009); Wolfswinkel J.F., Furtmueller E., Wilderom C.P., Using grounded theory as a method for rigorously reviewing literature, European Journal of Information Systems, 22, 1, pp. 45-55, (2013); Yee N., Motivations to play in MMORPGs, Proceedings of DIGRA 2005, (2005); Young M., Slota S., Cutter A., Jalette G., Mullin G., Lai B., Simeoni Z., Tran M., Yukhymenko M., Our Princess is in another castle; a review of trends in serious gaming for education, REVIEW OF EDUCATIONAL RESEARCH March 2012, 82, 1, pp. 61-89, (2012)</t>
  </si>
  <si>
    <t>(2012); Ahn M., Choe S., Kwon S., Park B., Park T., Cho S., Park J., Rhee Y., Song J., Swan boat: Pervasive social game to enhance treadmill running, Proceedings of the 17th ACM International Conference on Multimedia, pp. 997-998, (2009); Biddis E., Irwin J., Active video games to promote physical activity in children and youth, Archives of Pediatric and Adolescent Medicine, 164, 7, pp. 664-672, (2014); Burke J., McNeill M., Charles D., Morrow P., Crosbie J., McDonough S., Optimising engagement for stroke rehabilitation using serious games, The Visual Computer, 25, 12, pp. 1085-1099, (2009); (2014); (2015); Davis S.B., Moar M., Jacobs R., Watkins M., Riddoch C., Cooke K., Ere be dragons: Heartfelt gaming, Digital Creativity, 17, 3, pp. 157-162, (2006); Douris P.C., McDonald B., Vespi F., Kelley N.C., Herman L., Comparison between Nintendo Wii Fit aerobics and traditional aerobic exercise in sedentary young adults, Journal of Strength and Conditioning Research, pp. 1052-1057, (2012); Fabricatore C., Gameplay and game mechanic: A key to quality in videogames, Proceedings of OECD-CERI Expert Meeting on Videogames and Education, pp. 29-31, (2007); Gao Y., Mandryk R.L., GrabApple: The design of a casual exergame, The International Conference on Entertainment Computing-ICEC, 11, pp. 35-46, (2011); Geurts L., Abeele V.V., Husson J., Windey F., Van Overveldt M., Annema J.-H., Desmet S., Digital games for physical therapy: Fulfilling the need for calibration and adaptation, Proceedings of the Fifth International Conference on Tangible, Embedded, and Embodied Interaction, pp. 117-124, (2011); (2014); Kanomi, Dance Dance Revolution, (1998); Kenney L., Wilmore J., Costill D., Physiology of Sport and Exercise with Web Study Guide, (1999); Knights S., Graham N., Switzer L., Hernandez H., Ye Z., Findlay B., Xie W.Y., An innovative cycling exergame to promote cardiovascular fitness in youth with cerebral palsy: A brief report, Developmental Neurorehabilitation, 416, pp. 1-6, (2014); Kurczak J., Graham N., Joly C., Mandryk R., Hearing is believing: Evaluating ambient audio for location-based games, Proceedings of the 8th International Conference on Advances in Computer Entertainment Technology, 32, (2011); Landry P., Pares N., Controlling the amount of physical activity in a specific exertion interface, Proceedings of Human Factors in Computing Systems Extended Absracts, pp. 2393-2398, (2012); Monedero J., McDonnell A., Keoghan M., O'Gorman D., Modified active videogame play results in moderate-intensity exercise, Games for Health Journal, 3, 4, pp. 234-240, (2014); Mueller F., Isbister K., Movement-based game guidelines, Proceedings of the SIGCHI Conference on Human Factors in Computing Systems, pp. 2191-2200, (2014); Mueller F., Agamanolis S., Picard R., Exertion interfaces: Sports over a distance for social bonding and fun, Proceedings of the SIGCHI Conference on Human Factors in Computing Systems, pp. 561-568, (2003); Navarro P., Johns M.L., Lu T.-H., Martin H., Poduval V., Robinson M., Roxby A., Christel M.G., Webz of War: A cooperative exergame driven by the heart, Games Innovation Conference (IGIC), 2013 IEEE International, pp. 187-190, (2013); Nenonen V., Lindbald A., Hakkinen V., Laitinen T., Jouhtio M., Hamalainen P., Using heart rate to control an interactive game, Proceedings of the SIGCHI Conference on Human Factors in Computing Systems, pp. 853-856, (2007); (2006); (2014); De Oliveira R., Oliver N., TripleBeat: Enhancing exercise performance with persuasion, Proceedings of the 10th International Conference on Human Computer Interaction with Mobile Devices and Services, pp. 255-264, (2008); Pasch M., Bianchi-Berthouze N., Van Dijk B., Nijholt A., Movement-based sports video games: Investigating motivation and gaming experience, Entertainment Computing, 1, 2, pp. 49-61, (2009); Peng W., Lin J.-H., Crouse J., Is playing exergames really exercising? A meta-analysis of energy expenditure in active video games, Cyberpsychology, Behavior and Social Networking, 14, 11, pp. 681-688, (2011); Rahl R., Physical Activity and Health Guidelines: Recommendations for Various Ages, Fitness Levels, and Conditions from 57 Authoritative Sources, (2010); Sinclair J., Feedback Control for Exergames, (2011); Strava, (2014); Tan B., Rashid Aziz A., Chua K., Teh K., Aerobic demands of the dance simulation game, International Journal of Sports Medicine, 23, 2, pp. 125-129, (2002); Thomas J., Salazar W., Landers D., What is missing in p&lt;. 05? Effect size, Research Quarterly for Exercise and Sport, 62, 3, pp. 344-348, (1991); Whaley M., Brubaker P., Otto R., Armstrong L., ACSM's Guidelines for Exercise Testing and Prescription, (2006); Wylie G., Miguel C., Coulton P., Mobile persuasive exergaming, Games Innovations Conference, pp. 126-130, (2009); Yim J., Nicholas Graham T.C., Using games to increase exercise motivation, Proceedings of the 2007 Conference on Future Play (Future Play '07), pp. 166-173, (2007)</t>
  </si>
  <si>
    <t>Adams A., Cox A., Questionnaires, in-depth interviews and focus groups Book Chapter and focus groups, Research Methods for Human Computer Interaction, pp. 17-34, (2008); Bernhaupt R., Concepts and Methods, Evaluating User Experience in Games, (2010); Browne P., Jumping the Gap : Indie Labour and the Imagined Indie Community in the Department of Communication Studies Presented in Partial Fulfillment of the Requirements for the Degree of Master of Arts (Media Studies ) at Concordia University Montreal, Quebec, (2015); Carter M., Downs J., Nansen B., Paradigms of games research in HCI: A review of 10 years of research at CHI, Proceedings of CHIPlay '14, pp. 27-36, (2014); Cheung G.K., Zimmermann T., Nagappan N., The First Hour Experience: How the Initial Play Can Engage (or Lose) New Players, Proceedings of the First ACM SIGCHI Annual Symposium on Computer-Human Interaction in Play - CHI PLAY '14, pp. 57-66, (2014); Desurvire H., Blvd W., Rey M., Caplan M., Using Heuristics to Evaluate the Playability of Games, (2001); Isbister K., Schaffer N., Social Psychology and user research, Game Usability: Advice from the Experts for Advancing the Player Experience, (2008); Korhonen H., Montola M., Arrasvuori J., Understanding Playful User Experience Through Digital Games, International Conference on Designing Pleasurable Products and Interfaces, pp. 274-285, (2009); Lazzaro N., Why We Play Games: Four Keys to More Emotion Without Story, Game Developer Conference (GDC), pp. 1-8, (2004); Lewis-Evans B., Finding Out What They Think: A Rough Primer to User Research, Part 1, (2012); Lewis-Evans B., Finding Out What They Think: A Rough Primer to User Research, Part 2, (2012); Marshall C., Rossman G.B., Designing Qualitative Research, (1999); Medlock M.C., Wixon D., McGee M., Welsh D., The Rapid Iterative Test and Evaluation Method: Better Products in Less Time, Cost-Justifying Usability: An Update for an Internet Age, pp. 489-517, (2005); Mirza-Babaei P., Biometric Storyboards: A Games User Research Approach for Improving Qualitative Evaluations of Player Experience, (2013); Mirza-Babaei P., Long S., Foley E., McAllister G., Understanding the contribution of biometrics to games user research, Proceedings of DiGRA, pp. 329-347, (2011); Mirza-Babaei P., Nacke L.E., Gregory J., Collins N., Fitzpatrick G., How does it play better?: Exploring user testing and biometric storyboards in games user research, Proceedings of the SIGCHI Conference on Human Factors in Computing Systems - CHI '13, pp. 1499-1508, (2013); Mirza-Babaei P., Zammitto V., Niesenhaus J., Sangin M., Nacke L.E., Games User Research: Practice, Methods, and Applications, Proc. CHI'13 Extended Abstracts, pp. 3219-3222, (2013); Moosajee N., Mirza-Babaei P., Games User Research (GUR) for Indie Studios, Proceedings of the 2016 CHI Conference Extended Abstracts on Human Factors in Computing Systems (CHI EA '16), pp. 3159-3165, (2016); Nielsen J., The Usability Engineering Life Cycle, Computer, 25, 3, pp. 12-22, (1992); Nielsen J., Enhancing the explanatory power of usability heuristics, CHI '94: Proceedings of the SIGCHI Conference on Human Factors in Computing Systems, pp. 152-158, (1994); O'Rourke P., Ubisoft Toronto Is Reportedly Working on Five Unannounced Projects, (2014); Pagulayan R., Keeker K., Fuller T., Wixon D., Romero R., User-centered design in games, Handbook for Human-Computer Interaction in Interactive Systems, (2003); Pham A., Bungie-Activision Contract, (2012); Poels K., De Kort Y., It is always a lot of fun !, Exploring Dimensions of Digital Game Experience Using Focus Group Methodology, pp. 83-89, (2007); Sinclair B., GTA V Dev Costs over $137 Million, Says Analyst, (2013); Apple App Store: Number of Available Apps 2015 | Statistic, (2015); Number of Google Play Store Apps 2015| Statistic, (2015); Tan D., Vanderdonckt J., Game User Experience Evaluation - Human - Computer Interaction Series, (2015); Thompson C., Halo 3: How Microsoft Labs Invented a New Science of Play, (2007); White G.R., Mirza-Babaei P., McAllister G., Good J., Weak inter-rater reliability in heuristic evaluation of video games, Proceedings of the 2011 Annual Conference Extended Abstracts on Human Factors in Computing Systems - CHI EA '11, (2011); Zammitto V., The Science of Play Testing: EA's Methods for User Research, GDC 2011, (2011); Zammitto V., Mirza-Babaei P., Livingston I., Kobayashi M., Nacke L., Player experience: Mixed methods and reporting results, CHI '14 Extended Abstracts on Human Factors in Computing Systems (CHI EA '14), pp. 147-150, (2014)</t>
  </si>
  <si>
    <t>Ward J., What is a Game Engine? [Online]; Aristidis P., Laurent A., Ian D., Sara F., Panagiotis P., Sylvester A., Simon S, Maurice H.“Scenariobased serious games repurposing, SIGDOC '11 Proceedings of the 29Th ACM International Conference on Design of Communication, pp. 37-44, (2011); Smith A.M., Nelson M.J., Mateas M., LUDOCORE: A logical game engine for modeling videogames, Computational Intelligence and Games (CIG), 2010 IEEE Symposium, pp. 91-98; Lachin M., Methodology for Development of Serious Gaming Scenario for Life Cycle Analysis Using TARGET Platform, (2011); Jonathan K., Nicole Y., Open Wonderland: An Extensible Virtual World Architecture, IEEE Internet Computing, 15, 5, pp. 38-45; Torrente J., Moreno-Ger P., Fernandez-Manjon B., Blanco A., Game-Like Simulations for Online Adaptive Learning: A Case Study, Proceedings of the 4Th International Conference on E-Learning and Games: Learning by Playing. Game-Based Education System Design and Development, Edutainment '09, pp. 162-173, (2009); Damien D., Julian A., Jean-Pierre J., Classifying Serious Games: The G/P/S Model Handbook of Research on Improving Learning and Motivation through Educational Games: Multidisciplinary Approaches, 6, pp. 118-136, (2011); Lotfi E., Amine B., Mohammed B., Article: Application of Analytic Hierarchical Process Method for Video Game Genre Selection, International Journal of Computer Applications, 96, 16, pp. 30-37, (2014); Myers B.A., Taxonomies of Visual Programming and Program Visualization, (1989); Siler W., Buckley J., Fuzzy Expert Systems and Fuzzy Reasoning, (2005); Hadjimichae M., Kuciauskas P., Tag P., Bankert R., Peak J., A Meteorological Fuzzy Expert System Incorporating Subjective User Input, Knowledge and Information Systems, 4, 3, pp. 350-369, (2002); Hawng G., «A New Environment for Developing Fuzzy Expert Systems, JOURNAL OF INFORMATION SCIENCE AND ENGINEERING, 15, pp. 53-69, (1999); Leung K.S., Lam W., Fuzzy Concepts in Expert Systems, IEEE Computer, 21, 9, pp. 43-56, (1988); Zadeh L., From Computing with Numbers to Computing with Words− From Manipulation of Measurements to Manipulation of Perceptions, IEEE TRANSACTIONS ON CIRCUITS AND SYSTEMS I: FUNDAMENTAL THEORY AND APPLICATIONS, 45, 1, pp. 105-119, (1999); Hellendoorn H., Thomas C., Defuzzification in fuzzy controllers, Journal of Intelligent and Fuzzy Systems, 1, 2, pp. 109-123, (1993); Roychowd Hury S., Wang B.-H., Cooperative neighbors in Defuzzification, Fuzzy Sets and Systems, 78, 1, pp. 37-49, (1996); Runkler T.A., Selection of appropriate Defuzzification methods using application specific properties, IEEE Trans. Fuzzy Systems, 5, 1, pp. 72-79, (1997); Mamdani E.H., Efstathiou H.J., Sugiyama K., Developments in fuzzy logic control, Proc. 23Rd Conf. on Decision and Control, pp. 888-893, (1984)</t>
  </si>
  <si>
    <t>Hrimech H.; Beloufa S.; Merienne F.; Boucheix J.M.; Cauchard F.; Vedrenne J.; Kemey A.</t>
  </si>
  <si>
    <t>Hrimech, Hamid (26537713000); Beloufa, Sabrina (57200102556); Merienne, Frederic (6603467181); Boucheix, Jean Michel (6506236615); Cauchard, Fabrice (35621370600); Vedrenne, Joël (57200103411); Kemey, Andras (57207358432)</t>
  </si>
  <si>
    <t>26537713000; 57200102556; 6603467181; 6506236615; 35621370600; 57200103411; 57207358432</t>
  </si>
  <si>
    <t>The effects of the use of serious game in eco-driving training</t>
  </si>
  <si>
    <t>Frontiers in ICT</t>
  </si>
  <si>
    <t>OCT</t>
  </si>
  <si>
    <t>10.3389/fict.2016.00022</t>
  </si>
  <si>
    <t>https://www.scopus.com/inward/record.uri?eid=2-s2.0-85062472506&amp;doi=10.3389%2ffict.2016.00022&amp;partnerID=40&amp;md5=b34159bfa844dc70bb57f8270f73c27a</t>
  </si>
  <si>
    <t xml:space="preserve">                             Serious games present a promising approach to training and learning. The player is engaged in a virtual environment for a purpose beyond pure entertainment, all while having fun. In this paper, we investigate the effects of the use of serious game in eco-driving training. An approach has been developed in order to improve players' practical skills in terms of eco-driving. This approach is based on the development of a driving simulation based on a serious game, integrating a multisensorial guidance system with metaphors including visual messages (information on fuel consumption, ideal speed area, gearbox management, etc.) and sounds (spatialized sounds, voice messages, etc.). The results demonstrate that the serious game influences positively the behavior of inexperienced drivers in ecological driving, leading to a significant reduction (up to 10%) of their CO                             2                              emission. This work brings also some guidelines for the design process. The experiences lead to a determination of the best eco-driving rules allowing a significant reduction of CO                             2                              emission.                          © 2016 Hrimech, Beloufa, Merienne, Boucheix, Cauchard, Vedrenne and Kemey.</t>
  </si>
  <si>
    <t>Driving simulation; Eco-driving; Interactive guidance metaphors; Serious games</t>
  </si>
  <si>
    <t>Abuzo A.A., Muromachi Y., The effect of ecodrive program on driving behavior and fuel economy of passenger cars in Tokyo, J. East. Asia Soc. Transp. Stud, 9, pp. 858-871, (2011); af Wahlberg A.E., Long-term effects of training in economical driving: fuel consumption, accidents, driver acceleration behavior and technical feedback, Int. J. Ind. Ergon, 37, pp. 333-343, (2007); Azzi S., Reymond G., Merienne F., Kemeny A., Eco-driving performance assessment with in-car visual and haptic feedback assistance, J. Comput. Inform. Sci. Eng, 11, (2011); Barbe J., Boy G., Sans M., GERICO: a human centred eco-driving system, IFAC Proc, 40, pp. 292-297, (2007); Barkenbus J.N., Eco-driving: an overlooked climate change initiative, Energy Policy, 38, pp. 762-769, (2010); Barth M., Boriboonsomsin K., Energy and emissions impacts of a freeway-based dynamic eco-driving system, Transport Res. D-Tr. E, 14, pp. 400-410, (2009); Beloufa S., Cauchard F., Benjamin V., Vedrenne J., Boucheix J.-M., Kemeny A., Et al., Enhanced game mode for eco-driving simulator, , Driving Simulation Conference, (2012); Beusen B., Broekx S., Denys T., Beckx C., Degraeuwe B., Gijsbers M., Et al., Sing on-board logging devices to study the longer-term impact of an eco-driving course, Transp. Res. D Transp. Environ, 14, pp. 514-520, (2009); Beusen B., Denys T., Long-term effect of eco-driving education on fuel consumption using an on-board logging device, URBAN TRANSPORT XIV-urban transport and the environment in the 21st Century, WIT Trans. Built Environ, 101, pp. 395-403, (2008); Boocock J.R., Coyle M., Report on the Development of the Safe and Fuel Efficient Driving Standard (SAFED), (2003); Bozicnik S., Hanzic K., Soft measures for sustainable road transport, Baltic Trans. J, pp. 50-51, (2009); De Vlieger I., Kretzschmar J., Environmental effects of driving behavior and congestion related to passenger cars, Atmos. Environ, 34, pp. 4649-4655, (2000); De Winter J., Van Leuween P., Happee P., Advantages and disadvantages of driving simulators: a discussion, , Proceedings of Measuring Behavior, pp. 47-50, (2012); Ecodrive, (2016); Ericsson E., Independent driving pattern factors and their influence on fuel-use and exhaust emission factors, Transp. Res. D Trans. Environ, 6, pp. 325-345, (2001); Evans L., Driver behaviour effects on fuel consumption in urban driving, Hum. Factors, 21, pp. 389-398, (1979); Greene D.L., Driver Energy Conservation Awareness Training: Review &amp; Recommendations for a National Program (ORNL/TM-9897), (1986); Gruening J., Bernard J., Clover C., Hoffmeister K., "Driving simulation.", (1998); Hitchings M.A., Ward T., CERA week: transportation/fuel trends and beyond, Global Refin. Fuels Today, 2, (2010); "Diesel club-one possible measure-aim to reduce fuel consumption and CO2 emissions by 5%, ", (2005); Hooker J.N., Optimal driving for single-vehicle fuel economy, Transp. Res, 22, pp. 183-201, (1988); Hornung D., Stiefel A., Stampfli M., von Hebenstreit B., "Evaluation of the eco-drive courses, ", (2000); CO2 Emissions from Fuel Combustion Highlights, 2015 Edn, (2015); Katayama H., Taniguchi M., A study on practical training system for energy conservational drives, Proc. Soc. Automot. Eng. Japan, 20, pp. 80-85, (2005); Kemeny A., Panerai F., Evaluating perception in driving simulation experiments, Trends Cogn. Sci, 7, pp. 31-37, (2003); Kolman D.A., Eco-driving: simple techniques for operational savings, pp. 22-23, (2009); Larsson H., Ericsson E., The effects of an acceleration advisory tool in vehicles for reduced fuel consumption and emissions, Transp. Res. D Transp. Environ, 14, pp. 141-146, (2009); Mele J., Eco-Driving Tips Offer Fuel Savings, (2008); Michael D.R., Chen S.L., Serious Games: Games That Educate, Train, and Inform, (2005); Michon J.A., A critical view of driver behavior models: what do we know, what should we do?., , Human Behavior and Traffic Safety, pp. 485-524, (1985); Miyasaka T., Taniguchi M., Sambuichi H., Potentiality of effects by fuel conservation driving in automatic transmission car, , Society of Automotive Engineers of Japan, pp. 13-16, (2005); Oktal, (2016); Onoda T., IEA policies-G8 recommendations and an afterwards, Energy Policy, 37, pp. 3822-3831, (2009); Prensky M., The motivation of gameplay: the real twenty-first century learning revolution, Horiz. Strategic Plann. Resour. Educ. Prof, 10, pp. 5-11, (2002); Regan M.A., Triggs T.J., Young K.L., Tomasevic N., Mitsopoulos E., Stephan K., Et al., On-Road Evaluation of Intelligent Speed Adaptation, Following Distance Warning and Seatbelt Reminder Systems:, Final Results of the TAC SafeCar Project, (2006); Rowson J., Young J., Cabbies Costs and Climate Change, an Engaged Approach to Fuel Efficient Behaviour, (2011); Save and Fuel Efficient Driving, (2007); Saint-Pierre G., Ehrlich J., Impact of intelligent speed adaptation systems on fuel consumption and driver behaviour, , Proceedings of the 15th ITS World Congress. New York: ITS America, (2008); Slob J.J., State-of-the-Art Driving Simulators, a Literature Survey, (2008); Susi T., Johannesson M., Backlund P., Serious Games: An Overview, (2007); Taniguchi M., Kasai J., Sambuichi H., A study on the fuel consumption for driving at vehicle starting under energy saving drives, , Proceedings of the Society of Automotive Engineers of Japan, (2006); Ecodriving: Smart, Efficient Driving Techniques, (2005); Ukita M., Shirota H., Study on the effect of eco-driving by equipping with fuel consumption meter, Proc. Annu. Meet. Environ. Syst. Res, 31, pp. 413-419, (2003); Walden J., Economy Drive, (2008); Wengraf I., Easy on the Gas-The Effectiveness of Eco-Driving, (2012); Zarkadoula M., Zoidis G., Tritopoulou E., Training urban bus drivers to promote smart driving: a note on a Greek eco-driving pilot program, Transp. Res. Board D, 12, pp. 449-452, (2007)</t>
  </si>
  <si>
    <t>Adams E., The Designer’S Notebook: The Perils of Bottom-up Game Design, (2004); Bark K., Tran C., Fujimura K., Ng-Thow V., Personal Navi: Benefits of an augmented reality navigational aid using a see-thru 3D volumetric HuD, Proc. AutomotiveUI, (2014); Brand J.E., Lorentz P., Mathew T., Digital Australia 2014 (DA14), (2014); Csikszentmihalyi M., Csikszentmihalyi I.S., Optimal Experience: Psychological Studies of Flow in Consciousness, (1992); Daun T.J., Lienkamp M., Spielend Fahren: Gamification-Konzept für Fahrerassistenzsysteme, VDI-Berichte, 2179, 20126, pp. 269-282, (2012); Deterding S., Dixon D., Khaled R., Nacke L., From game design elements to gamefulness: Defining gamification, Proc. MindTrek, pp. 9-15, (2011); Diewald S., Moller A., Roalter L., Stockinger T., Kranz M., Gameful design in the automotive domain: Review, outlook and challenges, Proc. AutomotiveUI, pp. 262-265, (2013); Fitz-Walter Z., Wyeth P., Tjondronegoro D., Scott-Parker B., Driven to drive: Designing gamification for a learner logbook smartphone application, Proc. Gameful Design, Research, and Applications, pp. 42-49, (2013); Flatla D.R., Gutwin C., Nacke L.E., Bateman S., Mandryk R.L., Calibration games: Making calibration tasks enjoyable by adding motivating game elements, Proc. UIST, pp. 403-412, (2011); Fuller R., Towards a general theory of driver behaviour, Accident Analysis and Prevention, 37, 3, pp. 461-472, (2005); Fullerton T., Game Design Workshop: A Playcentric Approach to Creating Innovative Games, (2014); Gabbard J.L., Fitch G.M., Kim H., Behind the glass: Driver challenges and opportunities for AR automotive applications, Proc. IEEE, 102, 2, pp. 124-136, (2014); Hall J.V., Wyeth P.A., Johnson D., Instructional objectives to core-gameplay: A serious game design technique, Proc. CHI PLAY, pp. 121-130, (2014); Harvey J., Heslop S., Thorpe N., The categorisation of drivers in relation to boredom, Transportation Planning and Technology, 34, (2011); Hunicke R., Zubek R., MDA: A formal approach to game design and game research, Proc. of AAAI Workshop on Challenges in Game AI, (2004); Johnson D., Wiles J., Effective affective user interface design in games, Ergonomics, 46, 13-14, pp. 1332-1345, (2003); Loehmann S., Landau M., Koerber M., Butz A., Heartbeat: Experience the pulse of an electric vehicle, Proc. AutomotiveUI, (2014); Loehmann S., Landau M., Koerber M., Hausen D., Proppe P., Hackenschmied M., The periscope: An experience design case study, Proc. AutomotiveUI, (2014); Lopes G., Kuhnen R., Game Design Cognition: The Bottom-Up And Top-Down Approaches, (2007); Meschtscherjakov A., Ratan R., Tscheligi M., Et al., 2nd workshop on user experience of autonomous driving, Adj. Proc. AutomotiveUI, (2014); Osswald S., Schroeter R., Loehmann S., Butz A., Lundstrom A., Lienkamp M., EVIS workshop in ADJ, Proc. AutomotiveUI, (2014); Riener A., Alvarez I., Pfleging B., Et al., Social, natural, and peripheral interactions: Together and separate, Adj. Proc. AutomotiveUI, (2014); Rodriguez M.D., Roa R.R., Ibarra J.E., Curlango C.M., In-car ambient displays for safety driving gamification, Proc. MexIHC, (2014); Schroeter R., Oxtoby J., Johnson D., AR and gamification concepts to reduce driver boredom and risk taking behaviours, Proc. AutomotiveUI, (2014); Schroeter R., Rakotonirainy A., Foth M., The social car: New interactive vehicular applications derived from social media and urban informatics, Proc. AutomotiveUI, pp. 107-110, (2012); Shi C., Lee H.J., Kurczal J., Lee A., Routine driving infotainment app: Gamification of performance driving, Proc. AutomotiveUI, (2012); Sweetser P., Wyeth P., GameFlow: A model for evaluating player enjoyment in games, Entertainment Computing, 3, (2005); Zuckerman M., Behavioral Expressions and Biosocial Bases of Sensation Seeking, (1994); National Highway Traffic Safety Administration (NHTSA), (2010)</t>
  </si>
  <si>
    <t>Report Finds Exponential Growth in Active Video Game Market, (2013); Graves L., Stratton G., Ridgers N.D., Energy expenditure in adolescents playing new generation computer games, Br J Sports Med, 42, pp. 592-594, (2008); Peng W., Crouse J.C., Lin J.H., Using active video games for physical activity promotion: A systematic review of the current state of research, Health Educ Behav, 40, pp. 171-192, (2013); Ogden C.L., Carroll M.D., Kit B.K., Flegal K.M., Prevalence of childhood and adult obesity in the United States, 2011-2012, JAMA, 311, pp. 806-814, (2014); Barnett A., Cerin E., Baranowski T., Active video games for youth: A systematic review, J Phys Act Health, 8, pp. 724-737, (2011); Buday R., Baranowski T., Thompson D., Fun and games and boredom, Game Health J, 1, pp. 257-261, (2012); Przybylski A.K., Rigby C.S., Ryan R.M., Amotivationalmodel of video game engagement, Rev Gen Psychol, 14, pp. 154-166, (2010); Baranowski T., Maddison R., Maloney A., Et al., Building a better mousetrap (exergame) to increase youth physical activity, Games Health J, 3, pp. 72-78, (2014); Bailey R.C., Olson J., Pepper S.L., Et al., The level and tempo of children's physical activities: An observation study, Med Sci Sports Exerc, 27, pp. 1033-1041, (1995); Herman C.W., Musich S., Lu C., Et al., Effectiveness of an incentive-based online physical activity intervention on employee health status, J Occup Environ Med, 48, pp. 889-895, (2006); Katz D.L., O'Connell M., Yeh M.C., Et al., Public health strategies for preventing and controlling overweight and obesity in school and worksite settings: A report on recommendations of the Task Force on Community Preventive Services, MMWR Recomm Rep, 54, pp. 1-12, (2005); Ries N.M., Financial incentives for weight loss and healthy behaviours, Health Policy, 7, pp. 23-28, (2012); O'Keeffe G.S., Clarke-Pearson K., The impact of social media on children, adolescents, and families, Pediatrics, 127, pp. 800-804, (2011); Staiano A.E., Abraham A.A., Calvert S.L., Adolescent exergame play for weight loss and psychosocial improvement: A controlled physical activity intervention, Obesity (Silver Spring), 21, pp. 598-601, (2013); Estabrooks P.A., Sustaining exercise participation through group cohesion, Exerc Sport Sci Rev, 28, pp. 63-67, (2000); Staiano A.E., Calvert S.L., Exergames for physical education courses: Physical, social, and cognitive benefits, Child Dev Perspect, 5, pp. 93-98, (2011); Paras B.S., Learning to Play: The Design of In-game Training to Enhance Videogame Experience [Ma Dissertation], (2006); Vygotsky L.S., Thought and Language, (1967); Mellecker R., Lyons E.J., Baranowski T., Disentangling fun and enjoyment in active games using an expanded design, play, experience framework: A narrative review, Games Health J, 2, pp. 142-149, (2012); Sweetser P., Wyeth P., GameFlow: A model for evaluating player enjoyment in games, ACM Comput Entertain, 3, 3, (2005); Weibel D., Wissmath B., Immersion in computer games: The role of spatial presence of flow, Int J Comp Game Tech, (2011); Zamani E., Kheradmand A., Hedayati N., Comparing the social skills of students addicted to computer games with normal students, Addict Health, 2, pp. 59-65, (2010); Cowley B., Charles D., Black M., Hickey R., Toward an understanding of flow in video games, ACM Comput Entertain, 6, 2, (2008); Hamilton M.T., Hamilton D.G., Zderic T.W., Role of low energy expenditure and sitting in obesity, metabolic syndrome, type 2 diabetes, and cardiovascular disease, Diabetes, 56, pp. 2655-2667, (2007)</t>
  </si>
  <si>
    <t>Walz S.P., Deterding S., An introduction to the gameful world, The Gameful World: Approaches, Issues and Applications, pp. 1-13, (2014); Deterding S., Dixon D., Khaled R., Nacke L., From game design elements to gamefulness: Defining gamification, Proceedings of the 15th International Academic MindTrek Conference: Envisioning Future Media Environments, pp. 9-15, (2011); Kapp K.M., The Gamification of Learning and Instruction: Game-based Methods and Strategies for Training and Education, (2012); Hassenzahl M., The interplay of beauty, goodness, and usability in interactive products, Human-Computer Interaction, 19, 4, pp. 319-349, (2004); Hassenzahl M., Experience design: Technology for all the right reasons, Synthesis Lectures on Human-centered Informatics, 3, 1, pp. 1-95, (2010); McCarthy J., Wright P., Technology as Experience, (2004); Ramirez D., Squire K., Gamification and learning, The Gameful World: Approaches, Issues and Applications, pp. 625-652, (2014); Munson S.A., Poole E., Berry D., Peyton T., Gamification and health, The Gameful World: Approaches, Issues and Applications, pp. 597-624, (2014); Froehlich J.E., Gamifying green: Gamification and environmental sustainability, The Gameful World: Approaches, Issues and Applications, pp. 563-596, (2014); Kumar J., Gamification at Work: Designing Engaging Business Software, pp. 528-537, (2013); Kuo M.S., Chuang T.Y., How gamification motivates visits and engagement for online academic dissemination-An empirical study, Computers in Human Behavior, 55, pp. 16-27, (2016); Prensky M.R., From Digital Natives to Digital Wisdom: Hopeful Essays for 21st Century Learning, (2012); Gee J.P., What Videogames Have to Teach Us About Learning and Literacy, (2003); Squire K., Video games in education, Int. J. Intell. Games &amp; Simulation, 2, 1, pp. 49-62, (2003); Law E.L.C., Sun X., Evaluating user experience of adaptive digital educational games with Activity Theory, International Journal of Human-computer Studies, 70, 7, pp. 478-497, (2012); Hamari J., Koivisto J., Sarsa H., Does gamification work? - A literature review of empirical studies on gamification, System Sciences (HICSS), 2014 47th Hawaii International Conference on, pp. 3025-3034, (2014); Medina J.A., Sanchez J.J., Garcia-Lopez E., Garcia-Cabot A., Learning outcomes using objectives with computer science students, Proceedings of the 2014 Conference on Innovation &amp; Technology in Computer Science Education, (2014); Su C.H., Su P.Y., Study on 3D meaningful mobile gamification learning outcome assessment - An example of blood circulation lesson, Applied Mechanics and Materials, 764, pp. 1395-1399, (2015); Anderson P.E., Turner C., Dierksheide J., McCauley R., An extensible online environment for teaching data science concepts through gamification, Frontiers in Education Conference (FIE), pp. 1-8, (2014); Fisher R.J., Social desirability bias and the validity of indirect questioning, Journal of Consumer Research, pp. 303-315, (1993); Sarat A., Kearns T.R., Law in Everyday Life, (1995); Flin R., Stevenson Y., Davies G., Children's knowledge of court proceedings, British Journal of Psychology, 80, pp. 285-297, (1989); Peterson-Badali M., Abramovitch R., Duda J., Young children's legal knowledge and reasoning ability, Canadian Journal of Criminology, 39, pp. 145-170, (1997); Powell, Et al., Children's perceptions of role of police: A qualitative study, International Journal of Police Science and Management, 10, 4, pp. 464-473, (2008); Muller M.J., Participatory design: The third space in HCI, Handbook of HCI, (2007); Druin A., The Design of Children's Technology, (1999); Duh H.B.-L., Yee S.L.C.Y., Gu Y.X., Chen V.H.-H., A narrative-driven design approach for casual games with children, Proceedings of the 5th ACM SIGGRAPH Symposium on Video Games, (2010); Tan J.L., Goh D.H.-L., Ang R.P., Huan V.S., Child-centered interaction in the design of a game for social skills intervention, Comput. Entertain., 9, 1, pp. 1-17, (2011); Markopoulos P., Read J.M., MacFarlane S., Hoysniemi J., Evaluating Children's Interactive Products: Principles and Practices for Interaction Designers, (2008); Brandt E., Designing exploratory design games: A framework for participation in participatory design?, Proceedings of the Ninth Conference on Participatory Design: Expanding Boundaries in design, 1, pp. 57-66, (2006); Partala T., Kallinen A., Understanding the most satisfying and unsatisfying user experiences: Emotions, psychological needs, and context, Interacting with Computers, 24, 1, pp. 25-34, (2012); Law E.L.C., Hassenzahl M., Karapanos E., Obrist M., Roto V., Tracing links between UX frameworks and design practices: Dual carriageway, Proceedings of HCI Korea, pp. 188-195, (2014); Katz J.E., Sugiyama S., Mobile phones as fashion statements: The co-creation of mobile communication's public meaning, Mobile Communications, pp. 63-81, (2005); Juul J., The magic circle and the puzzle piece, Conference Proceedings of the Philosophy of Computer Games, (2008); Calleja G., Ludic identities and the magic circle, Homo Ludens 2.0: Play, Media and Identity, (2012); Salen K., Zimmerman E., Rules of Play: Game Design Fundamentals, (2004); Bogost J., Why gamification is bullshit, The Gameful World: Approaches, Issues and Applications, pp. 65-80, (2014); Abt C.C., Serious Games, (1970); Raybourn E.M., Applying simulation experience design methods to creating serious gamebased adaptive training systems, Interacting with Computers, 19, 2, pp. 206-214, (2007); Barbosa A.F., Silva F.G., Serious games: Design and development of oxyblood, Proceedings of the 8th International Conference on Advances in Computer Entertainment Technology, (2011); Heintz S., Law E., Game elements-attributes model: A first step towards a structured comparison of educational games, Proc. DiGRA, (2015); Read J., Fine K., Using survey methods for design and evaluation in child computer interaction, The Workshop on Child Computer Interaction: Methodological Research at INTERACT, (2005); Couper M.P., Tourangeau R., Conrad F.G., Singer E., Evaluating the effectiveness of visual analog scales a web experiment, Social Science Computer Review, 24, 2, pp. 227-245, (2006); Read J., MacFarlane S., Using the fun toolkit and other survey methods to gather opinions in child computer interaction, The Proceedings of the 2006 Conference on Interaction Design and Children, (2006)</t>
  </si>
  <si>
    <t>Betker A.L., Desai A., Nett C., Et al., Game-based exercises for dynamic short-sitting balance rehabilitation of people with chronic spinal cord and traumatic brain injuries, Phys Ther, 87, pp. 1389-1398, (2007); Deutsch J.E., Using virtual reality to improve walking post-stroke: translation to individuals with diabetes, J Diabetes Sci Technol, 5, pp. 309-314, (2011); Gaffurini P., Bissolotti L., Calza S., Et al., Energy metabolism during activity-promoting video games practice in subjects with spinal cord injury: evidences for health promotion, Eur J Phys Rehabil Med, 49, pp. 23-29, (2013); Mirelman A., Maidan I., Deutsch J.E., Virtual reality and motor imagery: promising tools for assessment and therapy in Parkinson's disease, Mov Disord, 28, pp. 1597-1608, (2013); Ungerleider L.G., Doyon J., Karni A., Imaging brain plasticity during motor skill learning, Neurobiol Learn Mem, 78, pp. 553-564, (2002); Kramer A.F., Erickson K.I., Capitalizing on cortical plasticity: influence of physical activity on cognition and brain function, Trends Cogn Sci, 11, pp. 342-348, (2007); Lange B., Flynn S.M., Rizzo A.A., Game-based telerehabilitation, Eur J Phys Rehabil Med, 45, pp. 143-151, (2009); Shumway-Cook A., Woollacott M.H., Motor Control Translating Research into Practice, (2007); Bailey B.W., McInnis K., Energy cost of exergaming: a comparison of the energy cost of 6 forms of exergaming, Arch Pediatr Adolesc Med, 165, pp. 597-602, (2011); Graves L.E., Ridgers N.D., Williams K., Et al., The physiological cost and enjoyment of Wii Fit in adolescents, young adults, and older adults, J Phys Act Health, 7, pp. 393-401, (2010); Lyons E.J., Tate D.F., Ward D.S., Et al., Energy expenditure and enjoyment during video game play: differences by game type, Med Sci Sports Exerc, 43, pp. 1987-1993, (2011); Bronner S., Pinsker R., Noah J.A., Energy cost and game flow of 5 exer-games in trained players, Am J Health Behav, 37, pp. 369-380, (2013); Mellecker R.R., McManus A.M., Active video games and physical activity recommendations: a comparison of the Gamercize Stepper, XBOX Kinect and XaviX J-Mat, J Sci Med Sport, 17, pp. 288-292, (2014); Whitehead A., Johnston H., Nixon N., Et al., Exergame effectiveness: what the numbers can tell us, Proceedings of the fifth ACM SIGGRAPH symposium on video games, pp. 55-62, (2010); Bianchi-Berthouze N., Kim W.W., Patel D., Does body movement engage you more in digital game play? and why?, Affective computing and intelligent interaction, second international conference, ACII, 4738, pp. 102-113, (2007); Piva S.R., Gil A.B., Almeida G.J., Et al., A balance exercise program appears to improve function for patients with total knee arthroplasty: a randomized clinical trial, Phys Ther, 90, pp. 880-894, (2010); Husswirth C., Bigard A.X., Le Chevalier J.M., The Cosmed K4 telemetry system as an accurate device for oxygen uptake measurements during exercise, Int J Sports Med, 18, pp. 449-453, (1997); Brockmyer J.H., Fox C.M., Curtiss K.A., Et al., The development of the game engagement questionnaire: a measure of engagement in video game-playing, J Exp Social Psychol, 45, pp. 624-634, (2009); Global recommendations on physical activity for health, (2010); Bernstein N., The Coordination and Regulation of Movement, (1967); Vereijken B., van Emmerik R.E.A., Whiting H.T., Et al., Free(z)ing degrees of freedom in skill acquisition, J Mot Behav, 24, pp. 133-142, (1992); Pasch M., Bianchi-Berthouze N., van Dijk B., Et al., Movement-based sports video games: investigating motivation and gaming experience, Entertain Comput, 1, pp. 49-61, (2009); Thin A.G., Brown C., Meenan P., User experiences while playing dance-based exergames and the Influence of different body motion sensing technologies, Int J Comput Games Technol, 2013, pp. 1-7, (2013); O'Donovan C., Hussey J., Active video games as a form of exercise and the effect of gaming experience: a preliminary study in healthy young adults, Physiother, 98, pp. 205-210, (2012); Sell K., Lillie T., Taylor J., Energy expenditure during physically interactive video game playing in male college students with different playing experience, J Am Coll Health, 56, pp. 505-511, (2008); Lin H.H., Wang Y.S., Chou C.H., Hedonic and utilitarian motivations for physical game systems use behavior, Int J Hum-Comput Interact, 28, pp. 445-455, (2012); Thin A., Hansen L., McEachen D., Flow experience and mood states while playing body movement-controlled video games, Games Cult, 6, pp. 414-428, (2011); Jennett C., Cox A.L., Cairns P., Et al., Measuring and defining the experience of immersion in games, Int J Hum-Comput Stud, 66, pp. 641-661, (2008); Ortqvist D., Liljedahl M., Immersion and gameplay experience: a contingency framework, Int J Comput Games Technol, pp. 1-11, (2010); Charbonneau E., Buchanan S., Bott J., Et al., Dance enhanced: investigating how earning content through exertion impacts dance game enjoyment, Paper presented at: ninth annual conference on the foundations of digital games, (2014); O'Donovan C., Hirsch E., Holohan E., Et al., Energy expended playing Xbox Kinect and Wii games: a preliminary study comparing single and multiplayer modes, Physiotherapy, 98, pp. 224-229, (2012); Leninger L.J., Coles M.G., Gilbert J.N., Comparing enjoyment and perceived exertion between equivalent bouts of physically interactive video gaming and treadmill walking, Health Finess J, 3, pp. 12-18, (2010)</t>
  </si>
  <si>
    <t>Bettadapura V., Face expression recognition and analysis: The state of the art, Computer Vision and Pattern Recognition, 1203, 6, pp. 1-27, (2012); Brown E., Cairns P., A grounded investigation of game immersion, CHI'04 Extended Abstracts on Human Factors in Computing Systems, pp. 1297-1300, (2004); Chen S., Epps J., Automatic classification of eye activity for cognitive load measurement with emotion interference, Computer Methods and Programs in Biomedicine, 110, 2, pp. 111-124, (2013); Cootes T.F., Edwards G.J., Taylor C.J., Active appearance models, IEEE Transactions on Pattern Analysis and Machine Intelligence, 23, 6, pp. 681-685, (2001); Csikszentmihalyi M., Flow: The Psychology of Optimal Experience, (1991); Fasel B., Luettin J., Automatic facial expression analysis: A survey, Pattern Recognition, 36, 1, pp. 259-275, (2003); Fullerton T., Game Design Workshop: A Playcentric Approach to Creating Innovative Games, (2008); Grigorescu C., Petkov N., Westenberg M.A., Contour detection based on nonclassical receptive field inhibition, IEEE Transactions on Image Processing, 12, 7, pp. 729-739, (2003); Hassenzahl M., Emotions can be quite ephemeral. We cannot design them, Interactions, 11, 5, pp. 46-48, (2004); Ijsselsteijn W.A., Poels K., De Kort Y.A.W., The Game Experience Questionnaire: Development of a Self-report Measure to Assess Player Experiences of Digital Games, (2007); Isbister K., Enabling social play: A framework for design and evaluation, Evaluating User Experience in Games: Concepts and Methods, pp. 11-22, (2010); Kostomaj M., Boh B., Evaluation of user's physical experience in full body interactive games, Haptic and Audio Interaction Design, 5763, pp. 145-154, (2009); Levialdi S., Malizia A., Onorati T., Sangineto E., Sebe N., Detecting attention through telepresence, He 10th Annual International Workshop on Presence - PRESENCE 2007, pp. 233-236, (2007); Lucey P., Cohn J.F., Kanade T., Saragih J., Ambadar Z., Matthews I., The Extended Cohn-Kanade Dataset (CK+): A complete dataset for action unit and emotion-specified expression, 2010 IEEE Computer Society Conference on Computer Vision and Pattern Recognition - Workshops, pp. 94-101, (2010); Nacke L.E., An introduction to physiological player metrics for evaluating games, Game Analytics: Maximizing the Value of Player Data, pp. 585-619, (2013); Olatsek P.P., Eye blink detection, Proceedings of the IIT. SRC 2013, pp. 1-8, (2013); Platt J.C., Probabilistic outputs for support vector machines and comparisons to regularized likelihood methods, Advances in Large Margin Classifiers, pp. 61-74, (1999); Schell J., The Art of Game Design: A Book of Lenses, (2008); Scherer K.R., What are emotions? And how can they be measured?, Social Science Information, 44, 4, pp. 695-729, (2005); Hoseyn Sigari M., Fathy M., Best wavelength selection for Gabor wavelet using GA for EBGM algorithm, 2007 International Conference on Machine Vision, 1, pp. 35-39, (2007); Stanley D., Measuring Attention Using Microsoft Kinect, (2013); Tien Tan C., Rosser D., Bakkes S., Pisan Y., A feasibility study in using facial expressions analysis to evaluate player experiences, Proceedings of the 8th Australasian Conference on Interactive Entertainment Playing the System - IE'12, pp. 1-10, (2012); Tsai K.Y., Model-based object pose in 25 lines of code, Seminars in Cutaneous Medicine and Surgery, 33, 2, (2014); Carlos Vieira L., Correa Da Silva F.S., Understanding fun, Videojogos 2014, Conferência de Ciências e Artes dos Videojogos, (2014); Carlos Vieira L., Correa Da Silva F.S., Assessment of fun in interactive systems: A survey, 10th International Brazilian Meeting on Cognitive Science, (2015); Viola P., Jones M., Rapid object detection using a boosted cascade of simple features, Proceedings of the 2001 IEEE Computer Society Conference on Computer Vision and Pattern Recognition. CVPR 2001, 1, pp. 511-518, (2001)</t>
  </si>
  <si>
    <t>Arnab S.; Lim T.; Carvalho M.B.; Bellotti F.; De Freitas S.; Louchart S.; Suttie N.; Berta R.; De Gloria A.</t>
  </si>
  <si>
    <t>Arnab, Sylvester (24528279500); Lim, Theodore (24923001300); Carvalho, Maira B. (55841076700); Bellotti, Francesco (55890888700); De Freitas, Sara (57203045925); Louchart, Sandy (14010506300); Suttie, Neil (35559952800); Berta, Riccardo (6701751695); De Gloria, Alessandro (7004620974)</t>
  </si>
  <si>
    <t>24528279500; 24923001300; 55841076700; 55890888700; 57203045925; 14010506300; 35559952800; 6701751695; 7004620974</t>
  </si>
  <si>
    <t>Mapping learning and game mechanics for serious games analysis</t>
  </si>
  <si>
    <t>British Journal of Educational Technology</t>
  </si>
  <si>
    <t>10.1111/bjet.12113</t>
  </si>
  <si>
    <t>https://www.scopus.com/inward/record.uri?eid=2-s2.0-84891645879&amp;doi=10.1111%2fbjet.12113&amp;partnerID=40&amp;md5=90ca12679cc280bc405d7ba439eb6f47</t>
  </si>
  <si>
    <t>Although there is a consensus on the instructional potential of Serious Games (SGs), there is still a lack of methodologies and tools not only for design but also to support analysis and assessment. Filling this gap is one of the main aims of the Games and Learning Alliance (http://www.galanoe.eu) European Network of Excellence on Serious Games, which has a focus upon pedagogy-driven SGs. This paper relies on the assumption that the fundamental aspect of SG design consists in the translation of learning goals/practices into mechanical element of gameplay, serving to an instructional purpose beside that of play and fun. This paper proposes the Learning Mechanics-Game Mechanics (LM-GM) model, which supports SG analysis and design by allowing reflection on the various pedagogical and game elements in an SG. The LM-GM model includes a set of pre-defined game mechanics and pedagogical elements that we have abstracted from literature on game studies and learning theories. Designers and analysts can exploit these mechanics to draw the LM-GM map for a game, so as to identify and highlight its main pedagogical and entertainment features, and their interrelations. The tool may also be useful for teachers to evaluate the effectiveness of a given game and better understand how to implement it in educational settings. A case study is reported to illustrate the framework's support in determining how gameplay and pedagogy intertwine in an SG. Finally, the paper presents the results of two comparative user tests demonstrating the advantages of the proposed model with respect to a similar state-of-the-art framework. © 2014 British Educational Research Association.</t>
  </si>
  <si>
    <t>Alvarez J., Michaud L., Edugaming, training and more, IDATE Consulting and Research, (2008); Amory A., Game object model version II: A theoretical framework for educational game development, Educational Technology Research and Development, 55, pp. 51-77, (2007); Anderson L.W., Krathwohl D., A Taxonomy for Learning, Teaching and Assessing: A Revision of Bloom's Taxonomy of Educational Objectives, (2001); Arnab S., Brown K., Clarke S., Dunwell I., Lim T., Suttie N., Et al., The development approach of a pedagogically-driven Serious Game to support Relationship and Sex Education (RSE) within a classroom setting, Computers &amp; Education, 69, pp. 15-30, (2013); Bellotti F., Berta R., De Gloria A., Designing effective serious games: Opportunities and challenges for research. Special issue: Creative learning with serious games, Int'l Journal of Emerging Technologies in Learning (IJET), 5, pp. 22-35, (2010); Bellotti F., Berta R., De Gloria A., Supporting education and training through hi-tech gaming, IEEE International Conference on Advanced Learning Technologies (ICALT), (2012); Bellotti F., Berta R., De Gloria A., D'Ursi A., Fiore V., A serious game model for cultural heritage, ACM Journal on Computing and Cultural Heritage, 5, 4, pp. 1-27, (2012); Bellotti F., Berta R., De Gloria A., Primavera L., Enhancing the educational value of videogames, ACM Computers in Entertainment, 7, 2, pp. 1-18, (2009); Bellotti F., Berta R., De Gloria A., Primavera L., Player experience evaluation: An approach based on the personal construct theory, Entertainment Computing - ICEC 2009, pp. 120-131, (2009); Bellotti F., Berta R., De Gloria A., Primavera L., Supporting authors in the development of task-based learning in serious virtual worlds, British Journal of Education and Technologies (BJET), 41, 1, pp. 86-107, (2010); Bellotti F., Berta R., De Gloria A., Zappi V., Exploring gaming mechanisms to enhance knowledge acquisition in virtual worlds, Proc. of 3rd International Conference on Digital Interactive Media in Entertainment and Arts (DIMEA 2008), (2008); Bellotti F., Kapralos B., Lee K., Moreno-Ger P., Berta R., Assessment in and of Serious Games: An Overview, (2013); Berta R., Bellotti F., De Gloria A., Pranantha D., Schatten C., Electroencephalogram and physiological signal analysis for assessing flow in games, IEEE Transactions on Computational Intelligence and AI in Games, 5, 2, pp. 164-175, (2013); Bloom B.S., Taxonomy of Educational Objectives: The Classification of Educational Goals: Handbook I, Cognitive Domain, 16, (1956); Brainerd C., Piaget's Theory of Intelligence, (1978); Brooke J., SUS - A Quick and Dirty Usability Scale, (1996); Cole S.W., Yoo D.J., Knutson B., Interactivity and reward-related neural activation during a serious videogame, PLoS ONE, 7, 3, (2012); Connolly T.C., Boyle E.A., Hainey T., Macarthur E., Boyle J.M.E., A systematic literature review of empirical evidence on computer games and serious games, Computers and Education, 59, 2, pp. 661-686, (2012); De Freitas S., Oliver M., How can exploratory learning with games and simulations within the curriculum be most effectively evaluated?, Computers and Education., 46, 3, pp. 249-264, (2006); De Gloria A., Bellotti F., Berta R., Building a comprehensive R&amp;D community on serious games, 4th Intl. Conference on Games and Virtual Worlds for Serious Applications, (2012); Djaouti D., Alvarez J., Jessel J.P., Methe G., Molinier P., A gameplay definition through videogame classification, International Journal of Computer Games Technology, (2008); Dror I.E., Technology's role in learning: Possibilities and pitfalls. Keynote speaker at rethinking the digital divide, The 15th International Conference of the Association of Learning Technologies, (2008); Frasca G., Simulation versus narrative: Introduction to ludology, The Videogame Theory Reader, pp. 221-236, (2003); De Freitas S., Jameson J., E-Learning Reader, (2012); De Freitas S., Liarokapis F., Serious games: A new paradigm for education?, Serious Games and Edutainment Applications, pp. 9-23, (2011); Gagne R., Briggs L., Wager W., Principles of Instructional Design, (1992); Gunter G.A., Kenny R.F., Vick E.H., A case for a formal design paradigm for serious games, The Journal of the International Digital Media and Arts Association, 3, 1, pp. 93-105, (2006); Gunter G.A., Kenny R.F., Vick E.H., Taking educational games seriously: Using the RETAIN model to design endogenous fantasy into standalone educational games, Educational Technology, Research and Development, 56, 56, pp. 511-537, (2007); Huynh-Kim-Bang B., Labat L.-M., Wisdom J., Design Patterns in Serious Games: A Blue Print for Combining Fun and Learning, (2011); Jarvinen A., Games Without Frontiers: Theories and Methods for Game Studies and Design, (2008); Kato P.M., Cole S.W., Bradlyn A.S., Pollock B.H., A video game improves behavioural outcomes in adolescents and young adults with cancer: A randomized trial, Paediatrics, 122, 2, pp. 305-317, (2008); Keller J.M., Motivational design of instruction, Instructional Design Theories and Models: An Overview of Their Current Status, pp. 383-434, (1983); Kenny R.F., Gunter G.A., Endogenous fantasy-based serious games: Intrinsic motivation and learning, International Journal of Social Sciences, 2, 1, pp. 8-13, (2007); Kiili K., Lainema T., Foundation for measuring engagement in educational games, Journal of Interactive Learning Research, 19, 3, pp. 469-488, (2008); Lim T., Louchart S., Suttie N., Ritchie J.M., Aylett R.S., Stenescu I.A., Et al., Strategies for effective digital games development and implementation, Cases on Digital Game-based Learning: Methods, Models, and Strategies, IGI Global, pp. 168-198, (2013); Mader S., Natkin S., Levieux G., How to analyse therapeutic games: The player/game/therapy model, Entertainment Computing-ICEC, 2012, pp. 193-206, (2012); Constructionism: Research Reports and Essays 1985-1990 by the Epistemology and Learning Research Group, the Media Lab, (1991); Popescu M., Bellotti F., Approaches on metrics and taxonomy in serious games, Proceedings of the 8th International Scientific Conference-eLearning and Software for Education, (2012); Ritterfeld U., Cody M., Vorderer P., Serious Games Mechanisms and Effects, (2009); Shute V., Ventura M., Bauer M., Zapata-Rivera D., Melding the power of serious games and embedded assessment to monitor and foster learning: Flow and grow, Serious Games: Mechanisms and Effects, pp. 295-321, (2009); Sicart M., Designing game mechanics, International Journal of Computer Game Research, 8, 2, (2008); Staalduinen J.P., De Freitas S., A game-based learning framework: Linking game design and learning outcomes, Learning to Play: Exploring the Future of Education with Video Games, pp. 29-54, (2011); Tate R., Haritatos J., Cole S., HopeLab's approach to Re-Mission, International Journal of Learning and Media., 1, pp. 29-35, (2009); Ulicsak M., Games in Education: Serious Games - A Futurelab Literature Review, (2010); Westera W., Nadolski R.J., Hummel H.G.K., Woperels I.G.J.H., Serious games for higher education: A framework for reducing design complexity, Journal of Computer Assisted Learning, 24, pp. 420-432, (2008); Wouters P., Van Oostendorp H., Boonekamp R., Van Der Spek E.D., The role of game discourse analysis and curiosity in creating engaging and effective serious games by implementing a back story and foreshadowing, Interacting with Computers, 23, pp. 329-336, (2011); Zagal P., Bruckman A., The game ontology project: Supporting learning while contributing authentically to game studies, Proceedings of the 8th International Conference on International Conference for the Learning Sciences, pp. 499-506, (2008)</t>
  </si>
  <si>
    <t>Baumann C., Adoptive fathers and birthfathers: a study of attitudes, Child Adolesc. Soc. Work J, 16, pp. 373-391, (1999); Baumeister R.F., Vohs K.D., Self-regulation, ego depletion, and motivation, Soc. Pers. Psychol. Compass, 1, pp. 1-14, (2007); Boekaerts M., Self-regulated learning: a new concept embraced by researchers, policy makers, educators, teachers and students, Learn. Instruct, 7, pp. 161-186, (1997); Boekaerts M., Pintrich P.R., Zeidner M., Handbook of self-regulation, (2000); Butler D.L., The roles of goal setting and self-monitoring in students' self-regulated engagement of tasks, , Annual Meeting of American Educational Research Association, (1997); Butler D.L., Winne P.H., Feedback and self-regulated learning: a theoretical synthesis, Rev. Educ. Res, 65, pp. 245-281, (1995); Carver C.S., Scheier M.F., Attention and Self-Regulation: a Control-Theory Approach to Human Behavior, (1981); Chi M.T.H., Two approaches to the study of experts' characteristics, , Cambridge Handbook of Expertise and Expert Performance, pp. 21-30, (2006); Chi M.T.H., Glaser R., Farr M.J., The Nature of Expertise, (1988); Cleary T.J., Zimmerman B.J., Self-regulation differences during athletic practice by experts, non-experts, and novices, J. Appl. Sport Psychol, 13, pp. 61-82, (2001); Cleary T.J., Zimmerman B.J., Self-regulation empowerment program: a school-based program to enhance self-regulated and self-motivated cycles of student learning, Psychol. Schools, 41, pp. 537-550, (2004); Creswell J.W., Educational Research: Planning, Conducting, and Evaluating Quantitative and Qualitative Approaches to Research, (2002); Creswell J.W., Understanding mixed methods research, , Designing and Conducting Mixed Methods Research, pp. 1-19, (2006); Creswell J.W., Research Design: Qualitative, Quantitative, and Mixed Methods Approaches, (2009); Creswell J.W., Qualitative Inquiry and Research Design: Choosing among the Five Traditions, (2012); Creswell J.W., Plano Clark V., Designing and Conducting Mixed Methods Research, (2007); Creswell J.W., Plano Clark V.L., Gutmann M.L., Hanson W.E., Advanced mixed methods research designs, , The Mixed Methods Reader, pp. 181-196, (2003); Day R.W., Quinn G.P., Comparisons of treatments after an analysis of variance in ecology, Ecol. Monogr, 59, pp. 433-463, (1989); Ericsson K.A., Krampe R.T., Tesch-Romer C., The role of deliberate practice in the acquisition of expert performance, Psychol. Rev, 100, pp. 363-406, (1993); Ermi L., Mayra F., Fundamental components of the gameplay experience: analyzing immersion, , Proceedings of DiGRA 2005 Conference: Changing Views-Worlds in Play, (2005); Ertmer P.A., Newby T.J., The expert learner: strategic, self-regulated, and reflective, Instruct. Sci, 24, pp. 1-24, (1996); The 2015 Essential Facts about the Computer and Video Game Industry, (2015); Fabritius H., Triangulation as a multiperspective strategy in a qualitative study of information seeking behaviour of journalists, , Information Behaviour: Proceedings of the Second International Conference on Research in Information Needs, Seeking and Use in Different Contexts, pp. 406-419, (1999); Gee J.P., What Video Games have to Teach us About Learning and Literacy, (2003); Gee J.P., Good Video Games and Good Learning: Collected Essays on Video Games, Learning, and Literacy, (2007); Gee J.P., Hayes E., No quitting without saving after bad events: gaming paradigms and learning in The Sims, Int. J. Learn. Media, 1, pp. 49-65, (2009); Glaser R., Thoughts on expertise, , Cognitive Functioning and Social Structure Over the Life Course, pp. 81-94, (1987); Green C.S., Bavelier D., Action video game modifies visual selective attention, Nature, 423, pp. 534-537, (2003); Greene J.A., Hutchison L.A., Costa L., Crompton H., Investigating how college students' task definitions and plans relate to self-regulated learning processing and understanding of a complex science topic, Contemp. Educ. Psychol, 37, pp. 307-320, (2012); Hadwin A.F., Building a Case for Self-Regulating as a Socially Constructed Phenomenon, (2000); Hadwin A.F., Oshige M., Self-regulation, co-regulation, and socially-shared regulation: exploring perspectives of social in self-regulated learning theory, Teach. College Rec, 113, pp. 240-264, (2011); Hadwin A.F., Wozney L., Pontin O., Scaffolding the appropriation of selfregulatory activity: a social constructivist analysis of changes in student-teacher discourse about a graduate student portfolio, Instruct. Sci, 33, pp. 413-450, (2005); Hair J.F.J., Black W.C., Babin B.J., Anderson R.E., Tatham R.L., Multivariate Data Analysis, (2006); Hubert-Wallander B., Green C.S., Sugarman M., Bavelier D., Changes in search rate but not in dynamics of exogenous attention in action video game players, Atten. Percept. Psychophys, 73, pp. 2399-2412, (2011); Isaacson R.M., Fujita F., Metacognitive knowledge monitoring and self-regulated learning: academic success and reflections on learning, J. Scholar. Teach. Learn, 6, pp. 39-55, (2006); Jamieson-Noel D.L., Exploring Task Definition as a Facet of Self-Regulated Learning, (2005); Kitsantas A., Zimmerman B.J., Comparing self-regulatory processes among novice, non-expert, and expert volleyball players: a microanalytic study, J. Appl. Sport Psychol, 14, pp. 91-105, (2002); Lefebvre-Pinard M., Pinard A., Taking charge of one's own cognitive activity amoderator of competence, , Moderators of Competence, pp. 191-212, (1985); Lenhart A., Duggan M., Perrin A., Stepler R., Rainie L., Parker K., Teens, Social Media and Technology Overview 2015, (2015); Lindner R.W., Harris B., Self-regulated learning: its assessment and instructional implications, Educ. Res. Q, 16, pp. 29-37, (1992); Pintrich P.R., The role of goal orientation in self-regulated learning, , Handbook of Self-regulation, pp. 451-502, (2000); Pressley M., Johnson C.J., Symons S., McGoldrick J.A., Kurita J.A., Strategies that improve children's memory and comprehension of text, Element. Sch. J, 90, pp. 4-32, (1989); Punj G., Stewart D.W., Cluster analysis in marketing research: review and suggestions for application, J. Mark. Res, 20, pp. 134-148, (1983); Rigby S.C., Przybylski A.K., Virtual worlds and the learner hero: how today's video games can inform tomorrow's digital learning environments, Theory Res. Educ, 7, pp. 214-223, (2009); Rosenfeld M.J., Notes on Terminology for Evaluation of Research, (2012); Saldana J., The Coding Manual for Qualitative Researchers, (2009); Salvador S., Chan P., Determining the number of clusters/segments in hierarchical clustering/segmentation algorithms., ICTAI 2004. 16th IEEE International Conference on Tools with Artificial Intelligence, pp. 576-584, (2004); Schellings G.L.M., Broekkamp H., Signaling task awareness in think-aloud protocols from students selecting relevant information from text, Metacognit. Learn, 6, pp. 65-82, (2011); Schunk D.H., Zimmerman B.J., Self-Regulated Learning: From Teaching to Self-Refective Practice, (1998); Solomon P., Discovering information behavior in sense making: I. time and timing; II. the social; III. the person, J. Am. Soc. Inform. Sci, 48, pp. 1097-1138, (1997); Stubbart C.I., Ramaprasad A., Comments on the Empirical articles and recommendations for future research, , Mapping Strategic Thought, pp. 251-288, (1990); VanDeventer S.S., White J.A., Expert behavior in children's video game play, Simul. Gaming, 33, pp. 28-48, (2002); Wang C.K.J., Chatzisarantis N.L.D., Spray C.M., Biddle S.J.H., Achievement goal profiles in school physical education: differences in self-determination, sport ability beliefs, and physical activity, Br. J. Educ. Psychol, 72, pp. 433-445, (2002); Weinstein C.E., van Mater Stone G., Broadening our conception of general education: The self-regulated learner, New Direct. Commun. Colleges, 1993, pp. 31-39, (1993); Wenning C.J., A multiple case study of novice and expert problem solving in kinematics with implications for physics teacher preparation, J. Phys. Teach. Educ. Online, 1, pp. 7-14, (2002); West G.L., Stevens S.A., Pun C., Pratt J., Visuospatial experience modulates attentional capture: evidence from action video game players, J. Vis, 8, pp. 1-9, (2008); Winne P.H., Experimenting to bootstrap self-regulated learning, J. Educ. Psychol, 89, pp. 397-410, (1997); Winne P.H., Self-regulated learning viewed from models of information processing, ,  Edn, pp. 153-189, (2001); Winne P.H., A perspective on state-of-the-art research on self-regulated learning, Instruct. Sci, 33, pp. 559-565, (2005); Winne P.H., Hadwin A.F., Studying as self-regulated learning, , Metacognition in Educational Theory and Practice, pp. 277-304, (1998); Zaparyniuk N.E., The Exploration of Video Games as a Tool for Problem Solving and Cognitive Skills Development, (2006); Zap N., Code J., Self-regulated learning in video game environments, , Handbook of Research on Effective Electronic Gaming in Education, pp. 738-756, (2009); Zimmerman B.J., Self-regulated learning and academic achievement: an overview, Educ. Psychol, 25, pp. 3-17, (1990); Zimmerman B.J., Academic studying and the development of personal skill: a self-regulatory perspective, Educ. Psychol, 33, pp. 73-86, (1998); Zimmerman B.J., Achieving academic excellence: a self-regulatory perspective, , The Pursuit of Excellence in Education, pp. 85-110, (2002); Zimmerman B.J., Becoming a self-regulated learner: an overview, Theory Pract, 41, pp. 64-70, (2002); Zimmerman B.J., Development and adaptation of expertise: The role of self-regulatory processes and beliefs, , The Cambridge Handbook of Expertise and Expert Performance, pp. 705-722, (2006); Zimmerman B.J., Kitsantas A., Developmental phases in self-regulation: shifting from processto outcome goals, J. Educ. Psychol, 89, pp. 29-36, (1997); Zimmerman B.J., Risemberg R., Self-regulatory dimensions of academic learning and motivation, , Handbook of Academic Learning: Construction of Knowledge, pp. 105-125, (1997); Zimmerman B.J., Schunk D.H., Self-Regulated Learning and Academic Achievement: Theoretical perspectives, (2001)</t>
  </si>
  <si>
    <t>Annetta A., Murray M.R., Laird S.G., Bohr S.C., Park J.C., Serious games: Incorporating video games in the classroom, Educause Quarterly, 29, 3, pp. 16-22, (2006); Barrows H.S., Tamblyn R.M., Problem-Based Learning: An Approach to Medical Education, (1980); Bassilious E., Dechamplain A., Mccabe I., Stephan M., Kapralos B., Mahmud F., Dubrowski A., Power Defense: A Video Game for Improving Diabetes Numeracy, pp. 124-125, (2011); Becker K., Parker J., The Guide to Computer Simulations and Games, (2011); Becker K., Parker J., The Guide to Computer Simulations and Games, (2012); Bergeron B., Developing Serious Games, (2006); Boud D., Feletti G., The Challenge of Problem Based Learning, (1998); Brown Q., Lee F., Alejandre S., Emphasizing soft skills and team development in an educational digital game design course, Fourth International Conference on Foundations of Digital Games, pp. 240-247, (2009); Chaffn A., Barnes T., Lessons from a Course on Serious Games Research and &lt;Checkcomponent&gt;Prototyping&lt;/Checkcomponent&gt;, pp. 32-39, (2010); Connolly T.M., Boyle E.A., Macarthur E., Hainey T., Boyle J.M., A systematic literature review of empirical evidence on computer games and serious games, Computers and Education, 12, pp. 661-686, (2012); De Carvalho C.V., Sillaots M., Rugelj J., Heidmann O., Escudeiro P., Serious Game Design and Development, (2015); De Ribaupierre S., Kapralos B., Haji F., Stroulia F., Dubrowski A., Eagleson R., Healthcare training enhancement through virtual reality and serious games, Virtual, Augmented Reality and Serious Games for Healthcare, 1, pp. 9-27, (2014); Fisch S.M., Characteristics of effective materials for informal education: A crossmedia comparison of television, magazines, and interactive media, The Design of Instruction and Evaluation: Affordances of Using Media and Technology, pp. 3-18, (2004); Fogarty R., Problem Based Learning and Other Curriculum Models for the Multiple Intelligences Classroom, (1997); Gosen J., Washbush J., A review of scholarship on assessing experiential learning effectiveness, Simulation &amp;Amp; Gaming, 35, 2, pp. 270-293, (2004); Hays R.T., “The Effectiveness of Instructional Games: A Literature Review and Discussion, (2005); Husain L., Getting Serious about Math: Serious Game Design Framework &amp;Amp; an Example of a Math Educational Game, (2011); Iuppa N., Borst T., End-To-End Game Development: Creating Independent Serious Games and Simulations from Start to Finish, (2010); Kapralos B., A Course on the Design and Development of Serious Games and Virtual &lt;Checkcomponent&gt;Simulations&lt;/Checkcomponent&gt;, pp. 83-86, (2012); Kapralos B., Moussa F., Dubrowski A., An overview of virtual simulations and serious games for surgical education and training, Technologies of Inclusive Well-Being, pp. 289-306, (2014); Kulik A.A., School Mathematics and Science Programs Beneft from Instructional &lt;Checkcomponent&gt;Technology&lt;/Checkcomponent&gt;, (2002); Lane H.C., Hays M.J., Core M., Gomboc D., Forbell E., Rosenberg M., Coaching Intercultural Communication in a Serious Game, pp. 35-46, (2008); Lee R., Kwan C.-Y., The use of problem-based learning in medical education, Journal of Medical Education, 1, 2, pp. 149-157, (1997); Lee U., Fisher S., Serious Hunger Games: Increasing Awareness about Food Security in Canada through Digital Games, (2015); Markopoulos P., Bekker M., Interaction design and children, Interacting with Computers, 15, 2, pp. 141-149, (2003); Means B., Bakia M., Murphy R., Learning Online: What Research Tells Us about Whether, When and How, (2014); Oliver R., Amari A., Using online technologies to support problem based learning: Learners’ responses and perceptions, Australian Journal of Educational Technology, 15, 1, pp. 58-79, (1999); Reigeluth C.M., Carr-Chellman A., Instructional-Design Theories and Models, 3, (2009); Ritterfeld U., Cody M., Vorderer P., Introduction. In: Serious games. Mechanisms and effects, Serious Games. Mechanisms and Effects, pp. 3-9, (2009); Savin-Baden M., A Practical Guide to Problem-Based Learning Online, (2007); Schwartz D.L., Lin X., Brophy S., Bransford J.D., Toward the development of fexibly adaptive instructional designs, Instructional Design Theories and Models: A New Paradigm of Instruction Theory, 11, pp. 183-213, (1999); Professional, Applied, and Continuing Education, (2015); Shute V., Ventura M., Bauer M., Zapata-Rivera D., (2009), “Melding the power of serious games and embedded assessment to monitor and foster learning, Serious Games. Mechanisms and Effects, pp. 295-321; Smith R., Game Technology in Medical Education: An Inquiry into the Effectiveness of New Tools, (2009); Smith R., Military Simulation &amp;Amp; Serious Games, (2009); Stuckless P., Hogan M., Kapralos B., Virtual simulations and serious games in community health nursing education: A review of the literature, Virtual, Augmented Reality and Serious Games for Healthcare, 1, pp. 145-158, (2014); Stuffebeam D., The CIPP model for programme evaluation, Evaluation Models: Viewpoints on Educational and Human Services Evaluation, pp. 279-318, (2000); Thiagarajan S., Stolovitch J.D., Instructional Simulation Games, (1978); Valaitis R.K., Sword W.A., Jones B., Hodges A., Problem-based learning online: Perceptions of health science students, Advances in Health Sciences Education, 10, 3, pp. 231-252, (2005); Van Eck R., Digital game-based learning: It’s not just the digital natives who are restless, Educause Review, 41, 2, pp. 16-32, (2006); Van Oostveen R., Desjardins F., Bullock S., Professional Development Learning &lt;Checkcomponent&gt;Environments (Pdles) Embedded in a Collaborative Online Learning Environment (COLE): &lt;/Checkcomponent&gt;Moving Towards a New Conception of Online Professional Learning, (2010); Williams-Bell F.M., Kapralos B., Hogue A., Murphy B.M., Weckman E.J., Using serious games and virtual simulation for training in the fre service: a review, Fire Technology, 51, 3, pp. 553-584, (2015)</t>
  </si>
  <si>
    <t>Owen A., Self-reference is an illustrative essential, Proceedings of the Twenty-fifth SIGCSE Symposium on Computer Science Education. SIGCSE 94, pp. 238-242, (1994); Bice F., DeMaio R., Florence S., Mimi Lin F.-Y., Lindeman S., Nussbaum N., Et al., Realm of Racket, (2013); Cooper J., Weaver K.D., Gender and Computers: Understanding the Digital Divide, (2003); Dann W., Cooper S., Pausch R., Using visualization to teach novices recursion, SIGCSE Bull, 33, JUNE 3, pp. 109-112, (2001); Matthias F., Robert Bruce F., Kathi F., Matthew F., Shriram K., How to Design Worlds, (2008); Felleisen M., Findler R.B., Flatt M., Krishnamurthi S., How to Design Programs: An Introduction to Programming and Computing, (2001); Findler R.B., Clements J., Flanagan C., Flatt M., Krishnamurthi S., Steckler P., Et al., DrScheme: A programming environment for scheme, J Funct Program, 12, 2, pp. 159-182, (2002); Gal-Ezer J., Harel D., What (else) should cs educators know?, Commun ACM, 41, SEPTEMBER 9, pp. 77-84, (1998); Haynes S.M., Explaining recursion to the unsophisticated, SIGCSE Bull, 27, SEPTEMBER 3, pp. 3-6, (1995); Markov Z., Russell I., Neller T., Zlatareva N., Pedagogical possibilities for the N-puzzle problem, Proceedings of the Frontiers in Education Conference, (2006); Renee M., Brian H., Sue F., Laurie M., Recursion vs. Iteration: An empirical study of comprehension revisited, Proceedings of the 46th ACM Technical Symposium on Computer Science Education. SIGCSE 15, pp. 350-355, (2015); McCracken D.D., Viewpoint: Ruminations on computer science curricula, Commun ACM, 30, JANUARY 1, pp. 3-5, (1987); Morazan Marco T., Functional video games in CS1 II, Trends in Functional Programming, 12th International Symposium, TFP 2011, 7193, pp. 146-162, (2011); Morazan Marco T., Functional video games in the CS1 classroom, Revised Selected Papers of 11th International Symposium on Trends in Functional Programming (TFP 2010), 6456, pp. 196-213, (2011); Morazan Marco T., Functional video games in CS1 III - Distributed programming for beginners, Trends in Functional Programming - 14th International Symposium, TFP 2013, 8322, pp. 149-167, (2013); Rich E., Knight K., Artificial Intelligence, (1991); Russell S.J., Norvig P., Artificial Intelligence: A Modern Approach, (2014); Michael W., The canny skipper - A puzzle for demonstrating data structures and recursion, Proceedings of the Western Canadian Conference on Computing Education. WCCCE 14, pp. 161-164, (2014); Cheng-Chih W., Dale Nell B., Bethel Lowell J., Conceptual models and cognitive learning styles in teaching recursion, Proceedings of the Twenty-ninth SIGCSE Technical Symposium on Computer Science Education. SIGCSE 98, pp. 292-296, (1998)</t>
  </si>
  <si>
    <t>Bergen B.K., Louder than Words: The New Science of How The Mind Makes Meaning, (2012); Bogost I., Persuasive Games: The Expressive Power of Videogames, (2007); Brunnberg L., Juhlin O., Motion and spatiality in a gaming situation–enhancing mobile computer games with the highway experience, Proceedings of Interact 2003, (2003); Forlizzi J., Barley W.C., Seder T., Where should i turn: Moving from individual to collaborative navigation strategies to inform the interaction design of future navigation systems, Proceedings of CHI 2010. ACM, (2010); Gartner M., Meschtscherjakov A., Maurer B., Wilfinger D., Tscheligi M., Dad, stop crashing my car!: Making use of probing to inspire the design of future in-car interfaces, Proceedings of AUI 2014. ACM, (2014); Mayring P., Qualitative content analysis, A Companion to Qualitative Research, (2004); Perterer N., Sundstrom P., Meschtscherjakov A., Wilfinger D., Tscheligi M., Come drive with me: An ethnographic study of driver-passenger pairs to inform future in-car assistance, Proceedings of the CSCW. ACM, (2013); Shepherd J.L., Lane D.J., Tapscott R.L., Gentile D.A., Susceptible to social influence: risky “Driving” in response to peer pressure, J. Appl. Soc. Psychol, 41, 4, pp. 773-797, (2011); Sjoblom B., Gaming as a situated collaborative practice. Human IT:, J. Inf. Technol. Stud. Hum. Sci, 9, 3, pp. 128-165, (2013); Oinas-Kukkonen H., Harjumaa M., Persuasive systems design: Key issues, process model, and system features, Commun. Assoc. Inf. Syst, 24, 1, (2009)</t>
  </si>
  <si>
    <t>Lewis C., Wardrip-Fruin N., Whitehead J., Motivational game design patterns of ‘ville games, Proceedings of the International Conference on the Foundations of Digital Games (FDG 2012), pp. 172-179, (2012); Mitgutsch K., Alvarado N., Purposeful by design?: A serious game design assessment framework, Proceedings of the International Conference on the Foundations of Digital Games (FDG 2012), pp. 121-128, (2012); Huynh-Kim-Bang B., Wisdom J., Labat J.-M., Design patterns in serious games: A blue print for combining fun and learning, Project SE-SG, (2010); Robin H., Leblanc M., Zubek R., MDA: A formal approach to game design and game research, Proceedings of the AAAI Workshop on Challenges in Game AI, 4, (2004)</t>
  </si>
  <si>
    <t>Wu C., Dale N.B., Bethel L.J., Conceptual models and cognitive learning styles in teaching recursion, Proceedings of the Twenty-ninth SIGCSE Technical Symposium on Computer Science Education, pp. 292-296, (1998); Turbak F., Royden C., Stephan J., Herbst J., Teaching recursion before loops in CS1, Journal of Computing in Small Colleges, 14, 4, pp. 86-101, (1999); Dann W., Cooper S., Pausch R., Using visualization to teach novices recursion, Proceedings of the 6th Annual Conference on Innovation and Technology in Computer Science Education, pp. 109-112, (2001); Chaffin A., Doran K., Hicks D., Barnes T., Experimental evaluation of teaching recursion in a video game, Proceedings of the 2009 ACM SIGGRAPH Symposium on Video Games, (2009); Eagle M., Barnes T., Experimental evaluation of an educational game for improved learning in introductory computing, SIGCSE, (2009); Garris R., Ahlers R., Driskell J., Games, motivation, and learning: A research and practice model, Simulation and Gaming, 33, 4, pp. 441-467, (2002); Bayliss J.D., Strout S., Games as a"flavorof CS1, Proceedings of the 37th ACM Technical Symposium on Computer Science Education (SIGCSE'06), (2006); Bayliss J.D., Using games in introductory courses: Tips from the trenches, Proceedings of the 40th ACM Technical Symposium on Computer Science Education (SIGCSE'09), (2009); Leutenegger S., Edgington J., A games first approach to teaching introductory programming, Proceedings of the 38th SIGCSE Technical Symposium on Computer Science Education, (2007); Eagle M., Barnes T., Wu's castle: Teaching arrays and loops in a game, Proceedings of ITICSE '08, (2008); Sung K., Rosenberg R., Panitz M., Anderson R., Assessing game-themed programming assignments for cs1/2 courses, Proceedings of the Third International Conference on Game Development in Computer Science Education (GDCSE'08), (2008); Zhang J., Caldwell E., Atay M., Jones E., Learning the concepts of classes and objects in a game, Proceedings of the 8th International Conference on Frontiers in Education: Computer Science and Computer Engineering (FECS'2012), (2012); Hillyard C., Sung K., Angotti R., Nordlinger J., Panitz M., Goldstein D., Game-themed programming assignments for faculty: A case study, Proceedings of the 41st ACM Technical Symposium on Computer Science Education, (2010); Baker A., Zhang J., Caldwell E.R., Reinforcing array and loop concepts through a game-like module, Proceedings of the 17th IEEE International Conference on Computer Games: AI, Animation, Mobile, Interactive Multimedia, Educational &amp; Serious Games (CGAMES), (2012); Zhang J., Atay M., Caldwell E., Jones E., Visualizing loops using a game-like instructional module, Proceedings of the 13th International Conference on Advanced Learning Technologies (ICALT), (2013)</t>
  </si>
  <si>
    <t>Michael D., Chen S., Serious Games: Games that Educate, Train and Inform, (2006); Wu W., Hsiao H., Wu P., Lin C., Huang S., Investigating the learning-theory foundations of game-based learning: A meta-analysis, J. Comput. Assist. Learn, 28, 3, pp. 265-279, (2011); Wouters P., Van Nimwegen C., Van Oostendorp H., Van Der Spek E., Meta-analysis of the cognitive and motivational effects of serious games, J. Educ. Psychol, 105, 2, pp. 249-265, (2013); Heeter C., Lee Y., Magerko B., Medler B., Impacts of forced serious game play on vulnerable subgroups, Int. J. Gaming Comput.-Mediated Simul., 3, 3, pp. 34-53, (2011); Mollick E., Rothbard N., Mandatory Fun: Consent, Gamification and the Impact of Games at Work, (2014); Susi T., Johanneson M., Backlund P., Serious Games - An Overview. Technical Paper, (2007); Djaouti D., Alvarez J., Jessel J., Rampnoux O., Origins of Serious Games, pp. 25-44, (2011); Abt C., Serious Games, (1970); Sawyer B., Rajeski D., Serious Games: Improving Public Policy through Game-Based Learning and Simulation, (2002); Salen K., Zimmerman E., Rules of Play: Game Design Fundamentals, (2004); McGonigal J., Reality is Broken, (2011); Huizinga J., Homo Ludens: A Study of the Play Element in Culture, (1955); Callois R., Man, Play and Games, (1961); Garris R., Ahlers R., Driskell J., Games, motivation, and learning: A research and practice model, Simul. Gaming, 33, 4, pp. 441-467, (2002); Prensky M., Computer games and learning: Digital game-based learning, Handbook of Computer Game Studies, pp. 97-122, (2005); Breuer J., Bente G., Why so serious? On the relation of serious games and learning, Eludamos J. Comput. Game Cult, 4, 1, pp. 7-24, (2010); Fulton S., Schweitzer D., Impact of giving students a choice of homework assignments in an introductory computer science class, Int. J. Sch. Teach. Learn, 5, 1, (2011); Becker K., How much choice is too much?, INROADS, 38, 4, pp. 78-82, (2006); Hernon P., Whitman J.R., Delivering Satisfaction and Service Quality: A Customer-Based Approach for Libraries, (2001); Coelho P., Esteves S., The choice between a five-point and a ten-point scale in the framework of customer satisfaction measurement, Int. J. Market Res, 49, 3, pp. 313-339, (2007)</t>
  </si>
  <si>
    <t>Affisco J.F., My Experiences with Simulation/Gaming-5 Years Further Down the Road, Simulation &amp; Gaming, 31, 1, pp. 42-47, (2000); Agudo J.E., Rico M., Sanchez H., Multimedia Games for Fun and Learning English in Preschool, Digital Education Review, 27, pp. 183-205, (2015); Agudo J.E., Sanchez H., Rico M., Playing Games on the Screen: Adapting Mouse Interaction at Early Ages, Proceedings of the 2010 10th IEEE International Conference on Advanced Learning Technologies, pp. 493-497, (2010); Brusilovsky P., Adaptive Hypermedia, User Modeling and User-Adapted Interaction, 11, 1-2, pp. 87-110, (2001); Cojocariu V.-M., Boghian I., Teaching the Relevance of Gamebased Learning to Preschool and Primary Teachers, Procedia-Social and Behavioral Sciences, 142, pp. 640-646, (2014); Cotton K., Instructional Reinforcement, (1988); Donker A., Reitsma P., Young children's ability to use a computer mouse, Computers &amp; Education, 48, 4, pp. 602-617, (2007); Adaptive Technologies for Training and Education, (2012); Edwards P., Rico M., Curado A., Agudo J.E., Pain M.A., Sanchez H., The SHAIEX Project: Principles and Practice for Multimedia Foreign Language Learning in Pre-school, The Eurocall Review, 13, pp. 11-17, (2008); Edwards V., Pemberton L., Knight J., Monaghan F., Fabula: A Bilingual Multimedia Authoring Environment for Children Exploring Minority Languages, Language Learning &amp; Technology, 6, 2, (2002); Gonzalez-Lloret M., Designing Task-Based CALL To Promote Interaction: En busca de Esmeraldas, Language Learning &amp; Technology, 7, 1, pp. 86-104, (2003); Graham A., Fitzgerald R., Children's participation in research Some possibilities and constraints in the current Australian research environment, Journal of Sociology, 46, 2, pp. 133-147, (2010); Haugland S.W., What Role Should Technology Play in Young Children's Learning? Part 2. Early Childhood Classrooms in the 21st Century: Using Computers to Maximize Learning, Young Children, 55, 1, pp. 12-18, (2000); Haugland S.W., Wright J.L., Young children and technology: A world of discovery, (1997); Heller R.S., The Role of Hypermedia in Education: A Look at the Research Issues, Journal of Research on Computing in Education, 22, 4, pp. 431-441, (1990); Land S.M., Hannafin M.J., A conceptual framework for the development of theories-in-action with open-ended learning environments, Educational Technology Research and Development, 44, 3, pp. 37-53, (1996); Liu M., An exploratory study of how pre-kindergarten children use the interactive multimedia technology: Implications for multimedia software design, J. Comput. Child. Educ, 7, 1-2, pp. 71-92, (1996); Martin J., Veldman D., Anderson L., Within-class Relationships between Student Achievement and Teacher Behaviors, American Educational Research Journal, 17, 4, pp. 479-490, (1980); Martins S., Silva C., Marcelino L., Mobile Games for Children, New Perspectives in Information Systems and Technologies, 2, pp. 455-464, (2014); Mcgrenere J.L., Design: Educational electronic multi-player games, a literature review, (1996); McKenney S., Voogt J., Technology and young children: How 4-7 year olds perceive their own use of computers, Computers in Human Behavior, 26, 4, pp. 656-664, (2010); Merga M.K., Bring Your Own Device": Considering potential risks to student health, Health Education Journal, pp. 1-10, (2015); Milton J., Garbi A., VIRLAN: Collaborative Foreign Language Learning on the Internet for Primary Age Children: Problems and a Solution, Educational Technology &amp; Society, 3, 3, (2000); Norman D.A., Things that make us smart: Defending human attributes in the age of the machine, (1993); Pariente-Martinez B., Gonzalez-Rodriguez M., Fernandez-Lanvin D., Andres-Suarez J.D., Measuring the role of age in user performance during interaction with computers, Universal Access in the Information Society, pp. 1-11, (2014); Petrovska S., Sivevska D., Cackov O., Role of the Game in the Development of Preschool Child, Procedia-Social and Behavioral Sciences, 92, pp. 880-884, (2013); Plowman L., Stephen C., A "benign addition"? Research on ICT and pre-school children, Journal of Computer Assisted Learning, 19, 2, pp. 149-164, (2003); Plowman L., Stephen C., Technologies and learning in pre-school education, AERA annual meeting, Educational Research in the Public Interest, (2006); Plowman L., Stephen C., Guided interaction in pre-school settings, Journal of Computer Assisted Learning, 23, 1, pp. 14-26, (2007); Plowman L., Stevenson O., Mcpake J., Stephen C., Adey C., Parents, pre-schoolers and learning with technology at home: Some implications for policy, Journal of Computer Assisted Learning, 27, 4, pp. 361-371, (2011); Plowman L., Stevenson O., Stephen C., McPake J., Preschool Children's Learning with Technology at Home, Computers &amp; Education, 59, 1, pp. 30-37, (2012); Prentzas J., Artificial Intelligence Methods in Early Childhood Education, Artificial Intelligence, Evolutionary Computing and Metaheuristics, 427, pp. 169-199, (2012); Rico M., Agudo J.E., Edwards P., Cumbreno A.B., Diseño y evaluación del uso de tecnologías en la enseñanza del inglés en Educación Infantil, Actas VIII Simposio Nacional de Tecnologías de la Información y las Comunicaciones en la Educación, pp. 223-230, (2007); Sandberg A., Preschool Teacher's Conceptions of Computers and Play, Information Technology in Childhood Education Annual, 2002, 1, pp. 245-262, (2002); Stockwell G., Computer-Assisted Language Learning: Diversity in Research and Practice, (2012); Voogt J., Knezek G., Cox M., Knezek D., ten Brummenlhuis A., Under which conditions does ICT have a positive effect on teaching and learning? A Call to Action, Journal of Computer Assisted Learning, 29, 1, pp. 4-14, (2013); Wood E., Specht J., Willoughby T., Mueller J., Integrating Computer Technology in Early Childhood Education Environments: Issues Raised by Early Childhood Educators, Alberta Journal of Educational Research, 54, 2, pp. 210-226, (2008); Yager R.E., Roy R., STS: Most pervasive and most radical of reform approaches to" science" education, The Science, Technology, Society Movement, pp. 7-13, (1993)</t>
  </si>
  <si>
    <t>Adams E., Fundamentals of Game Design, Second Edition, (2010); Boytchev P., Lorem ipsum logos, Proceedings of the Balkan Conference in Informatics (BCI 2007, pp. 107-118, (2007); Byrne E., Game Level Design, (2005); Chandler H., The Game Production Handbook, (2010); Creswell J.W., Qualitative Inquiry &amp; Research Design: Choosing among Five Approaches, (2007); Fisher C., Designing Games for Children: Developmental, Usability, and Design, (2014); Navarro F., Taming the beast: Managing complexity in game build pipelines, Game Development Tools, (2011); O'Donnell C., Developer's Dilemma: The Secret World of Videogame Creators, (2014); Rouse R., Game Design: Theory &amp; Practice, (2001); Szymczyk M., LaMothe A., Mac Game Programming, (2001); Vaillancourt O., Egli R., Placeholders beyond static art replacement, Game Engine Gems, 2, pp. 279-306, (2011); Wimmer R.D., Domick J.R., Mass Media Research: An Introduction, (1991)</t>
  </si>
  <si>
    <t>Abraham-Silver L., Valuing informal science learning environments, The Science Teacher, 73, 1, pp. 1-12, (2006); Ahn J., Clegg T., Yip J., Bonsignore E., Pauw D., Gubbels M., Lewittes C., Rhodes E., Seeing the unseen learner: designing and using social media to recognize children's science dispositions in action, Learning, Media and Technology, (2014); Rising above the gathering storm: Energizing and employing America for a brighter economic future, (2007); Edwards R., Usher R., Lo(o)s(en)ing the boundaries: from 'education' to 'lifelong learning, Studies in Continuing Education, 20, 1, pp. 83-103, (1998); Eshach H., Bridging in school and out of school learning: Formal, non-formal, and informal education, Journal of Science Education and Technology, 16, 2, pp. 171-189, (2007); Grigg W., Lauko M., Brockway D., The Nation's Report Card: Science 2005 (NCES 2006-466), (2006); Gerber B.L., Cavallo A.M., Marek E.A., Relationships among informal learning environments, teaching procedures and scientific reasoning ability, International Journal of Science Education, 23, 5, pp. 535-549, (2001); Grolnick W.S., Farkas M.S., Sohmer R., Michaels S., Valsiner J., Facilitating motivation in young adolescents: Effects of an after-school program, Journal of Applied Developmental Psychology, 28, pp. 332-344, (2007); Ketelhut D.J., Nelson B., Schifter C.C., Kim Y., Improving science assessments by situating them in a virtual environment, Education Sciences, 3, 2, pp. 172-192, (2013); More phds for women, Nature, 462, (2009); Characteristics of doctoral scientists and engineers in the United States, (2001); Osborne J., Simon S., Collins S., Attitudes towards science: a review of the literature and its implications, International Journal of Science Education, 25, 9, pp. 1049-1079, (2003); Ramsey-Gassert L., Learning science beyond the classroom, The Elementary School Journal, 97, 4, pp. 434-449, (1997); Vadeboncoeur J.A., Engaging Young People: Learning in informal contexts, Research in Education, 30, pp. 239-278, (2006); Wellington J., Formal and informal learning in science: Role of the interactive science centers, Physics Education, 25, pp. 247-253, (1990)</t>
  </si>
  <si>
    <t>Michie S., Richardson M., Johnston M., Et al., The behavior change technique taxonomy (v1) of 93 hierarchically clustered techniques: Building an international consensus for the reporting of behavior change interventions, Ann Behav Med, 46, pp. 81-95, (2013); Peng W., The mediational role of identification in the relationship between experiencemode and self-efficacy: Enactive role-playing versus passive observation, Cyberpsychol Behav, 11, pp. 649-652, (2008); Limperos A.M., Are ''Wii'' exercising correctly? Understanding how exergames can be used to increase knowledge of exercise behavior, Games Health J, 3, pp. 25-30, (2014); Bandura A., Self-Efficacy: The Exercise of Control, (1997); Rovniak L.S., Hovell M.F., Wojcik J.R., Et al., Enhancing theoretical fidelity: An e-mail-based walking program demonstration, Am J Health Promot, 20, pp. 85-95, (2005); Mueller F., Isbister K., Movement-based game guidelines, Proceedings of the 32nd Annual ACM Conference on Human Factors in Computing Systems, pp. 2191-2200, (2014); Lyons E.J., Hatkevich C., Prevalence of behavior changing strategies in fitness video games: Theory-based content analysis, J Med Internet Res, 15, (2013); Fox J., Bailenson J., Binney J., Virtual experiences, physical behaviors: The effect of presence on imitation of an eating avatar, Presence, 18, pp. 294-303, (2009); Fox J., Bailenson J.N., Virtual self-modeling: The effects of vicarious reinforcement and identification on exercise behaviors, Media Psychol, 12, pp. 1-25, (2009); Kim S.Y., Prestopnik N., Biocca F.A., Body in the interactive game: How interface embodiment affects physical activity and health behavior change, Comput Hum Behav, 36, pp. 376-384, (2014); Csikszentmihalyi M., Rathunde K., The measurement of flow in everyday life: Toward a theory of emergent motivation, Nebraska Symp Motiv, 40, pp. 57-97, (1992); Caillois R., Man, Play, and Games, (2001); Lauwaert M., Wachelder J., Van De Walle J., Frustrating desire-On repens and repositio, or the attractions and distractions of digital games, Theory Culture Soc, 24, pp. 89-108, (2007); Kivikangas J.M., Ravaja N., Emotional responses to victory and defeat as a function of opponent, IEEE Trans Affect Comput, 4, pp. 173-182, (2013); Ravaja N., Saari T., Salminen M., Et al., Phasic emotional reactions to video game events: A psychophysiological investigation, Media Psychol, 8, pp. 343-367, (2006); Juul J., Fear of failing? the many meanings of difficulty in video games, Video Game Theory Reader, 2, pp. 237-252, (2009); Juul J., The Art of Failure: An Essay on the Pain of Playing Video Games, (2013); Falstein N., Understanding fun-The theory of natural funativity, Introduction to Game Development, pp. 71-98, (2005); Qin H., Rau P.-L.P., Salvendy G., Effects of different scenarios of game difficulty on player immersion, Interact Comput, 22, pp. 230-239, (2010); Purnell J.Q., Gernes R., Stein R., Et al., A systematic review of financial incentives for dietary behavior change, J Acad Nutr Diet, 114, pp. 1023-1035, (2014); Jeffery R.W., Financial incentives and weight control, Prev Med, 55, pp. S61-S67, (2012); Williams S.L., French D.P., What are the most effective intervention techniques for changing physical activity selfefficacy and physical activity behaviour-And are they the same?, Health Educ Res, 26, pp. 308-322, (2011); Deci E.L., Koestner R., Ryan R.M., A meta-analytic review of experiments examining the effects of extrinsic rewards on intrinsic motivation, Psychol Bull, 125, pp. 627-668, (1999); Ryan R.M., Mims V., Koestner R., Relation of reward contingency and interpersonal context to intrinsic motivation: A review and test using cognitive evaluation theory, J Pers Soc Psychol, 45, pp. 736-750, (1983); Moller A.C., McFadden H.G., Hedeker D., Spring B., Financial motivation undermines maintenance in an intensive diet and activity intervention, J Obes, 2012, (2012); John L.K., Loewenstein G., Troxel A.B., Et al., Financial incentives for extended weight loss: A randomized, controlled trial, J Gen Intern Med, 26, pp. 621-626, (2011); Rigby C.S., Finding the Right Rewards to Sustain Player Engagement, The Game Developers Conference, (2009); Hallford N., Hallford J., Swords and Circuitry: A Designer's Guide to Computer Role-Playing Games, (2001); Jakobsson M., The achievement machine: Understanding Xbox 360 achievements in gaming practices, Game Stud, 11, pp. 1-22, (2011); Baranowski T., Buday R., Thompson D.I., Baranowski J., Playing for real-Video games and stories for health-related behavior change, Am J Prev Med, 34, pp. 74-82, (2008); Cheng P., Waiting for Something to Happen: Narratives, Interactivity, and Agency and the Video Game Cut-Scene, (2007); De Graaf A., Hoeken H., Sanders J., Beentjes J.W.J., Identification as a mechanism of narrative persuasion, Commun Res, 39, pp. 802-823, (2012); Przybylski A.K., Weinstein N., Murayama K., Et al., The ideal self at play: The appeal of video games that let you be all you can be, Psychol Sci, 23, pp. 69-76, (2012); Song H., Peng W., Lee K.M., Promoting exercise self-efficacy with an exergame, J Health Commun, 16, pp. 148-162, (2011); Baylor A.L., The design of motivational agents and avatars, Educ Technol Res Dev, 59, pp. 291-300, (2011); Jin S.A., Avatars mirroring the actual self versus projecting the ideal self: The effects of self-priming on interactivity and immersion in an exergame, Wii Fit, Cyberpsychol Behav, 12, pp. 761-765, (2009); Yee N., Bailenson J., The Proteus Effect: The effect of transformed self-representation on behavior, Hum Commun Res, 33, pp. 271-290, (2007); Brown E., Cairns P., A grounded investigation of game immersion, CHI '04 Extended Abstracts on Human Factors in Computing Systems, pp. 1297-1300, (2004); Brockmyer J.H., Fox C.M., Curtiss K.A., Et al., The development of the Game Engagement Questionnaire: A measure of engagement in video game-playing, J Exp Soc Psychol, 45, pp. 624-634, (2009); Slater M., Measuring presence: A response to the Witmer and Singer Presence Questionnaire, Presence, 8, pp. 560-565, (1999); Jennett C., Cox A.L., Cairns P., Et al., Measuring and defining the experience of immersion in games, Int J Hum Comput Stud, 66, pp. 641-661, (2008); Bianchi-Berthouze N., Understanding the role of body movement in player engagement, Hum Comput Interact, 28, pp. 40-75, (2013); Williams K.D., The effects of video game controls on hostility, identification, and presence, Mass Commun Soc, 16, pp. 26-48, (2013); Shafer D.M., Carbonara C.P., Popova L., Spatial presence and perceived reality as predictors of motion-based video game enjoyment, Presence, 20, pp. 591-619, (2011); Skalski P., Tamborini R., Shelton A., Et al., Mapping the road to fun: Natural video game controllers, presence, and game enjoyment, New Media Soc, 13, pp. 224-242, (2011); McGloin R., Farrar K.M., Krcmar M., The impact of controller naturalness on spatial presence, gamer enjoyment, and perceived realism in a tennis simulation video game, Presence, 20, pp. 309-324, (2011); Pasch M., Bianchi-Berthouze N., Van Dijk B., Nijholt A., Immersion in movement-based interaction, Intell Technol Interact Entertain, 9, pp. 169-180, (2009); Limperos A.M., Schmierbach M.G., Kegerise A.D., Dardis F.E., Gaming across different consoles: Exploring the influence of control scheme on game-player enjoyment, Cyberpsychol Behav Soc Netw, 14, pp. 345-350, (2011); Sigrist R., Rauter G., Riener R., Wolf P., Augmented visual, auditory, haptic, and multimodal feedback in motor learning: A review, Psychonom Bull Rev, 20, pp. 21-53, (2013); Price T.F., Peterson C.K., Harmon-Jones E., The emotive neuroscience of embodiment, Motiv Emot, 36, pp. 27-37, (2012); Yee N., Bailenson J.N., Ducheneaut N., The Proteus Effect: Implications of transformed digital self-representation on online and offline behavior, Commun Res, 36, pp. 285-312, (2009)</t>
  </si>
  <si>
    <t>Basapur S., Mandalia H., Chaysinh S., Lee Y., Venkitaraman N., Metcalf C., FANFEEDS: Evaluation of socially generated information feed on second screen as a TV show companion, Proceedings of the 10th European Conference on Interactive TV and Video, pp. 87-96, (2012); Bernhaupt R., Obrist M., Weiss A., Beck E., Tscheligi M., Trends in the living room and beyond, Interactive TV: A Shared Experience, pp. 146-155, (2007); Bernhaupt R., Pirker M., Gatellier B., Identification of user experience and usability dimensions for second screen applications: Results from an expert evaluation using generic task models, Proceedings of 2013 International Broadcasting Convention, (2013); Cinaz B., Arnrich B., La Marca R., Troster G., Monitoring of mental workload levels during an everyday life office-work scenario, Personal and Ubiquitous Computing, 17, 2, pp. 229-239, (2013); Du Toit H., Working While Watching TV, is It Really Work?: The Impact of Media Multitasking on Stress and Performance, (2013); Hart S.G., Staveland L.E., Development of NASA-TLX (Task load index): Results of empirical and theoretical research, Advances in Psychology, 52, pp. 139-183, (1988); Hassenzahl M., The interplay of beauty, goodness, and usability in interactive products, Human-Computer Interaction, 19, 4, pp. 319-349, (2004); Hawkins R., Pingree S., Bruce L., Tapper J., Strategy and style in attention to television, Journal of Broadcasting and Electronic Media, 41, pp. 245-264, (1997); Hess J., Ley B., Ogonowski C., Wan L., Wulf V., Jumping between devices and services: Towards an integrated concept for social TV, Proceedings of the 9th International Interactive Conference on Interactive Television, pp. 11-20, (2011); Holmes M.E., Josephson S., Carney R.E., Visual attention to television programs with a second-screen application, Proceedings of the Symposium on Eye Tracking Research and Applications, pp. 397-400, (2012); James W., The Principles of Psychology, 1, (1950); Paivio A., Mental Representation: A Dual Coding Approach, (1986)</t>
  </si>
  <si>
    <t>Shoukry L.; Sturm C.; Galal-Edeen G.H.</t>
  </si>
  <si>
    <t>Shoukry, Laila (55488631000); Sturm, Christian (55802712600); Galal-Edeen, Galal H. (14051997800)</t>
  </si>
  <si>
    <t>55488631000; 55802712600; 14051997800</t>
  </si>
  <si>
    <t>Pre-MEGa: A proposed framework for the design and evaluation of preschoolers’ mobile educational games</t>
  </si>
  <si>
    <t>10.1007/978-3-319-06773-5_52</t>
  </si>
  <si>
    <t>https://www.scopus.com/inward/record.uri?eid=2-s2.0-84949135737&amp;doi=10.1007%2f978-3-319-06773-5_52&amp;partnerID=40&amp;md5=414c01f7bf20fa814396eb2961ebbf71</t>
  </si>
  <si>
    <t>With the spread of mobile games targeting preschoolers there is an increased need for the creation of high-quality, research-based content for this age group. But how can “quality” be defined here? To answer this question, an extensive review of literature and available rating systems was needed which resulted in a detailed set of attributes which constitute a fun, usable, beneficial and, above all, successful mobile learning game targeting preschoolers. This framework (Pre-MEGa) is presented in this paper with the aim of facilitating the process of translating research into concrete, measurable characteristics for designing and evaluating this type of software. © Springer International Publishing Switzerland 2015.</t>
  </si>
  <si>
    <t>Educational technology; User interfaces; User-centered design</t>
  </si>
  <si>
    <t>Alsumait A., Al-Osaimi A., Usability heuristics evaluation for child e-learning applications, Proceedings of the 11th International Conference on Information Integration and Web-based Applications &amp; Services, pp. 425-430; Gutnick A.L., Michael Robb L.T., Always connected: The new digital media habits of young children, (2010); Baauw E., Bekker M.M., Barendregt W., A structured expert evaluation method for the evaluation of children’s computer games, Proceedings of the 2005 IFIP TC13 international conference on Human-Computer Interaction, pp. 457-469, (2005); Bieke Zaman D.G., Gender differences in children’s creative game play, (2005); Bieke Zaman V.V.A., Towards a likeability framework that meets child-computer interaction &amp; communication sciences, IDC 2007 Proceedings, (2007); Zaman B., The extended likeability framework: A theoretical framework for and a practical case of designing likeable media applications for preschoolers, Advances in Human- Computer Interaction, (2008); Chengdong Lu D.F., Mastering the machine: A comparison of the mouse and touch screen for children’s use of computers, Computer Assisted Learning, 602, pp. 417-427, (1992); The effects of interactive media on preschoolers’ learning; Age determination guidelines: Relating children’s ages to toy characteristics and play behavior, (2002); Wolock E., Ann Orr W.B., Child development 101 for the developers of interactive media, (2006); Veletsianos G., Miller C., Enali A.D., A research and design framework for virtual characters and pedagogical agents, Journal of Educational Computing Research, 41, pp. 171-194, (2010); Garris R., Ahlers R., Driskell J.E., Games, motivation, and learning: A research and practice model, Simulation &amp; Gaming, 33, 4, pp. 441-467, (2002); Amount of time kids spend playing video games is on the rise; Hanna L., Risden K., Czerwinski M., Alexander K.J., The design of children’s technology, pp. 3-26; Hourcade J.P., Interaction design and children, Foundations and Trends in Human Computer Interaction, 1, 4, pp. 277-392, (2008); Jay Blanchard T.M., The digital world of young children: Impact on emergent literacy, White Paper by Pearson Foundation, (2010); Subrahmanyam K., Kraut P., The impact of computer use on children’s and adolescents’ development, pp. 3-33, (2002); Korhonen H., Koivisto E.M.I., Playability heuristics for mobile games, Proceedings of the 8th conference on Humancomputer interaction with mobile devices and services, pp. 9-16, (2006); Kremer K.E., Conducting game user experience research with preschoolers, CHI-12, (2012); Shoukry L.H., Christian Sturm G.H.-E., Arab preschoolers, interactive media and early literacy development, Proceedings of the International Conference on E-Learning and E-Technologies in Education (ICEEE), pp. 43-48, (2012); Malone T.W., What makes things fun to learn? heuristics for designing instructional computer games, Proceedings of the 3rd ACM SIGSMALL symposium and the first SIGPC symposium on Small systems, pp. 162-169; Markopoulos P., Read J.C., Macfarlane S., Hoysniemi J., Evaluating Children’s Interactive Products: Principles and Practices for Interaction Designers, (2008); (2012); Pejoska J., Design principles of educational virtual worlds for preschool children, (2010); Pinelle D., Wong N., Stach T., Heuristic evaluation for games: Usability principles for video game design, Proceedings of the SIGCHI Conference on Human Factors in Computing Systems, pp. 1453-1462, (2008); Prensky M., Digital Game-Based Learning, (2007); Revelle G., Reardon E., Designing and testing mobile interfaces for children, Proceedings of the 8th International Conference on Interaction Design and Children, pp. 329-332, (2009); Shuler C., Ilearn ii; an analysis of the education category of the itunes app store, (2012); Taylor T., Play between worlds: Exploring online gaming culture, (2006); Van Scoter J., Ellis D., Railsback J., Laboratory N.R.E., Technology in early childhood education: Finding the balance; McKnight L., Read J.C., Plu-e: A proposed framework for planning and conducting evaluation studies with children, BCS HCI (2011), pp. 126-213</t>
  </si>
  <si>
    <t>Billieux J., Linden M.V.D., Achab S., Khazaal Y., Paraskevopoulos L., Zullino D., Thornes G., Why do you play World of Warcraft? An in-depth exploration of self-reported motivations to play online and in-game behaviours in the virtual world of Azeroth, Computers in Human Behavior, 29, pp. 103-109, (2013); Campello De Souza B., Lima E Silva L.X.D., Roazzi A., MMORPGS and cognitive performance: A study with 1280 Brazilian high school students, Computers in Human Behavior, 26, 6, pp. 1564-1573, (2010); Creswell J.W., Qualitative Inquiry &amp; Research Design: Choosing among Five Approaches, (2007); Chang S., Lin S.S.J., Team knowledge with motivation in a successful MMORPG game team: A case study, Computers &amp; Education, 73, pp. 129-140, (2014); Chen M.G., Communication, coordination, and camaraderie in World of Warcraft, Games and Culture, 4, 1, pp. 47-73, (2008); Crotty M., The Foundations of Social Research: Meaning and Perspective in the Research Process, (1998); Connolly T.M., Boyle E.A., Macarthur E., Hainey T., Boyle J., A systematic literature review of empirical evidence on computer games and serious games, Computer &amp; Education, 59, pp. 661-686, (2012); Cole H., Griffiths M.D., Social interactions in massively multiplayer online roleplaying gamers, Cyberpsychology &amp; Behavior, 10, 4, pp. 575-583, (2007); Dickey M.D., Game design and learning: A conjectural analysis of how massively multiple online role-playing games (MMORPGs) foster intrinsic motivation, Educational Technology Research and Development, 55, 3, pp. 253-273, (2007); Dickey M.D., World of Warcraft and the impact of game culture and play in an undergraduate game design course, Computers &amp; Education, 56, 1, pp. 253-273, (2011); Kenny R.F., McDaniel R., The role teachers’ expectations and value assessments of video games play in their adopting and integrating them into their classrooms, British Journal of Educational Technology, 42, 2, pp. 197-213, (2011); Kovacevic I., Minovic M., Milovanovic M., De Pablos P.O., Starcevic D., Motivational aspects of different learning contexts: “My mom won’t let me play this game.”, Computers in Human Behavior, 29, pp. 354-363, (2013); Ku H.Y., Tseng H.W., Akarasriworn C., Collaboration factors, teamwork satisfaction, and student attitudes toward online collaborative learning, Computers in Human Behavior, 29, 3, pp. 922-929, (2013); McCreery M.P., Schrader P.G., Krach S.K., Navigating massively multiplayer online games evaluating 21st century skills for learning within virtual environments, Journal of Educational Computing Research, 44, 4, pp. 473-493, (2011); Merriam S.B., Qualitative Research and Case Study Applications in Education, (2009); Mysirlaki S., Paraskeva F., Massively multiplayer online games as activity systems: The relationship between motivation, performance and community, Paper Presented at the European Conference on Games Based Learning (ECGBL), (2011); Paraskeva F., Mysirlaki S., Papagianni A., Multiplayer online games as educational tools: Facing new challenges in learning, Computers &amp; Education, 54, 2, pp. 498-505, (2010); Schrader P.G., McCreery M., The acquisition of skill and expertise in massively multiplayer online games, Educational Technology Research and Development, 56, 5-6, (2008); Schrader P.G., Archambault L.M., Oh-Young C., Training by gaming: Preparing teachers of today for tomorrow’s learning environments, Journal of Technology and Teacher Education, 19, 3, pp. 261-286, (2011); Snodgrass J.G., Dengah H.J.F., Lacy M.G., Fagan J., Most D., Blank M., Wintersteen B., Restorative magical adventure or warcrack? Motivated MMO play and the pleasures and perils of online experience, Games and Culture, 7, 1, pp. 3-28, (2012); Thomas D., Brown J.S., The play of imagination: Extending the literary mind, Game and Culture, 2, 2, pp. 149-172, (2007); Yee N., Motivations of play in online games, Journal of Cyber Psychology and Behavior, 9, 6, pp. 772-775, (2007)</t>
  </si>
  <si>
    <t>Torres R., Transforming Education with Gamification; Gardner H., Frames of Mind: The Theory of Multiple Intelligences, (1983); Tracy B., 10 Keys to Personal Power, (1986); Kiyosaki R.T., Why a Students Work for C Students and B Students Work for the Government, (2013); GameGuru, AGK (AppGameKit) &amp; Dark Basic; Kapp K.M., The Gamification of Learning and Instruction: Game-based Methods and Strategies for Training and Education, (2012); Kapp K.M., Blair L., Mesch R., The Gamification of Learning and Instruction Fieldbook: Ideas into Practice, (2013); Burke B., Gamify: How Gamification Motivates People to Do Extraordinary Things, (2014); Sheldon L., The Multiplayer Classroom: Designing Coursework as a Game; STEPS 1 Engineering Design Process Game; Top 5 Edutainment Games - Brutalmoose Feat; Driving Test Success Practical Simulator PC Software; 3D Driving School Simulator PC Gameplay HD 1440p; FSX HD - Pmdg Boeing 747-400 - Complete Flight from London Heathrow to Paris Only; Kim A.J., Smart Gamification: Seven Core Concepts for Creating Compelling Experiences; Deterding S., Meaningful Play: Getting Gamification Right, (2011); FluidSIM Actuator</t>
  </si>
  <si>
    <t>Sin N.M., Et al., Male Students and Digital Game: Reason, Motivation and Feeling, International Journal of Information and Education Technology, 4, pp. 6-11, (2014); Boyle E., Et al., The role of psychology in understanding the impact of computer games, Entertainment Computing, 2, 2, pp. 69-74, (2011); Rahmat R.A.A.O., Et al., Educational computer game design model for Malaysian science and technology classroom, Proceedings of the 11th WSEAS International Conference on Software Engineering, Parallel and Distributed Systems, and Proceedings of the 9th WSEAS International Conference on Engineering Education, World Scientific and Engineering Academy and Society (WSEAS), (2012); Tsai F.-H., Et al., Exploring the Factors Influencing Learning Effectiveness in Digital Game-based Learning, Educational Technology &amp; Society, 15, 3, pp. 240-250, (2012); Arachchilage N.A.G., Love S., A game design framework for avoiding phishing attacks, Computers in Human Behavior, 29, 3, pp. 706-714, (2013); Ibrahim R., Jaafar A., User acceptance of educational games: A revised unified theory of acceptance and use of technology (UTAUT), World Academy of Science, Engineering and Technology, 77, pp. 551-557, (2011); Ibrahim R., Et al., Student perceptions of educational games in higher education: An empirical study, Issues in Information Systems, 1, pp. 120-133, (2011); Nacke L., Drachen A., Towards a framework of player experience research, Proceedings of the Second International Workshop on Evaluating Player Experience in Games at FDG, (2011); Bernhaupt R., User experience evaluation in entertainment, Evaluating User Experience in Games, (2010); Scapin D.L., Et al., User Experience: Buzzword or New Paradigm?, ACHI 2012, the Fifth International Conference on Advances in Computer-Human Interactions, (2012); Yannakakis G.N., Togelius J., Experience-driven procedural content generation, Affective Computing, IEEE Transactions on, 2, 3, pp. 147-161, (2011); Law E.L.-C., Van Schaik P., Modelling user experience-An agenda for research and practice, Interacting with Computers, 22, 5, pp. 313-322, (2010); Kujala S., Et al., Lost in time: The meaning of temporal aspects in user experience, CHI'13 Extended Abstracts on Human Factors in Computing Systems, ACM, (2013); Forlizzi J., Battarbee K., Understanding experience in interactive systems, Proceedings of the 5th Conference on Designing Interactive Systems: Processes, Practices, Methods, and Techniques, ACM, (2004); Kohler T., Et al., Co-creation in virtual worlds: The design of the user experience, MIS Quarterly, 35, 3, pp. 773-788, (2011); Abbasi M.Q., Et al., Modeling User Experience-An Integrated Framework e mploying ISO 25010 Standard, ICCGI 2012, the Seventh International Multi-Conference on Computing in the Global Information Technology, (2012); Lew P., Et al., Usability and user experience as key drivers for evaluating GIS application quality, Geoinformatics, 2010 18th International Conference On, IEEE, (2010); Vermeeren A.P., Et al., User experience evaluation methods: Current state and development needs, Proceedings of the 6th Nordic Conference on Human-Computer Interaction: Extending Boundaries, ACM, (2010); Rauschenberger M., Et al., Efficient measurement of the user experience of interactive products. How to use the user experience questionnaire (ueq). Example: Spanish language version, IJIMAI, 2, 1, pp. 39-45, (2013); Allam A., Dahlan H.M., User Experience: Challenges and Opportunities, Journal of Information Systems Research and Innovation, 3, pp. 28-36, (2008); Forlizzi J., The Product Ecology: Understanding Social Product Use and Supporting Design Culture, (2007); Verbeek M.H.L.F.J., Human-Robot Personal Relationships, Third International Conference, HRPR 2010, 2010, (2010); Takatalo J., Et al., Presence, involvement, and flow in digital games, Evaluating User Experience in Games, (2010); Shiratuddin N., Zaibon S.B., Designing user experience for mobile game-based learning, User Science and Engineering (I-USEr), 2011 International Conference On, IEEE, (2011); Nacke L., Et al., Methods for evaluating gameplay experience in a serious gaming context, International Journal of Computer Science in Sport, 9, 2, pp. 1-12, (2010); Engl S., Nacke L.E., Contextual influences on mobile player experience-A game user experience model, Entertainment Computing, 4, 1, pp. 83-91, (2013); Nacke L.E., Et al., Playability and player experience research, Proceedings of DiGRA, (2009); Ibrahim A., Et al., Educational Video Game Design Based on Educational Playability: A Comprehensive and Integrated Literature Review, International Journal on Advances in Intelligent Systems, 5, 3-4, pp. 400-414, (2012); Kiili K., Et al., The design principles for flow experience in educational games, Procedia Computer Science, 15, pp. 78-91, (2012); Pranantha D.D., Experiments on Flow and Learning in Games: Creating Services to Support Efficient Serious Games Development, (2015)</t>
  </si>
  <si>
    <t>Popper K., The Logic of Scientific Discovery, 2002nd Ed, (1959); Popper B., Field of streams: How Twitch made video games a spectator sport, The Verge; Burghardt G., The Genesis of Animal Play, (2005); Steinkuehler C., Cognition and literacy in massively multiplayer online games, Handbook of Research on New Literacies, pp. 611-634, (2008); Huizinga J., Ludens H., A Study of the Play Element in Culture, 2014th Ed, (1950); Folkerts J., Playing games as an art experience: How videogames produce meaning through narrative and play, Emerg. Pract. Cyberculture Soc. Netw, pp. 99-117, (2010); Gee J.P., What Video Games Have to Teach Us about Learning and Literacy, (2007); Abrudan E., Prundaru G., Social representations and ideologies in digital games, J. Media Res, 5, pp. 31-41, (2009); Galarneau L.L., Authentic Learning Experiences Through Play: Games, Simulations and the Construction of Knowledge, (2005); Blumberg F., Altschuler E., Almonte D., Mileaf M., The impact of recreational video game play on children's and adolescents' cognition, Digital Games: A Context for Cognitive Development., pp. 41-50, (2013); Aarseth E., Playing Research: Methodological approaches to game analysis, Fine Art Forum, 17, (2003); Engl S., Nacke L.E., Contextual influences on mobile player experience-A game user experience model, Entertain. Comput, 4, pp. 83-91, (2013); Barnett S., Ceci S., When and where do we apply what we learn A taxonomy for far transfer, Psychol. Bull, 128, 4, pp. 612-637, (2002); Steinkuehler C., King E., Martin C., Oh Y., Chu S., Williams C., Ochsner A., Harris S., Owen E., Anton G., Mixed methods to study games and learning, Proceedings of the 7th International Conference on Games+ Learning+ Society Conference, pp. 222-228, (2011); Stebbins R., Exploratory Research in the Social Sciences, (2001); Siegler R., Crowley K., The microgenetic Method: A direct means for studying cognitive development, Am. Psychol, 46, 6, pp. 606-620, (1991); Kuhn D., Microgenetic study of change: What has it told us, Psychol. Sci, 6, 3, pp. 133-139, (1995); League of Legends, (2009); Valve Corporation, (2013); Poole A., Ball L., Eye Tracking in Human-Computer interaction and Usability Research: Current status and future prospects, Encyclopedia of Human Computer Interaction, PensilVania: Idea Group, pp. 211-219, (2005); Van Gog T., Paas F., Van Merrienboer J., Witte P., Uncovering the problem-solving process: Cued retrospective reporting versus concurrent and retrospective reporting, J. Exp. Psychol. Appl, 11, 4, pp. 2037-2244, (2005); Bryman A., Social Research Methods 4th Ed, (2012)</t>
  </si>
  <si>
    <t>New Skills for New Jobs, (2008); Deterding S., Dixon D., Khaled R., Nacke L., From game design elements to gamefulness: Defining gamification, 15th International Academic MindTrek Conference: Envisioning Future Media Environments (MindTrek '11), pp. 9-15, (2011); Silva T.R., Aranha E.H.S., Online game-based programming learning for high school students-A case study, Frontiers in Education Conference (FIE), 2015, IEEE, pp. 1-8, (2015); Wohlin C., Runeson P., Host M., Ohlsson M.C., Regnell B., Wesslen A., Experimentation in Software Engineering: An Introduction, (2000); Kitchenham B., Pickard L., Pfleeger S.L., Case studies for method and tool evaluation, IEEE Software, 12, 4, pp. 52-62, (1995); Lee J.J., Hammer J., Gamification in education: What, how, why bother? Definitions and uses, Exchange Organizational Behavior Teaching Journal, 15, 2, pp. 1-5, (2011); Kiili K., On Educational Game Design: Building Blocks of Flow Experience, (2005); Khaleel F.L., Ashaari N.S., Meriam T.S., Wook T., Ismail A., The study of gamification application architecture for programming language course, 9th International Conference on Ubiquitous Information Management and Communication (IMCOM '15), (2015); Klock A.C.T., Carvalho M.F., Rosa B.E., Gasparini I., Analysis of gamification techniques in Virtual Learning Environments, Journal New Technologies in Education, 12, (2014); Visser L., Plomp T., Amirault R.J., Kuiper W., Motivating students at a distance: The case of an international audience, Educational Technology Research and Development, 50, 2, pp. 94-110, (2001); Lee H., Doh Y.Y., A study on the relationship between educational achievement and emotional engagement in a gameful interface for video lecture systems, Ubiquitous Virtual Reality (ISUVR), International Symposium on, pp. 34-37, (2012); Raymer R., Gamification: Using game mechanics to enhance elearning, ELearn, (2011); Erenli K., The impact of gamification: A recommendation of scenarios for education, 15th International Conference on Interactive Collaborative Learning (ICL), pp. 1-8, (2012); Zichermann G., Cunningham C., Gamification by Design: Implementing Game Mechanics in Web and Mobile Apps, (2011); Cohen A.M., The gamification of education, Futurist, 45, pp. 16-17, (2011); Marcos L., Dominguez A., Navarrete J.S., Pages C., An empirical study comparing gamification and social networking on e-learning, Journal Computers e Education, 75, pp. 82-91, (2014); Franca R.M., Reategui E.B., Smile-br: Application of gamificationconcepts in a learning environment based on questioning, Brazilian Information Technology Symposium on Education, pp. 366-375, (2013)</t>
  </si>
  <si>
    <t>Go A.S., Mozaffarian D., Roger V.L., Et al., Heart disease and stroke statistics-2014 update: A report from the American Heart Association, Circulation, 129, pp. e28-e292, (2014); Office of Scientific, and Health Reports, (1998); Goetz C.G., Textbook of Clinical Neurology., 355, (2007); Seymour J., The Aftermath of Stroke: The Experience of Patients and Their Families, pp. 449-450, (1993); Arya K.N., Pandian S., Verma R., Et al., Movement therapy induced neural reorganization and motor recovery in stroke: A review, J Bodyw Mov Ther, 15, pp. 528-537, (2011); Van Eeden M., Van Heugten C.M., Evers S.M., The economic impact of stroke in the Netherlands: Thes-restore4stroke study, BMC Pub Health, 12, (2012); Shah N., Basteris A., Amirabdollahian F., Design parameters in multimodal games for rehabilitation, Games Health J, 3, pp. 13-20, (2014); Shaughnessy M., Resnick B.M., Macko R.F., Testing a model of post-stroke exercise behavior, Rehabil Nurs, 31, pp. 15-21, (2006); Yoon J., Chun M.H., Lee S.J., Et al., Effect of virtual reality-based rehabilitation on upper-extremity function in patients with brain tumor: Controlled trial, Am J Phys Med Rehabil, 94, pp. 449-459, (2015); Godfrey S.B., Holley R.J., Lum P.S., Clinical effects of using HEXORR (Hand Exoskeleton Rehabilitation Robot) for movement therapy in stroke rehabilitation, Am J Phys Med Rehab, 92, pp. 947-958, (2013); Stein J., Bishop L., Gillen G., Et al., Robot-assisted exercise for hand weakness after stroke: A pilot study, Am J Phys Med Rehabil, 90, pp. 887-894, (2011); Klamroth-Marganska V., Blanco J., Campen K., Et al., Three-dimensional, task-specific robot therapy of the arm after stroke: A multicentre, parallel-group randomised trial, Lancet Neurol, 13, pp. 159-166, (2014); Alankus G., Lazar A., May M., Et al., Towards customizable games for stroke rehabilitation. Proceedings of the SIGCHI Conference on Human Factors in Computing Systems, ACM, (2010); Burke J.W., Mdj M., Charles D.K., Et al., Optimising engagement for stroke rehabilitation using serious games, Visual Comput, 25, pp. 1085-1099, (2009); Annett M., Anderson F., Bischof W.F., User perspectives on tabletop therapy, Proceedings of the 9th International Conference on Disability Virtual Reality &amp; Associated Technologies (Laval France 2012, (2012); Novak D., Nagle A., Keller U., Et al., Increasing motivation in robot-aided arm rehabilitation with competitive and cooperative gameplay, J Neuroeng Rehabil, 11, (2014); Sin H., Lee G., Additional virtual reality training using Xbox Kinect in stroke survivors with hemiplegia, Am J Phys Med Rehabil, 92, pp. 871-880, (2013); Ekbia H.R., Lee J., Wiley S., Rehab games as components of workflow: A case study, Games Health J, 3, pp. 215-226, (2014); Omelina L., Jansen B., Bonnechere B., Et al., Serious games for physical rehabilitation: Designing highly configurable and adaptable games, Proceedings of the 9th International Conference on Disability, Virtual Reality &amp; Associated Technologies, pp. 195-201, (2012); Shah N., Amirabdollahian F., Basteris A., Designing motivational games for stroke rehabilitation, Human System Interactions (HSI) 2014 7th International Conference on IEEE, pp. 166-171, (2014); Saposnik G., Chow C.M., Gladstone D., Et al., IPad Technology for Home Rehabilitation after Stroke (iHOME): A proof-of-concept randomized trial, Int J Stroke, 9, pp. 956-962, (2014); Balloon Party-Birthday Game; Cgg C., Cmm D., Emz P., Et al., Stroke patient rehabilitation a pilot study of an android-based game, Simul Gaming, 45, pp. 151-166, (2014); Pizza Maker-Cooking Game; Entertainment Piano Master-Free; Anderson K.R., Woodbury M.L., Phillips K., Et al., Virtual reality video games to promote movement recovery in stroke rehabilitation: A guide for clinicians, Arch Phys Med Rehabil, 5, pp. 973-976, (2015); Joo L.Y., Yin T.S., Xu D., Et al., A feasibility study using interactive commercial off-the-shelf computer gaming in upper limb rehabilitation in patients after stroke, J Rehabil Med, 42, pp. 437-441, (2010); Paquin K., Ali S., Carr K., Et al., Effectiveness of commercial video gaming on fine motor control in chronic stroke within community-level rehabilitation, Disabil Rehabil, pp. 1-8, (2015); Flynn S., Palma P., Bender A., Feasibility of using the Sony PlayStation 2 gaming platform for an individual poststroke: A case report, J Neurol Phys Ther, 31, pp. 180-189, (2007); Rand D., Zeilig G., Kizony R., Rehab-let: Touchscreen tablet for self-training impaired dexterity post stroke: Study protocol for a pilot randomized controlled trial, Trials, 16, pp. 1-7, (2015); Hesse S., Schmidt H., Werner C., Et al., A new mechanical arm trainer to intensify the upper limb rehabilitation of severely affected patients after stroke: Design, concept and first case series, Eur Medicophys, 43, pp. 463-468, (2007); Biotech T., Hot PluS; Most Popular Google Play Categories</t>
  </si>
  <si>
    <t>Shaughnessy M., Resnick B.M., MacKo R.F., Testing a model of post-stroke exercise behavior, Rehabilitation Nursing: The Official Journal of the Assoc. of Rehabil. Nurses, 31, 1, pp. 15-21, (2006); Golomb M.R., McDonald B.C., Warden S.J., Yonkman J., Saykin A.J., Shirley B., Huber H.J., Virtual rehabilitation with video games: A new frontier for occupational therapy, Occupational Therapy Now, pp. 12-14, (2008); Turolla A., Daud Albasini O.A., Oboe R., Agostini M., Tonin P., Paolucci S., Sandrini G., Venneri A., Piron L., Haptic-based neurorehabilitation in poststroke patients: A feasibility prospective multicentre trial for robotics hand rehabilitation, Computational and Mathematical Methods in Medicine, 2013, (2013); Kam N., Struzik J., Jarus T., Rand D., Is the Nintendo wii suitable for stroke rehabilitation A pilot feasibility and usability study, The Israeli Journal of Occupational Therapy, pp. E3-E25, (2012); Alankus G., Proffitt R., Kelleher C., Engsberg J., Stroke therapy through motion-based games: A case study, ACM Transactions on Accessing Computing, 4, (2011); Colombo R., Pisano F., Mazzone A., Delconte C., Micera S., Carrozza M.C., Dario P., Minuco G., Design strategies to improve patient motivation during robot-aided rehabilitation, Journal of Neuroengineering and Rehabilitation, 4, (2007); Jack D., Boian R., Merians A.S., Et al., Virtual reality-enhanced stroke rehabilitation, Neural Sys. and Rehab. Engr. IEEE Trans., 9, 3, pp. 308-318, (2001); Broeren J., Bjorkdahl A., Claesson L., Et al., Virtual rehabilitation after stroke, Studies in Health Technology and Informatics, 136, pp. 77-82, (2008); Turolla A., Daud Albasini O.A., Oboe R., Agostini M., Tonin P., Paolucci S., Sandrini G., Venneri A., Piron L., Haptic-based neurorehabilitation in poststroke patients: A feasibility prospective multicentre trial for robotics hand rehabilitation, Computational and Mathematical Methods in Medicine, 2013, (2013); Fickas S., Lemoncello R., Sohlberg M., Albin R., Harn B., Television promoting of in-home rehabilitation exercises: Promising results, User Modeling, Adaptation and Personalization, (2010); Lamoth C.J.C., Caljouw S.R., Postema K., Active video gaming to improve balance in the elderly, Studies in Health Technology and Informatics, 167, pp. 159-164, (2011); Huang K., Sparto P.J., Smailagic A., Mankoff J., Siewiorek D., A technology probe of wearable in-home computer-assisted physical therapy, ACM CHI '14 Proceedings of the SIGCHI Conference on Human Factors in Computing Systems, pp. 2541-2550; Lee B.C., Kim J., Chen S., Sienko K.H., Cell phone based balance trainer, Journal of NeuroEngineering and Rehabilitation, 9, (2012)</t>
  </si>
  <si>
    <t>Alsumait A., Al-Osaimi A., Usability heuristics evaluation for child e-learning applications, Journal of Software, 5, pp. 654-661, (2010); Asaro P.M., Transforming society by transforming technology: The science and politics of participatory design, Accounting, Management and Information Technologies, 10, pp. 257-290, (2000); August J., Joint Application Design: The Group Session Approach to System Design, (1991); Baauw E., Markopoulos P., A comparison of think-aloud and post-task interview for usability testing with children, Proceedings of the IDC 2004 Conference on Interaction Design and Children, (2004); Barendregt W., Bekker M., Baauw E., Development and evaluation of the problem identification picture cards method, Cognition, Technology and Work, 10, pp. 95-105, (2008); Barendregt W., Bekker M., Bouwhuis D.G., Baauw E., Identifying usability and fun problems in a computer game during first use and some practice, International Journal of Human-Computer Interaction, 64, pp. 830-846, (2006); Bauuw E., Bekker M.M., Markopoulos P., Assessing the applicability of the structured expert evaluation method (SEEM) for a wider age group, Proceedings of the IDC 2006 Conference on Interaction Design and Children, (2006); Bodker S., Ehn P., Sjogren D., Sundblad Y., Cooperative design-Perspectives on 20 years with 'the Scandinavian it design model, Proceedings of the NordiCHI 2000 Conference on Human Computer Interaction, (2000); Borgers N., Leeuw E.D., Hox J., Children as respondents in survey research: Cognitive development and response quality, Bulletin de Méthodologie Sociologique, 66, pp. 60-75, (2000); Carroll J.M., Beyond fun, Interactions, 11, 5, pp. 38-40, (2004); Cherns A., The principles of socio-technical design, Human Relations, 29, pp. 783-792, (1976); Csikszentmihalyi M., Beyond Boredom and Anxiety, (1975); Danielsson K., Wiberg C., Participatory design of learning media: Designing educational computer games with and for teenagers, Interactive Technology &amp; Smart Education, 3, pp. 275-291, (2006); De Freitas S., Jarvis S., A framework for developing serious games to meet learner needs, Proceedings of the Interservice Industry Training, Simulation and Education Conference, (2006); Depaula R., Lost in Translation: A critical analysis of artifacts, agendas and arenas in participatory design, Proceedings of the PDC 2004 Conference on Participatory Design, (2004); Dindler C., Iversen O.S., Smith R., Veersawmy R., Participatory design at the museum: Inquiring into children's everyday engagement in cultural heritage, Proceedings of the OZCHI 2010 Conference on Human-Computer Interaction, (2010); Druin A., The role of children in the design of new technology, Behaviour &amp; Information Technology, 21, pp. 1-25, (2002); Druin A., Stewart J., Proft D., Bedersen B.B., Hollan J.D., KidPad: A design collbo-ration between children, technologists, and educators, Proceedings of the CHI 1997 Conference on Human Factors in Computer Systems, (1997); Field A., Hole G., How to Design and Report Experiments, (2003); Gee J.P., What Video Games Have to Teach Us about Learning, (2007); Greenbaum J., Kyng M., Design at Work: Cooperative Design of Computer Systems, (1991); Hanna E., Risden K., Czerwinski M., Alexander K.J., The role of usability research in designing children's computer products, The Design of Children's Technology, pp. 4-26, (1999); Harteveld C., Guimaraes R., Mayer I., Bidarra R., Balancing pedagogy, game and reality components within a unique serious game for training levee inspection, Proceedings of the 2007 Technologies for E-Learning and Digital Entertainment, (2007); Horton M., Read J.C., Interactive whiteboards in the living room? Asking children about their technologies, Proceedings of the 2008 British HCI Conference, (2008); Horton M., Read J.C., Mazzone E., Sim G., Fitton D., School friendly participatory research activities with children, Proceedings of the CHI 2012 Conference on Human Factors in Computer Systems, (2012); Hoysniemi J., Hamalainen P., Turkki L., Using peer tutoring in evaluating the usability of a physically interactive computer game with children, Interacting with Computers, 15, pp. 203-225, (2003); Hyunjeong K., Jeongyun H., Jungwha S., Miyoung K., Soojung P., Sanghyun P., Contextual research on elderly users' needs for developing universal design mobile phone, Proceedings of the 2007 International Conference on Universal Access in Human-Computer Interaction, (2007); Inkpen K., Three important research agendas for educational multimedia: Learning, children and gender, Proceedings of the 1997 Educational MultiMedia Conference, (1997); Irani L., Vertesi J., Dourish P., Philip K., Grinter R.E., Postcolonial computing: A lens on design and development, Proceedings of the CHI 2010 Conference on Human Factors in Computer Systems, (2010); Ergonomics of Human System Interaction-Part 210: Human-centred Design for Interactive System (Vols. 9241-210), (2010); Iversen O.S., Smith R.S., Scandinavian participatory design: Dialogic curation with teenagers, Proceedings of the IDC 2012 Conference on Interaction Design and Children, (2012); Jennett C., Cox A.L., Cairns P., Dhoparee S., Epps A., Tijs T., Walton A., Measuring and defining the experience of immersion in games, International Journal of Human-Computer Studies, 66, pp. 641-661, (2008); Kam M., Agarwal A., Kumar A., Lal S., Mathur A., Tewari A., Canny J., Designing E-learning games for rural children in India: A format for balancing learning with fun, Proceedings of the DIS 2008 Conference on Designing Interactive Systems, (2008); Kato P.M., Video games in health care: Closing the gap, Review of General Psychology, 14, pp. 113-121, (2010); Kaye J., Evaluating experienced-focused HCI, Proceedings of the CHI 1997 Conference on Human Factors in Computer Systems, (2007); Kientz J., Choe E.K., Birch B., Maharaj R., Fonville A., Glasson C., Miundt J., Heuristic evaluation of persuasive health technologies, Proceedings of the 2010 International Health Informatics Symposium, (2010); Kreijns K., Kirschner P.A., Jochems W., Identifying the pitfalls for social interaction in computer-supported collaborative learning environments: A review of the research, Computers in Human Behavior, 19, pp. 335-353, (2003); Legris P., Ingham J., Collerette P., Why do people use information technology? A critical review of the technology acceptance model, Information &amp; Management, 40, pp. 191-204, (2003); Li Y., Fontijn W., Markopoulos P., A tangible tabletop game supporting therapy of children with cerebral palsy, Proceedings of the Fun and Games Conference, (2008); Malone T.W., What makes things fun to learn? Heuristics for designing instructional computer games, Proceedings of the ACM SIGSMALL Symposium and the First SIGPC Symposium on Small Systems, (1980); Malone T.W., Heuristics for designing enjoyable user interfaces: Lessons from computer games, Proceedings of the CHI 1982 Conference on Human Factors in Computer Systems, (1982); Manker J., Arvola M., Prototyping in game design: Externalization and inter-nalization of game ideas, Proceedings of the British HCI Conference 2011, (2011); Markopoulos P., Bekker M., On the assessment of usability testing methods for children, Interacting with Computers, 15, pp. 227-243, (2003); Marsden G., Designing technology for the developing world, Interactions, 13, 2, pp. 39-59, (2006); Maunder A., Marsden G., Gruijters D., Blake E., Designing interactive systems for the developing world-Reflections on user centred design, Proceedings of the ICT4D 2007 Conference on Information and Communication Technologies and Development, (2007); Mazzone E., Read J.C., Beale R., Design with and for disaffected teenagers, Proceedings of the NordiCHI 2008 Conference on Human Computer Interaction, (2008); Millen L., Cobb S., Patel H., A method for involving children with autism in design, Proceedings of the IDC 2011 Conference on Interaction Design and Children, (2011); Muller M.J., PICTIVE-An exploration of participatory design, Proceedings of the CHI 1991 Conference on Human Factors in Computer Systems, (1991); Muller M.J., Participatory design: The third space in HCI, The Human-computer Interaction Handbook, pp. 1051-1068, (2003); Muller M.J., Haslwanter J.H., Dayton T., Participatory practices in the software lifecycle, Handbook of Human-computer Interaction (2nd Ed, pp. 255-297, (1997); Okomoto M., Komatsu H., Gyobu I., Ito K., Participatory design using scenarios in different cultures, Proceeding of the 2007 International HCI Conference, (2007); Oyugi C., Dunkley L., Smith A., Evaluation methods and cultural differences: Studies across three continents, Proceedings of the NordiCHI 2008 Conference on Human Computer Interaction, (2008); Rankin Y.A., McNeal M., Shute M.W., Gooch B., User-centered game design: Evaluating massive multiplayer online role playing games for second language acquisition, Proceedings of the 2008 ACM SIGGRAPH Symposium on Video Games, (2008); Ratan R., Ritterfield U., Classifying serious games, Serious Games: Mechanisms and Effects, pp. 10-24, (2009); Raybourn E.M., Applying simulation experience design methods to creating serious game-based adaptive training systems, Interacting with Computers, 19, pp. 206-214, (2007); Raybourn E.M., Bos N., Design and evaluation challenges of serious games, Proceedings of the CHI 1991 Conference on Human Factors in Computer Systems, (2005); Read J.C., Validating the fun toolkit: An instrument for measuring children's opinions of technology, Cognition, Technology and Work, 10, pp. 119-128, (2008); Read J.C., Evaluating artefacts with children: Age and technology effects in the reporting of expected and experienced fun, Proceedings of the International Conference on Multimodal Interaction, (2012); Read J.C., Bekker M.M., The nature of child-computer interaction, Proceedings of the 2011 British HCI Conference, (2011); Read J.C., Fine K., Using survey methods for design and evaluation in child-computer interaction, Procceedings of the Interact 2005 Conference, (2005); Read J.C., Gregory P., Macfarlane S.J., McManus B., Gray P., Patel R., An investigation of participatory design with children-Informant, balanced and facilitated design, Proceedings of the IDC 2002 Conference on Interaction Design and Children, (2002); Read J.C., Horton M., Mazzone E., Cassidy B., McKnight L., Designing for Mr Hippo-Introducing concepts of marginalisation to children designers, Proceedings of the IDC 2009 Conference on Interaction Design and Children, (2009); Read J.C., Horton M., Sim G., Gregory P., Fitton D., Cassidy B., Check: A tool to inform and encourage ethical practice in participatory design with children, Proceedings of the CHI 2013 Conference on Human Factors in Computer Systems, (2013); Read J.C., Macfarlane S., Using the Fun Toolkit and other survey methods to gather opinions in child computer interaction, Proceedings of the IDC 2006 Conference on Interaction Design and Children, (2006); Read J.C., Macfarlane S.J., Casey C., Endurability, engagement and expectations: Measuring children's fun, Proceedings of the IDC 2002 Conference on Interaction Design and Children, (2002); Read J.C., Sim G., Gregory P., Xu D., Ode J.B., Children designing serious games, EAI Endorese Trancsactions on Serious Games, 13, (2013); Romen D., Svanaes D., Evaluating web site accessibility: Validating the WAI guidelines through usability testing with disabled users, Proceedings of the NordiCHI 2008 Conference on Human-Computer Interaction, (2008); Scaife M., Rogers Y., Aldrich F., Davies M., Designing for or designing with? Informant design for interactive learning environments, Proceedings of the CHI 1997 Conference on Human Factors in Computer Systems, (1997); Schuler D., Namioka A., Participatory Design: Principles and Practices, (1993); Shalom M.F., Making educational computer games "educational, Proceedings of the IDC 2005 Conference on Interaction Design and Children, (2005); Sim G., Horton M., Investigating children's opinions of games: Fun toolkit vs this or that, Proceedings of the IDC 2012 Conference on Interaction Design and Children, (2012); Sim G., Horton M., Danino N., Evaluating game preference using the fun toolkit across cultures, Proceedings of the 2012 British HCI Conference, (2012); Sim G., Macfarlane S., Horton M., Evaluating usability, fun and learning in educational software for children, Proceedings of the 2005 World Conference on Educational Multimedia, Hypermedia and Telecommunications, (2005); Slater M., Usoh M., Steed A., Depth of presence in virtual environments, Presence: Teleoperators and Virtual Environments, 3, pp. 130-140, (1994); Stone R., Serious games, Defence Management Journal, 31, pp. 142-144, (2005); Sulemna S., Krahmer E., Human-centred design in the developing world: Towards designing didactic games for children, Proceedings of the CHI 2009 Conference on Human Factors in Computer Systems, (2009); Sweetser P., Wyeth P., GameFlow: A model for evaluating player enjoyment in games, Computers in Entertainment, 3, 3, (2005); Taylor N., Cheverst K., This might be stupid but..: Participatory design with community displays and postcards, Proceedings of the OZCH 2008 Conference on Human Computer Interaction, (2008); Thomas N., O'Kane C., The ethics of participatory research with children, Children and Society, 12, pp. 336-348, (1998); Common Water and Sanitation-related Diseases, (2003); Vatrapu R., Suthers D., Intra-and inter-cultural usability in computer-supported collaboration, Journal of Usability Studies, 5, pp. 172-197, (2010); Wakkary R., Hatala M., Muise K., Tanenbaum K., Corness G., Mohabbati B., Budd J., Kurio: A museum guide for families, Proceedings of the 2009 International Conference on Tangible and Embedded Interaction, (2009); Westera W., Nadolski R.J., Hummel H.G.K., Wopereis G.J.H., Serious games for higher education: A framework for reducing design complexity, Journal of Computer-Assisted Learning, 24, pp. 420-432, (2008); Xu Y., Read J.C., Sim G., McManus B., Qualter P., Children and smart technologies: Can children's experiences be interpreted and coded, Proceedings of the 2009 British HCI Conference, (2009); Zaman B., Introduction and validation of a pairwise comparison scale for UX evaluations and benchmarking with preschoolers, Proceedings of the Interact 2009 Conference, (2009); Zaman B., Abeele V.V., Laddering with young children in user experience evaluations: Theoretical groundings and a practical case, Proceedings of the IDC 2010 Conference on Interaction Design and Children, (2010); Zaman B., Abeele V.V., De Grooff D., Measuring product liking in preschool children: An evaluation of the Smileyometer and This or That methods, International Journal of Child-Computer Interaction, 1, pp. 61-70, (2013)</t>
  </si>
  <si>
    <t>Malone T., Toward a theory of intrinsically motivating instruction, Cognitive science, 5, pp. 333-369, (1981); Squire K., Video games in education, International Journal of Intelligent Games &amp; Simulation, 2, pp. 49-62, (2003); Rumelhart D., Smolensky P., McClelland J., Hinton G.; SEPTET (2012). Sustainable Energy Pathways Through Education and Technology. Retrieved December 17, 2014 from</t>
  </si>
  <si>
    <t>Aronson J., Fried C.B., Good C., Reducing the effects of stereotype threat on African American college students by shaping theories of intelligence, Journal of Experimental Social Psychology, 38, pp. 113-125, (2002); Bell A.E., Spencer S.J., Iserman E., Logel C.E.R., Stereotype Threat and Women's Performance in Engineering, Journal of Engineering Education, 92, 4, pp. 307-312, (2003); Cards Against Humanity [Tabletop Game], (2011); Carnes, Et al., Fair Play [PC Computer], (2011); Cvencek D., Meltzoff A.N., Greenwald A.G., Math-gender stereotypes in elementary school children, Child Development, 82, 3, pp. 766-779, (2011); Devine P.G., Stereotypes and Prejudice: Their Automatic and Controlled Components, Journal of Personality and Social Psychology, 56, 1, pp. 5-18, (1989); Flanagan M., Critical Play: Radical Game Design, (2009); Flanagan M., Nissenbaum H., Values at Play in Digital Games, (2014); Fullerton T., Game Design Workshop: Designing, Prototyping and Playtesting Games, (2014); Greenwald A.G., Banaji M.R., Implicit Social Cognition: Attitudes, Self-esteem, and Stereotypes, Psychological Review, 102, 1, pp. 4-27, (1995); Greenwald A.G., Farnham S.D., Using the Implicit Association Test to measure self-esteem and self-concept, Journal of Personality and Social Psychology, 79, 6, pp. 1022-1038, (2000); Hill C., Corbett C., St. Rose A., Why So Few? Women in Science, Technology, Engineering and Mathematics, (2010); Hyde J.S., Lindberg S.M., Linn M.C., Ellis A.B., Williams C.C., Gender similarities characterize math performance, Science, 321, 5888, pp. 94-495, (2008); Johns M., Schmader T., Martens A., Knowing is Half the Battle: Teaching Stereotype Threat as a Means of Improving Women's Math Performance, Psychological Science, 16, 3, pp. 175-179, (2005); Kang J., Trojan Horses of Race (Implicit Bias Paper), Harvard Law Review, 118, 5, pp. 1489-1593, (1995); Kaufman G., Flanagan M., Seidman M., Creating Stealth Game Interventions for Attitude and Behavior Change: An "Embedded Design" Model, Proceedings of DiGRA 2015: Diversity of Play: Games - Cultures - Identities. (Lüneburg, Germany, May 2015), (2015); Kaufman G.F., Flanagan M., How Awkward! Shifting Workplace Biases with a Social Game, (2015); Kaufman G.F., Flanagan M., How STEM Role Models Shift Thinking About STEM Careers in a Time Travel Game, (2015); Kaufman G., Flanagan M., A Psychologically "Embedded" Approach to Designing Games for Prosocial Causes, (2015); Kaufman G.F., Libby L.K., Changing Beliefs and Behavior through Experience-taking, Journal of Personality and Social Psychology, 103, 1, pp. 1-16, (2012); Linn M.C., Petersen A.C., Emergence and characterization of sex differences in spatial ability: A meta-analysis, Child Development, 56, 6, pp. 1479-1498, (1985); Taboo [Tabletop Game], (1989); Pajares F., Self-efficacy beliefs in academic settings, Review of Educational Research, 66, 4, pp. 543-578, (1996); Pajares F., Gender Differences in Mathematics Self-Efficacy Beliefs, (2005); Pictionary [Tabletop Game], (1987); Sorby S.A., Baartmans B.J., The development and assessment of a course for enhancing the 3-D spatial visualization skills of first year engineering students, Journal of Engineering Education, 89, 3, pp. 301-307, (2000); Steele C., Aronson J., Stereotype Threat and the Intellectual Test Performance of African Americans, Journal of Personality and Social Psychology, 69, 5, pp. 797-811, (1995); Voyer D., Voyer S., Bryden M.P., Magnitude of sex differences in spatial abilities: A meta-analysis and consideration of critical variables, Psychological Bulletin, 117, 2, pp. 250-270, (1995); Wilson M., Six views of embodied cognition, Psychonomic Bulletin &amp;Review, 9, 4, pp. 625-636, (2002)</t>
  </si>
  <si>
    <t>Entertainment B., A brief history of wargaming, Preuzeto 10 Srpnja 2010 Sa; Caoili E., Study: U.S. Gamers spent $3.8 bilion on MMOs in 2009, Gamasutra, (2010); Social Gaming Market to Surpass$1 Bilion, (2011); Game Player Data; Gamification, (2011); (2011); Goldman T., Videogame industry worth over $100 bilion worldwide, The Escapist., (2010); Hays R.T., The Effectiveness of Instructional Games: A Literature Review and Discusion, (2005); Kapp K.M., The Gamification of Learning and Instruction: Game-Based Methods and Strategies for Training and Education, (2012); Ke F., A qualitative meta-analysis of computer games as learning tools, Effective Electronic Gaming in Education, 1, pp. 1-32, (2009); Kim A.J., Gamification 101: Designing the player journey, Google Teach Talk, (2011); Randel J.M., Morris B.A., Wetzel C.D., Whitehill B.V., The effectivness of games for educational purposes: A review of recent research, Simulation and Gaming, 23, 3, pp. 261-276, (1992); Sitzermann T., Ely K., A Meta-Analytic Examination of the Efectiveness of Computer-Based Simulation Games, (2010); Sitzmann T., A meta-analytic examination of the instructional effectiveness of computerbased simulation games, Personnel Psychology, 64, 2, pp. 489-528, (2011); Ungerleider N., Wannable SEALs help U.S.Navy hunt pirates in massively multiplayer game, Fast Company., (2011); Wolfe J., The effectiveness of bussiness game sin strategic management course work, Simulation &amp; Gaming, 28, 4, pp. 360-376, (1997); Vogel J.J., Vogel D.S., Cannon-Bowers J., Bowers C.A., Muse K., Wright M., Computer gaming and interactive simulations for learning: A meta-analysis, Journal of Education Computing Research, 34, 3, pp. 229-243, (2006); Zichermann G., Fan is future: Mastering gamification, Google Teach Talk., (2010)</t>
  </si>
  <si>
    <t>Kurzel F., Rath M., Project based learning and learning environment, Journal of Issues in Informing Science and Information Technology (IISIT), 4, pp. 503-510; Javier M.-G., Montero J.M., Ruben S.-S., Araujo A., Octavio N.-T., A project-based learning approach to design electronic systems curricula, IEEE Transactions on Education, 49, 3, pp. 389-397, (2006); Jorgensen D.O., Howard P., Project Based Learning-A Professional Engineering Practitioner Learning Paradigm, 2nd AsiaPacific Conference on Problem-Based Learning, (2000); Davcev D., Stojkoska B.R., Kalajdziski S., Trivodaliev K., Project based learning of embedded systems, Proc. 2nd WSEAS Int. Conf. Circuits, Syst., Signal Telecommun, pp. 120-125, (2008); The 70 Best Apps for Teachers and Students; Riley D., The Video Game Industry is Adding 2-17 Year-old Gamers at A Rate Higher Than That Age Group's Population Growth, (2011); Cankaya S., Karamete A., The effects of educational computer games on studentsí attitudes towards mathematics course and educational computer games, Procedia-Social and Behavioral Sciences, 1, 1, pp. 145-149, (2009); Prensky M., Digital Natives Digital Immigrants, (2001); Ritzhaupt A., Higgins H., Allred B., Effects of modern educational game play on attitudes towards mathematics, mathematics self-efficacy, and mathematics achievement, Journal of Interactive Learning Research, 22, 2, pp. 277-297, (2011); Divjak B., Tomic D., The impact of game-based learning on the achievement of learning goals and motivation for learning mathematics-literature review, JIOS, 35, 1, (2011); Shalamanoski J., Stojkoska B.R., Improving learning in mathematics through 3D digital game play, CIIT, (2015); Jovanov M., Stankov E., Mihova M., Ristov S., Gusev M., Computing as a new compulsory subject in the macedonian primary schools curriculum, EDUCON, (2016); Unity Game Engine Wikipedia Page; Cinema 4D Studio; TechTerms; Takeuchi L.M., Vaala S., Level up learning: A national survey on teaching with digital games, Joan Ganz Cooney Center, (2014); Children and Video Games Section</t>
  </si>
  <si>
    <t>Learning islamic principles with serious games</t>
  </si>
  <si>
    <t>a30</t>
  </si>
  <si>
    <t>10.1145/3001773.3001800</t>
  </si>
  <si>
    <t>https://www.scopus.com/inward/record.uri?eid=2-s2.0-85014605531&amp;doi=10.1145%2f3001773.3001800&amp;partnerID=40&amp;md5=a3bd25cbd2c8e13580829146cf3ac595</t>
  </si>
  <si>
    <t>Designing and development of serious games (SG) with authentic learning content while maintaining the fun criteria can be challenging. Hence, a good design methodology and guidelinesare needed in assisting games development team to design an effective learning game. This paper attempts to address these challenges by designing and implementing a novel framework for promoting the practice of some Islamic behaviors for children aged 4-6. The idea is derived from the study of activity theory, SG and multimedia learning. The approach is based on the study of a balance between learning, game attributes and learning activities. This balance is achieved by providing a new pedagogical concept called game design pedagogic plan (GDPP) to facilitate learning in games. This paper discusses the development process of our proposed framework. Comparisons with existing frameworks are included. Evaluation and practical performance results are also demonstrated. © 2016 ACM.</t>
  </si>
  <si>
    <t>Activity theory; Multimedia learning; Serious games</t>
  </si>
  <si>
    <t>Fedwa L., Mohamad E., El Saddik A.M., An overview of serious games, International Journal of Computer Games Technology, 2014, (2014); Michael D., Chen S., Serious Games: Games That Educate, Train, and Inform, (2006); Jantke K., Toward taxonomy of game based learning, Progress in Informatics and Computing Conference (PIC '10), 2, pp. 858-862, (2010); Sawyer B., Smith P., Serious game taxonomy, Serious Game Summit, Game Developer Conference, (2008); Hasan H., Kazlauskas A., Activity Theory: Who is doing what, why and how?, Being Practical Withtheory: A Window into Business Research, (2014); Engestrom Y., Learning by Expanding: An Activity-theoretical Approach to Developmental Research, (1987); De Freitas S., Jarvis S., A framework for developing serious games to meet learner needs, Interservice/Industry Training, Simulation and Education Conference, (2006); Yusoff A., Crowder R., Gilbert L., Wills G., A conceptual framework for serious games, Advanced LearningTechnologies Conf., pp. 21-23, (2009); Salen K., Zimmerman E., Rules of Play: Game Design Fundamentals, (2004); Kiili K., Content creation challenges and flow experience in educational games: The IT-Emperor case, Internet and Higher Education, pp. 183-198, (2005); Song M., Zhang S., EFM: A Model for Educational Game Design.LNCS, pp. 509-517, (2008); Mayer R.E., The Cambridge Handbook of Multimedia Learning, (2014); Becker K., Video Games pedagogy: Good games = Good pedagogy, LNCS, pp. 73-125, (2008); Zyda M., From visual simulation to virtual reality to games, IEEE Computer, 38, 9, pp. 25-32, (2005); Read J.C., MacFarlane S., Using the Fun Toolkit and other survey methods to gather opinions in child computer interaction, Proc. of the 2006 Conf. on Interaction Design and Children, pp. 81-88, (2006)</t>
  </si>
  <si>
    <t>Russell S., Norvig P., Artificial Intelligence: A Modern Approach, (2009); University of Southern California, Cool Stuff for Teaching AI, (2014); Yildirim S., Stene S.B., A survey on the need and use of ai in game agents, Proceedings of the 2008 Spring Simulation Multiconference, pp. 124-131, (2008); Nareyek A., Game AI is dead. Long live game AI!, IEEE Intelligent Systems, 22, 1, pp. 9-11, (2007); Ponsen M., Tuyls K., Kaisers M., Ramon J., An evolutionary game-theoretic analysis of poker strategies, Entertainment Computing, 1, 1, pp. 39-45, (2009); Rubin J., Watson I., Computer poker: A review, Artificial Intelligence, 175, 5-6, pp. 958-987, (2011); Hanafuda, Hanafuda, (2014); De Sousa Borges S., Durelli V.H.S., Reis H.M., Isotani S., A systematic mapping on gamification applied to education, Proceedings of the 29th Annual ACM Symposium on Applied Computing, pp. 216-222, (2014); Birsan D., On plug-ins and extensible architectures, Queue, 3, 2, pp. 40-46, (2005); Fowler M., UML Distilled: A Brief Guide to the Standard Object Modeling Language, (2004); Millington I., Funge J., Artificial Intelligence for Games, (2009); Unity, Unity, (2013); Schaefer S., Warren J., Teaching computer game design and construction, Computer-Aided Design, 36, 14, pp. 1501-1510, (2004); Nunes M., Nedel L., Roesler V., Motivating people to perform better in exergames: Competition in virtual environments, Proceedings of the 29th Annual ACM Symposium on Applied Computing, pp. 970-975, (2014); Gomes T., Abade T., Campos J.C., Harrison M., Silva J.L., Rapid development of first person serious games using the APEX platform: The asthma game, Proceedings of the 29th Annual ACM Symposium on Applied Computing, pp. 169-174, (2014); Clarke D., Noriega L., Games design for the teaching of artificial intelligence, Interactive Convergence: Research in Multimedia, Aug, (2003); Hartness K., Robocode: Using games to teach artificial intelligence, J. Comput. Sci. Coll., 19, 4, pp. 287-291, (2004)</t>
  </si>
  <si>
    <t>Alvarez J., Michaud L., Serious games, Advergaming, Edugaming, Training and More, (2008); Ritterfeld U., Cody M., Vorderer P., Serious Games: Mechanisms and Effects, (2009); Breuer J., Bente G., Why so serious? On the relation of serious games and learning. Eludamos, J. Comput. Game Culture, 4, 1, pp. 7-24, (2010); Abt C., Serious Games, (1975); Zyda M., From visual simulation to virtual reality to games, Computer, 38, 9, pp. 25-32, (2005); Michael D., Chen S., Serious Games: Games that Educate, Train and Inform, (2006); Floyd D., Portnow J., Youtube. Recuperado El 1 De April De 2015, (2008); Tourette Syndrome, (2012); NIH, (2014); CDC. Recuperado El 17 De August De 2015, De Centers for Disease Control and Prevention, (2015); Granic I., Lobel A., Rutger C., Engels E., The benefits of playing video games, Am. Psychol, 69, 1, pp. 66-78, (2014); Gustavson S., Multi-Player 3-D Graphics Computer Games: History, State of the Art and Development Trends, (2001); Goodman W., Obsessive Compulsive and Related Disorders, Elsevier Health Sciences, (2014); Draney J., Site Point. Recuperado El 3 De April De 2015, (2012); Millington I., Artificial Intelligence for Games (The Morgan Kaufmann Series in Interactive 3D Technology), (2006); Zadeh L., Fuzzy sets, Inf. Control, 8, 3, pp. 338-353, (1965); Alexander B., The Beauty of Response Curves, AI Game Programming Wisdom, (2002); Wang J., Wong G., A fuzzy-control approach to managing scene complexity, Game Prog. Gems, 6, pp. 305-314, (2006); Majumdar A., Ghosh A., Yarn strength modeling using fuzzy expert system, J. Eng. Fibers Fabr, 3, pp. 61-68, (2008); Lichtenberg V., Fuzzy Logic in Computer Game Strategies, (2013)</t>
  </si>
  <si>
    <t>Potier V.; Pons-Lelardeux C.; Lalanne M.L.; Lagarrigue P.</t>
  </si>
  <si>
    <t>Potier, Victor (57148036800); Pons-Lelardeux, Catherine (55816932400); Lalanne, Michè Le (57147340800); Lagarrigue, Pierre (6602227342)</t>
  </si>
  <si>
    <t>57148036800; 55816932400; 57147340800; 6602227342</t>
  </si>
  <si>
    <t>Making complexity fun-machining procedures in mechanical engineering</t>
  </si>
  <si>
    <t>https://www.scopus.com/inward/record.uri?eid=2-s2.0-84959323452&amp;partnerID=40&amp;md5=56ec87777a711892f9bb83448c954158</t>
  </si>
  <si>
    <t>Gamification can be defined as the development of playability of an object or a situation that was not initially playable. When it comes to learning machining procedures in mechanical engineering, the game appears to be an effective way to handle procedures' high level of complexity. Through the study of the serious game Mecagenius, we shall defend the thesis that gamifying the acquisition of cognitive and technical knowledge allows its complexity to be better grasped and matters to be simplified, on one hand by the use of gameplay mechanics, on another hand by leveling several types of complexity in multi-layers game levels. Encouraged to try and involved by the level design, we will show how learners handle more and more complex operations. © 2016 TEMPUS Publications.</t>
  </si>
  <si>
    <t>Complexity; Gamification; Learning game; Machining; Mechanical engineering; Training</t>
  </si>
  <si>
    <t>Genvo S., Penser les Phénomènes de Ludicisation À Partir de Jacques Henriot. Sciences Du Jeu.org, 1, 1, (2013); Michael D., Chen S., Serious Games: Games that Educate, (2005); Zichermann G., Cunningham C., Gamification by Design: Implementing Game Mechanics in Web and Mobile Apps, (2011); Rebolledo-Mendez G., Avramides K., Freitas S.D., Memarzia K., Societal Impact of a Serious Game on Raising Public Awareness: The Case of FloodSim, (2009); Cohen G., Beceril R., Maranzana R., Szalay T., Brail A., Boucharessas V., Redonnet J.M., Lagarrigue P., Virtual reality for NC machining improvement, Proceedings of Virtual Concept 2006, (2006); Callon M., Lascoumes P., Barthe Y., Agir Dans Un Monde Incertain: Essai Sur la Démocratie Technique, (2001); Morin E., Restricted Complexity, General Complexity, Worldviews, Science and Us: Philosophy and Complexity. Singapore: World Scientific, pp. 1-25, (2006); Morin E., On Complexity, Advances in Systems Theory, Complexity, and the Human Sciences, (2008); Beziat J., Former Aux TICE: Entre Compétences Techniques et Modèles Pédagogiques. Revue Internationale des Technologies en Pédagogie Universitaire, 9, 1-2, (2012); Boyer R., Coridian C., Transmission des Savoirs Disciplinaires Dans L'enseignement Universitaire: Une Comparaison Histoire/sociologie. Sociétés Contemporaines, 48, 4; Lagarrigue P., Virtual Machining Center: Graffenstaden CU60-getting Started Manual, (2005); Sidobre D., Machines-outils À Commande Numérique, LAAS, Toulouse, 2005, Licence de Libre Diffusion; Lin Y., Shen Y.-L., Enhanced virtual machining for sculptured surfaces by integrating machine tool error models into NC machining simulation, International Journal of Machine Tools &amp; Manufacture, 44, 1, pp. 79-86, (2004); Wouters P., Spek E.V.D., Oostendorp H.V., Current practices in serious game research: A review from a learning outcomes perspective, Games-Based Learning Advancements for Multi-Sensory Human Computer Interfaces: Techniques and Effective Practices, pp. 232-255, (2009); Heutte J., Galaup M., Lelardeux C., Lagarrigue P., Fenouillet F., Etude des Déterminants Psychologiques de la Persistance Dans L'usage D'un Jeu Sérieux: Évaluation de L'environnement Optimal D'apprentissage Avec Mecagenius1. Sticef, 21, 1, (2014); Boudier V.L., Dambach Y., Serious Game: Révolution Pédagogique, (2010); Salen K., Zimmerman E., Rules of Play: Game Design Fundamentals, (2003); Perraudeau M., Les Stratégies D'apprentissage, (2006); Malaby T.M., Beyond Play: A New Approach to Games, Games and Culture, 2, 1, pp. 95-113, (2007); Olsen T., Procci K., Bowers C., Serious games usability testing: How to ensure proper usability, playability, and effectiveness, Design, User Experience, and Usability. Theory, Methods, Tools and Practice, (2011); Cannon-Bowers J., Bowers C., Serious Game Design and Development: Technologies for Training and Learning, IGI Global, (2010); Henriot J., Sous couleur de jouer: La métaphore ludique, J. Corti, (1989); Juul J., Half-real: Video Games between Real Rules and Fictional Worlds, (2005); Bidet A., L'engagement Dans Le Travail: Qu'est-ce Que Le Vrai Boulot?, (2011)</t>
  </si>
  <si>
    <t>Ward J., What is A Game Engine?, (2008); Aristidis P., Laurent A., Ian D., Sara F., Panagiotis P., Sylvester A., Simon S., Maurice H., Scenario-based serious games repurposing, SIGDOC '11 Proceedings of the 29th ACM International Conference on Design of Communication, pp. 37-44, (2011); Smith A.M., Nelson M.J., Mateas M., LUDOCORE: A logical game engine for modeling videogames, Computational Intelligence and Games (CIG), 2010 IEEE Symposium, pp. 91-98; Lachin M., Methodology for Development of Serious Gaming Scenario for Life Cycle Analysis Using TARGET Platform, (2011); Jonathan K., Nicole Y., Open wonderland: An extensible virtual world architecture, IEEE Internet Computing, 15, 5, pp. 38-45; Damien D., Julian A., Jean-Pierre J., Classifying serious games: The G/P/S model, Handbook of Research on Improving Learning and Motivation Through Educational Games: Multidisciplinary Approaches, 6, pp. 118-136, (2011); Lotfi E., Amine B., Mohammed B., Article: Application of analytic hierarchical process method for video game genre selection, International Journal of Computer Applications, 96, 16, pp. 30-37, (2014); Myers B.A., Taxonomies of Visual Programming and Program Visualization, (1989)</t>
  </si>
  <si>
    <t>Annual Report 2014, (2014); Learn an Hour of Code; Telecentres: Case studies and key issues, Commonwealth of Learning, (2001); Dileepkumar G., Holz-Clause M., Sai K.A., Chaudhary S., Balaji V., Towards a Framework for Planning and Designing of Rural Knowledge Centres, (2010); Gee J.P., What video games have to teach us about learning and literacy, New York, Palgrave Macmillan, (2007); The mobile industry in Asia Pacific, (2015); Kafai Y.B., Peppler K.A., Chiu G.M., High Tech Programmers in Low-Income Communities: Creating a Computer Culture in a Community Technology Center, Communities and Technologies 2007: Proceedings of the Third Communities and Technologies Conference, Michigan State University 2007, (2007); Mendes S., Tuijnman A., Young N., Training for ICT development in Sri Lanka and Tanzania, (2003); Scratch; Nenasala, (2015); Peiris R., Mozelius P., Barbutiu S.M., Westin T., Bridging the digital divide in sri lankan tea estate areas, 13th International Conference on Social Implications of Computers in Developing Countries, (2015); Shadrach B., Nenasala-The Sri Lankan telecentre experience, Information and Communication Technology Agency, (2012); Statistics: Financial Analysis of the Telecom Sector; (2015); Training Centres; World DataBank: World Development Indicators</t>
  </si>
  <si>
    <t>Azuma R.T., A Survey of Augmented Reality, Teleoperators and Virtual Environments, 6, pp. 355-385, (1997); Burguillo J.C., Using Game Theory and Competition-based Learning to Stimulate Student Motivation and Performance, Computers &amp; Education, 55, 2, pp. 566-575, (2010); Cawood S., Fiala M., Augmented Reality: A Practical Guide, (2007); De Castell S., Jenson J., OP-ED Serious Play, Journal of Curriculum Studies, 35, 6, pp. 649-665, (2003); Dillon J., On Learners and Learning in Environmental Education: Missing Theories, Ignored Communities, Environmental Education Research, 9, 2, pp. 215-226, (2003); Enyedy N., Danish J.A., Delacruz G., Kumar M., Learning Physics through Play in an Augmented Reality Environment, International Journal of Computer-Supported Collaborative Learning, 7, 3, pp. 347-378, (2012); Fauville G., Lantz-Andersson A., Saljo R., ICT Tools in Environmental Education: Reviewing Two Newcomers to Schools, Environmental Education Research, 20, 2, pp. 248-283, (2014); Garris R., Ahlers R., Driskell J., Games, Motivation, and Learning: A Research and Practice Model, Simulation &amp; Gaming, 33, 4, pp. 441-467, (2002); Gee J., What Video Games Have to Teach Us about Learning and Literacy, (2003); Harris D., A Comparative Study of the Effect of Collaborative Problem-Soving in a Massively Multiplayer Online Game (MMO) on Individual Achievement, Dissertation Abstracts International Section A: Humanities and Social Sciences, 69, 6-A, (2008); Hong J.-C., Cheng C.-L., Hwang M.-Y., Lee C.-K., Chang H.-Y., Assessing the Educational Values of Digital Games, Journal of Computer Assisted Learning, 25, 5, pp. 423-437, (2009); Hoysniemi J., Hamalainen P., Turkki L., Rouvi T., Children's Intuitive Gestures in Vision-Based Action Games, Communications of the ACM, 48, 1, pp. 44-50, (2005); Hwang G.-J., Wu P.-H., Advancements and Trends in Digital Game-Based Learning Research: a Review of Publications in Selected Journals from 2001 to 2010, British Journal of Educational Technology, 43, 1, pp. 6-10, (2012); Keller J.M., Motivational Design for Learning and Performance: The ARCS Model Approach, (2009); Killi K., Digital Game-Based Learning: Towards an Experiential Gaming Model, The Internet and Higher Education, 8, pp. 13-24, (2005); Kolb D.A., Experiential Learning: Experience as the Source of Learning and Development, 1, (1984); Lu S.J., Fan P.L., Liu Y.C., Chuang Y.C., Design and Evaluation of Physical Interactive Games for Taiwanese Local Dialect in Elementary School Teaching, 2nd International Conference on Education Technology and Computer, (2010); Lu S.J., Liu Y.C., Chen Y.Y., Interactive Augmented Reality Pop-up Book Design for Elementary School Students, Advances in Engineering Education, 3, 3, pp. 79-89, (2012); Lundholm C., Hopwood N., Rickinson M., Environmental Learning: Insights from Research into the Student Experience, International Handbook of Research on Environmental Education, pp. 242-251, (2013); Martin-Gutieerrez J., Saorin J.L., Contero M., Design and Validation of an Augmented Book for Spatial Abilities Development in Engineering Students, Computers &amp; Graphics, 34, 1, pp. 77-91, (2010); Meluso A., Zheng M., Spires H.A., Lester J., Enhancing 5th graders’ Science Content Knowledge and Self-Efficacy through Game-based Learning, Computers &amp; Education, 59, 2, pp. 497-504, (2012); Oblinger D., The Next Generation of Educational Engagement, Journal of Interactive Media in Education, 2004, 8, pp. 1-18, (2004); Papastergiou M., Digital Game-Based Learning in High School Computer Science Education: Impact on Educational Effectiveness and Student Motivation, Computers &amp; Education, 52, 1, pp. 1-12, (2009); Paras B.S., Bizzocchi J., Game, Motivation, and Effective Learning: An Integrated Model for Educational Game Design, (2005); Perez-Lopez D., Manuel C., Alcaniz M., Collaborative Development of an Augmented Reality Application for Digestive and Circulatory Systems Teaching, 10th IEEE International Conference on Advanced Learning Technologies, (2010); Prensky M., Digital Game-based Learning, (2000); Scott W., Gough S., Sustainable Development and Learning, (2003); Stapp W.B., The Concept of Environmental Education, The American Biology Teacher, 32, 1, pp. 14-15, (1970); The Belgrade Charter: A Global Framework for Environmental Education, Connect (UNESCO-UNEP Environmental Education Newsletter), 1, 1, pp. 1-2, (1976); Wrzesien M., Alcaniz Raya M., Learning in Serious Virtual Worlds: Evaluation of Learning Effectiveness and Appeal to Students in the E-Junior Project, Computers &amp; Education, 55, 1, pp. 178-187, (2010); Yamabe T., Nakajima T., Playful Training with Augmented Reality Games: Case Studies towards Reality-Oriented System Design, Multimedia Tools and Applications, 62, 1, pp. 259-286, (2013); Yoon S.A., Elinich K., Wang J., Steinmeier C., Tucker S., Using Augmented Reality and Knowledge-Building Scaffolds to Improve Learning in a Science Museum, International Journal of Computer-Supported Collaborative Learning, 7, 4, pp. 519-541, (2012); Yu K.C., Tsai F.H., Hsiao H.S., Hsu I.Y., Study of Learning Effect on an Online Game-based Learning System, Kaohsiung Normal University Journal, 17, pp. 289-309, (2004); Zeppel H., Education and Conservation Benefits of Marine Wildlife Tours: Developing Free-choice Learning Experiences, The Journal of Environmental Education, 39, 3, pp. 3-18, (2008); Zhou F., Duh H.B.L., Billinghurst M., Trends in Augmented Reality Tracking, Interaction and Display: A Review of Ten Years of ISMAR, 7th IEEE/ACM International Symposium on Mixed and Augmented Reality, pp. 15-18, (2008)</t>
  </si>
  <si>
    <t>Alberts B., Prioritizing Science Education, Science, 328, 5977, pp. 405-405, (2010); Banister S., Integrating the iPod Touch in K-12 Education: Visions and Vices, Computers in the Schools, 27, 2, pp. 121-131, (2010); Batchelor G.K., An Introduction to Fluid Dynamics, (2000); Bilda Z., Edmonds E., Candy L., Designing for creative engagement, Design Studies, 29, 6, pp. 525-540, (2008); Billinghurst M., Clark A., Lee G., A Survey of Augmented Reality, Foundations and Trends in Human-Computer Interaction, 8, 2-3, pp. 272-273, (2015); Block F., Horn M.S., Phillips B.C., Diamond J., Evans E.M., Shen C., The DeepTree Exhibit: Visualizing the Tree of Life to Facilitate Informal Learning, Vis. Comp. Graphics, IEEE Transactions on, 18, 12, pp. 2789-2798, (2012); Boisvert D.L., Slez B.J., The Relationship Between Exhibit Characteristics and Learning-Associated Behaviors in a Science Museum Discovery Space, Science Education, 79, 5, pp. 503-518, (1995); Bransford J.D., Schwartz D.L., Rethinking Transfer: a Simple Proposal with Multiple Implications, Review of Research in Education, 24, (1999); Brody M., Bangert A., Dillon J., Assessing Learning in Informal Science Contexts, (2009); Casey C.J., Lau D.L., Hassebrook L.G., Structured Light Illumination Methods for Continuous Motion Hand and Face-Computer Interaction, Human Computer Interaction: New Developments, (2008); Cira N.J, Chung A.M., Denisin A.K., Rensi S., Sanchez G.N., Quake S.R., Riedel-Kruse I.H., A Biotic Game Design Project for Integrated Life Science and Engineering Education, PLoS Biology, 13, 3, (2015); Comer D.E, Gries D., Mulder M.C., Tucker A., Turner A.J., Young P.R., Computing as a Discipline, ACM, 32, 1, pp. 9-23, (1989); de Souza A., Delacruz G.C., Hybrid Reality Games Reframed: Potential Uses in Educational Contexts, Games and Culture, 1, 3, pp. 231-251, (2006); Gerber L.C., Kim H., Riedel-Kruse I.H., Interactive Biotechnology: Design Rules for Integrating Biological Matter into Digital Games, DiGRA/FDG, (2016); Hill N.A., Plumpton L.A., Control Strategies for the Polarotactic Orientation of the Microorganism Euglena Gracilis, J. of Theoretical Biology, 203, 4, pp. 357-365, (2000); Horn M.S., Et al., Comparing the Use of Tangible and Graphical Programming Languages for Informal Science Education, The SIGCHI Conference, (2009); Horn M., Solovey E.T., Crouser R.J., Jacob R.J.K., Of BATs and APEs: an Interactive Tabletop Game for Natural History Museums, (2012); Hossain Z., Jin K., Bumbacher E.W, Chung A.M, Koo S., Shapiro J.D., Truong C.Y, Choi S., Orloff N.D., Blikstein P., Riedel-Kruse I.H., Interactive Cloud Experimentation for Biology: an Online Education Case Study, (2015); Hunicke R., LeBlanc M., Zubek R., MDA: a Formal Approach to Game Design and Game Research, Proc. AAAI Workshop on Challenges in Game, (2004); Johnson D., Nacke L., Wyeth P., All About That Base: Differing Player Experiences in Video Game Genres and the Unique Case of MOBA Games, School of Electrical Engineering &amp; Computer Science, (2015); Kazi R.H., Chua K.C., Zhao S., Davis R.C., Low K.L., SandCanvas: a Multi-Touch Art Medium Inspired by Sand Animation, The 2011 Annual Conference, (2011); Kong F., Yuan L., Zheng Y.F., Chen W., Automatic Liquid Handling for Life Science a Critical Review of the Current State of the Art, J. Lab. Auto, 17, 3, pp. 169-185, (2012); Kunz A., Fjeld M., From Table-System to Tabletop: Integrating Technology Into Interactive Surfaces, Tabletops - Horizontal Interactive Displays, pp. 51-69, (2010); Lee J., Kladwang W., Lee M, Das R., RNA Design Rules From a Massive Open Laboratory, PNAS, 111, 6, pp. 2122-2127, (2014); Lee J.C., Dietz P.H., Maynes-Aminzade D., Raskar R., Hudson S.E., Automatic Projector Calibration with Embedded Light Sensors, (2004); Lee S.A., Chung A.M., Cira N., Riedel-Kruse I.H., Tangible Interactive Microbiology for Informal Science Education,  Intern. Conf, (2015); Lee S.A., Bumbacher E., Chung A.M., Cira N., Walker B., Park J.Y., Starr B., Blikstein P, Riedel-Kruse I.H., Trap It!: a Playful Human-Biology Interaction for a Museum Installation, The 33rd Annual ACM Conference, (2015); Lenhart A., Teens, Video Games, and Civics, (2008); Littleford R.A., Culture of Protozoa in the Classroom, The American Biology Teacher, 22, 9, pp. 551-559, (1960); Lowood H., Videogames in Computer Space: the Complex History of Pong, IEEE Annals of the History of Computing, (2009); Machemer-Rohnisch S., Nagel U., Machemer H., A Gravity-Induced Regulation of Swimming Speed in Euglena Gracilis, Journal of Comparative Physiology A, 185, 6, pp. 517-527, (1999); Nagpal R., Mamei M., Engineering Amorphous Computing Systems, Methodologies and Software Engineering for Agent Systems, 11, pp. 303-320, (2004); Pepperkok R., Ellenberg J., High-Throughput Fluorescence Microscopy for Systems Biology, Nature Reviews Molecular Cell Biology, 7, 9, pp. 690-696, (2006); Pivec M., Editorial: Play and Learn: Potentials of Game-Based Learning, British Journal of Educational Technology, 38, 3, pp. 1-7, (2007); Podolefsky N., Learning Science Through Computer Games and Simulations, Studies in Science Education, 48, 2, pp. 237-240, (2012); Posner M.I., Petersen S.E., The Attention System of the Human Brain, Annu. Rev. Neurosci, 13, pp. 25-42, (1989); Preist C., Jones R., The Use of Games as Extrinisic Motivation in Education, The 33rd Annual ACM Conference, (2015); Prensky M., Computer Games and Learning: Digital Game-Based Learning, Handbook of Computer Game Studies, (2005); Ramey-Gassert L., Walberg H.J., Reexamining Connections: Museums as Science Learning Environments, Science Education, 78, 4, pp. 345-363, (1994); Resnick M., Berg R., Eisenberg M., Beyond Black Boxes: Bringing Transparency and Aesthetics Back to Scientific Investigation, The Journal of the Learning Sciences, 9, 1, pp. 7-30, (2009); Riedel-Kruse I.H., Chung A.M., Dura B., Hamilton A., Lee B.C., Design, Engineering and Utility of Biotic Games, Lab on a Chip, 11, 1, pp. 14-22, (2011); Schweingruber H., Fenichel M., Board on Science Education, Div. Behavioral and Social Sciences and Education, National Research Council. Surrounded by Science: Learning Science in Informal Environments, (2010); Shoji E., Hiraku N., Akinori A., Makoto I., Localized Bioconvection Patterns and Their Initial State Dependency in Euglena Gracilis Suspensions in an Annular Container, Journal of the Physical Society of Japan, 83, 4, (2014); Stage E.K., Asturias H., Cheuk T., Daro P.A., Opportunities and Challenges in Next Generation Standards, Science, 340, 6130, pp. 276-277, (2013); Stark W.R., Amorphous Computing: Examples, Mathematics and Theory, Natural Computing, 12, 3, pp. 377-392, (2013); Trietsch S.J., Hankemeier T., van der Linden H.J., Lab-on-a-Chip Technologies for Massive Parallel Data Generation in the Life Sciences: a Review, Chemometrics and Intelligent Laboratory Systems, 108, 1, pp. 64-75, (2011); Tsandilas T., Grammatikou M., Huot S., BricoSketch: Mixing Paper and Computer Drawing Tools in Professional Illustration, 2015 Intern. Conf, (2015); Watson H.F., Feeding Plants, The American Biology Teacher, 7, (1879); Whitesides G.M., The Origins and the Future of Microfluidics, Nature, 442, 7101, pp. 368-373, (2006); Yannier N., Koedinger K.R., Hudson S.E., Learning From Mixed-Reality Games: Is Shaking a Tablet as Effective as Physical Observation? ACM, (2015)</t>
  </si>
  <si>
    <t>World Health Organisation, Active ageing: A policy framework, In A contribution of the World Health Organization to the Second United Nations World Assembly on Ageing, pp. 1-59, (2002); AIHW, Residential aged care in Australia 2010-11: a statistical overview. [aged care statistics series no. 36. Cat. no. AGE 68, (2012); Snowdon J., Fleming R., Recognising depression in residential facilities: an Australian challenge, Int J Geriatr Psychiatry, 23, pp. 295-300, (2008); Pinquart M., Sorensen S., Risk factors for loneliness in adulthood and old age-a meta-analysis, Adv Psychol Res Vol 19, pp. 111-143, (2003); Harper G., Daily life in a nursing home: Has it changed in 25 years?, J Aging Stud, 16, pp. 345-359, (2002); Cacioppo J.T., Hughes M.E., Waite L.J., Hawkley L.C., Thisted R.A., Loneliness as a specific risk factor for depressive symptoms: cross-sectional and longitudinal analyses, Psychol Aging, 21, pp. 140-151, (2006); Tiikkainen P., Heikkinen R., Associations between loneliness, depressive symptoms and perceived togetherness in older people, Aging Ment Health, 9, pp. 526-534, (2005); Knight T., Mellor D., Social inclusion of older adults in care: is it just a question of providing activities?, Int J Qual Stud Health Well-Being, 2, pp. 76-85, (2007); McLaren S., Turner J., Gomez R., McLachlan A.J., Gibbs P.M., Housing type and depressive symptoms among older adults: a test of sense of belonging as a mediating and moderating variable, Aging Ment Health, pp. 1-7, (2013); McLaren S., Gomez R., Bailey M., Van Der Horst R.K., The association of depression and sense of belonging with suicidal ideation among older adults: Applicability of resiliency models, Suicide Life Threat Behav, 37, pp. 89-102, (2007); Wiemeyer J., Kliem A., Serious games in prevention and rehabilitation - a new panacea for elderly people?, Eur Rev Aging Phys Act, 9, pp. 41-50, (2012); Bleakley C.M., Charles D., Porter-Armstrong A., McNeill M.D.J., McDonough S.M., McCormack B., Gaming for health a systematic review of the physical and cognitive effects of interactive computer games in older adults, J Appl Gerontol, 34, 3, pp. NP166-NP189, (2013); McGuire F.A., Improving the quality of life for residents of long term care facilities through video games, Act Adapt Aging, 6, pp. 1-7, (1984); Keogh J., Power N., Wooller L., Lucas P., Whatman C., Can the Nintendo WII (TM) sports game system be effectively utilized in the nursing home environment?, J Community Inform, 8, pp. 1-13, (2012); Franco J.R., Jacobs K., Inzerillo C., Kluzik J., The effect of the Nintendo Wii Fit and exercise in improving balance and quality of life in community dwelling elders, Technol Health Care, 20, pp. 95-115, (2012); Lawrence E., Sax C., Navarro K.F., Qiao M., Interactive games to improve quality of life for the elderly: towards integration into a WSN monitoring system, Second Int Conference on eHealth, Telemedicine, Soc Med, 2010, pp. 106-112, (2010); Cyarto E., Kuys S.S., Henwood T.R., Blackberry I., Can Wii™ work it out?, Telecommun J Aust, 61, pp. 1-12, (2011); Marston H.R., Digital gaming perspectives of older adults: content vs. Interaction, Educ Gerontol, 39, pp. 194-208, (2013); Rosenberg D., Depp C.A., Vahia I.V., Reichstadt J., Palmer B.W., Kerr J., Et al., Exergames for subsyndromal depression in older adults: a pilot study of a novel intervention, Am J Geriatr Psychiatry, 18, pp. 221-226, (2010); Kahlbaugh P.E., Sperandio A.J., Carlson A.L., Hauselt J., Effects of playing Wii on well-being in the wlderly: physical activity, loneliness, and mood, Act Adapt Aging, 35, pp. 331-344, (2011); Keogh J.W.L., Power N., Wooller L., Lucas P., Whatman C., Physical and psychosocial function in residential aged-care elders: effect of Nintendo Wii sports games, J Aging Phys Act, 22, pp. 235-244, (2014); Koay J.L., Ng J., Wong G.L., Nintendo Wii as an intervention: improving the well-being of elderly in long-term care facilities, (2009); Cruz-Oliver D.M., Malmstrom T.K., Allen C.M., Tumosa N., Morley J.E., The veterans affairs Saint Louis university mental status exam (SLUMS exam) and the mini-mental status exam as predictors of mortality and institutionalization, J Nutr Health Aging, 16, pp. 636-641, (2012); Feliciano L., Horning S.M., Klebe K.J., Anderson S.L., Cornwell R.E., Davis H.P., Utility of the SLUMS as a cognitive screening tool among a nonveteran sample of older adults, Am J Geriatr Psychiatry, 21, 7, pp. 623-630, (2012); Lesher E.L., Berryhill J.S., Validation of the geriatric depression scale-short form among inpatients, J Clin Psychol, 50, pp. 256-260, (1994); Yesavage J.A., Sheikh J.I., Geriatric Depression Scale (GDS), Clin Gerontol, 5, pp. 165-173, (1986); Cutrona C.E., Russell D.W., The provisions of social relationships and adaptation to stress, Advances in personal relationships. Volume 1, pp. 37-67, (1987); Hagerty B.M., Patusky K.L., Developing a measure of sense of belonging, Nurs Res, 44, pp. 9-13, (1995); Morris S., Ageing under the rainbow: The interrelations between age, sense of belonging, and mental health among Australian gay men, (2010); Heikkinen R.-L., Kauppinen M., Depressive symptoms in late life: A 10-year follow-up, Arch Gerontol Geriatr, 38, pp. 239-250, (2004); Bagley H., Cordingley L., Burns A., Mozley C.G., Sutcliffe C., Challis D., Et al., Recognition of depression by staff in nursing and residential homes, J Clin Nurs, 9, pp. 445-450, (2000); Faul F., Erdfelder E., Lang A.-G., Buchner A., G∗Power 3: A flexible statistical power analysis program for the social, behavioral, and biomedical sciences, Behav Res Methods, 39, pp. 175-191, (2007); Park N.S., Zimmerman S., Kinslow K., Shin H.J., Roff L.L., Social Engagement in sssisted living and implications for practice, J Appl Gerontol, 31, pp. 215-238, (2012); Sager M.A., Dunham N.C., Schwantes A., Mecum L., Halverson K., Harlowe D., Measurement of activities of daily living in hospitalized elderly: a comparison of self-report and performance-based methods, J Am Geriatr Soc, 40, pp. 457-462, (1992)</t>
  </si>
  <si>
    <t>Zielke M.A.; Zakhidov D.; Jacob D.; Hardee G.</t>
  </si>
  <si>
    <t>Zielke, Marjorie A. (26424142300); Zakhidov, Djakhangir (56964239400); Jacob, Daniel (57190279565); Hardee, Gary (54882752800)</t>
  </si>
  <si>
    <t>26424142300; 56964239400; 57190279565; 54882752800</t>
  </si>
  <si>
    <t>Beyond fun and games: Toward an adaptive and emergent learning platform for pre-med students with the UT TIME Portal</t>
  </si>
  <si>
    <t>2016 IEEE International Conference on Serious Games and Applications for Health, SeGAH 2016</t>
  </si>
  <si>
    <t>10.1109/SeGAH.2016.7586270</t>
  </si>
  <si>
    <t>https://www.scopus.com/inward/record.uri?eid=2-s2.0-84994756830&amp;doi=10.1109%2fSeGAH.2016.7586270&amp;partnerID=40&amp;md5=b57a5d910e077930eb75cbd04bbb7079</t>
  </si>
  <si>
    <t>The University of Texas Transformation in Medical Education Portal (UT TIME Portal) is a game-based learning platform for select pre-med students. The UT TIME Portal offers unique opportunities for assessment of player performance through rich quantitative and qualitative user data, asynchronous access to content and individualized feedback, and motivational mechanics like game-earned badges and professor-awarded discussion board stars. Our initial findings suggest that the UT TIME Portal helps students improve knowledge regarding basic patient interviewing skills and influences attitudes about professionalism in social media use. This paper explores the results of our first experiments with the UT TIME Portal - suggesting parameters for an adaptive and emergent learning platform for healthcare professional education based on the rich data set available from the multi-faceted design. © 2016 IEEE.</t>
  </si>
  <si>
    <t>adaptive learning systems; asynchronous access; blended learning; emergent learning systems; gifted learners; online learning portal; qualitative data; serious games</t>
  </si>
  <si>
    <t>Cooke M., Irby D., Sullivan W., Ludmerer K., American medical education 100 years after the flexner report, The New England Journal of Medicine, 355, 13, pp. 1339-1344, (2006); Leape L., Berwick D., Clancy C., Conway J., Gluck P., Guest J., Et al., Transforming healthcare: A safety imperative, Quality and Safety in Health Care, 18, 6, pp. 424-428, (2009); Greiner A., Knebel E., Health Professionals Education, (2003); (2015); Daily Herald. Why Medical School Training Should Fast-track to Five Years, (2015); (2015); Boodman S., Medical School Done Faster. The Washington Journal, (2014); Annetta L.A., The I's have it: A framework for serious educational game design, Review of General Psychology, 14, 2, (2010); Rogers K.B., Lessons learned about educating the gifted and talented-a synthesis of the research on educational practice, Gifted Child Quarterly 51. 4, pp. 382-396, (2007); Greiner A., Knebel E., Health Professionals Education, (2003); Eckstein M., The gifted kids network: 2008 pilot, Gifted Child Today, 32, 2, pp. 20-28, (2009); Zielke M., Houston S., Mancini M.E., Hardee G., Cole L., Zakhidov D., Et al., A serious-game framework to improve physician/nurse communication, HCI International 2015, (2015); Finkelstein J., Knight E., Manning S., The Potential and Value of Using Digital Badges for Adult Learners, (2013); Antin J., Churchill E., Badges in social media: A social psychological perspective, CHI 2011: Gamification Workshop Proceedings, (2011); Johnson R.T., Johnson D.W., Stanne M.B., Effects of cooperative, competitive, and individualistic goal structures on computer-assisted instruction, Journal of Educational Psychology, 77, 6, (1985); Benedict N., Schonder K., Mcgee J., Promotion of self-directed learning using virtual patient cases, American Journal of Pharmaceutical Education, 77, 7, (2013); Cook D.A., Triola M.M., Virtual patients: A critical literature review and proposed next steps, Medical Education, 43, 4, (2009); Jager F., Riemer M., Abendroth M., Sehner S., Harendza S., Virtual patients: The influence of case design and teamwork on students' perception and knowledge-a pilot study, BMC Medical Education, 14, 1, (2014); Huwendiek S., Reichert F., Bosse H., Leng De B.A., Der Van Vleuten C.P.M., Haag M., Hoffmann G.F., Tonshoff B., Design principles for virtual patients: A focus group study among students, Medical Education, 43, 6, pp. 580-588, (2009)</t>
  </si>
  <si>
    <t>Gisvold A., Aarseth E., Using Gamification and Tangible User Interfaces to Treat Asthmatic Children, (2014); Stevens G., Flaxman S., Brunskill E., Et al., Global and regional hearing impairment prevalence: an analysis of 42 studies in 29 countries, Eur. J. Pub. Health, 23, 1, pp. 146-152, (2013); Kennedy C.R., Pimperton H., The impact of early identification of permanent childhood hearing impairment on speech and language outcomes, Arch. Dis. Child, 97, pp. 648-653, (2012); Renk K., Mothers’ perceptions of young children, parenting, and young children’s behavior problems. C, Hild Fam. Behav. Ther, 33, pp. 123-138, (2011); Lamm C., Walker O.L., Degnan K.A., Et al., Cognitive control moderates early childhood temperament in predicting social behavior in 7-year-old children: An ERP study, Dev. Sci, 17, pp. 667-681, (2014); Schell J., Presentation at Design Innovate Communicate Entertain Summit, (2010); Goasduff L., Pettey C., Gartner says by 2015, more than 50 percent of organizations that manage innovation processes will gamify those processes, Gartner Press Release, (2011); Robertson M., Can’t Play, won’t Play, (2013); Deterding S., Dixon D., Khaled R., Et al., From game design elements to gamefulness: Defining gamification, Proceedings of the 15Th International Academic Mindtrek Conference: Envisioning Future Media Environments, pp. 9-15, (2011); Csikszentmihalyi M., Flow: The Psychology of Optimal Experience, (1990); Bartle R., Hearts, clubs, diamonds, spades: Players who suit MUDs, J. Virtual Environ, (1996)</t>
  </si>
  <si>
    <t>Mathers C., Fat D.M., Boerma J.T., The Global Burden of Disease: 2004 Update, (2008); Pilling S., Whittington C., Taylor C., Kendrick T., Identification and care pathways for common mental health disorders: Summary of NICE guidance, BMJ, 342, (2011); Integrating the Response to Mental Health Disorders and Other Chronic Diseases in Health Care Systems, (2014); Skapinakis P., Lewis G., Davies S., Et al., Panic disorder and subthreshold panic in the UK general population: Epidemiology, comorbidity and functional limitation, Eur Psychiatry, 26, pp. 354-362, (2011); Institute for Health Metrics and Evaluation, Financing Global Health 2010: Development Assistance and Country Spending in Economic Uncertainty, (2010); No Health Without Mental Health: A Cross-Government Mental Health Outcomes Strategy for People of All Ages, (2011); Beamish P.M., Granello P.F., Granello D.H., Et al., Outcome studies in the treatment of panic disorder: A review, J Counsel Dev, 74, pp. 460-467, (1996); Clark D.M., A cognitive approach to panic, Behav Res Ther, 24, pp. 461-470, (1986); Ley R., The efficacy of breathing retraining and the centrality of hyperventilation in panic disorder: A reinterpretation of experimental findings, Behav Res Ther, 29, pp. 301-304, (1991); Ley R., Pulmonary function and dyspnea/suffocation theory of panic, J Behav Ther Exp Psychiatry, 29, pp. 1-11, (1998); Lum L.C., Hyperventilation and anxiety state, J R Soc Med, 74, pp. 1-4, (1981); Meuret A.E., Wilhelm F.H., Roth W.T., Respiratory feedback for treating panic disorder, J Clin Psychol, 60, pp. 197-207, (2004); Mueser K.T., Lu W., Rosenberg S.D., Wolfe R., The trauma of psychosis: Posttraumatic stress disorder and recent onset psychosis, Schizophr Res, 116, pp. 217-227, (2010); Rapee R.M., Ancis J.R., Barlow D.H., Emotional reactions to physiological sensations: Panic disorder patients and nonclinical Ss, Behav Res Ther, 26, pp. 265-269, (1988); Rapee R.M., Brown T.A., Antony M.M., Barlow D.H., Response to hyperventilation and inhalation of 5.5% carbon dioxideenriched air across the DSM-III-R anxiety disorders, J Abnorm Psychol, 101, pp. 538-552, (1992); Kim S., Wollburg E., Roth W.T., Opposing breathing therapies for panic disorder: A randomized controlled trial of lowering vs raising end-tidal P&lt;sub&gt;CO2&lt;/sub&gt;, J Clin Psychiatry, 73, pp. 931-939, (2012); Sanchez-Meca J., Rosa-Alcazar A.I., Marin-Martinez F., Gomez-Conesa A., Psychological treatment of panic disorder with or without agoraphobia: A meta-analysis, Clin Psychol Rev, 30, pp. 37-50, (2010); Young C., Hunte A., Newell J., Valian P., Coping with panic, Improving Access to Psychological Therapies, 4, pp. 27-28, (2011); Saxena S., Setoya Y., World Health Organization's comprehensive mental health action plan 2013-2020, Psychiatry Clin Neurosci, 68, pp. 585-586, (2014); Saha S., Beach M.C., Cooper L.A., Patient centeredness, cultural competence and healthcare quality, J Natl Med Assoc, 100, pp. 1275-1285, (2008); Fox S., Duggan M., Mobile Health 2012, (2012); Mobile Medical Applications, (2014); Cotton R., Irwin J., Wilkins A., Young C., The Future's Digital: Mental Health and Technology, (2014); MHealth: New Horizons for Health Through Mobile Technologies, (2011); McCurdie T., Taneva S., Casselman M., Et al., MHealth consumer apps: The case for user-centered design, Biomed Instrum Technol, pp. 49-56, (2012); Cafazzo J.A., Casselman M., Hamming N., Et al., Design of an mHealth app for the self-management of adolescent type 1 diabetes: A pilot study, J Med Internet Res, 14, (2012); Deterding S., Dixon D., Khaled R., Nacke L., From game design elements to gamefulness: Defining "gamification, Proceedings of the 15th International Academic Mind-Trek Conference: Envisioning Future Media Environments, (2011); Zichermann G., Cunningham C., Gamification by Design: Implementing Game Mechanics in Web and Mobile Apps, (2011); Heron K.E., Smyth J.M., Ecological momentary interventions: Incorporating mobile technology into psychosocial and health behaviour treatments, Br J Health Psychol, 15, pp. 1-39, (2010); Brown S.J., Lieberman D.A., Germeny B.A., Et al., Educational video game for juvenile diabetes: Results of a controlled trial, Med Inform (Lond), 22, pp. 77-89, (1997); Kato P.M., Cole S.W., Bradlyn A.S., Pollock B.H., A video game improves behavioral outcomes in adolescents and young adults with cancer: A randomized trial, Pediatrics, 122, pp. e305-e317, (2008); Kato P.M., Beale I.L., Factors affecting acceptability to young cancer patients of a psychoeducational video game about cancer, J Pediatr Oncol Nurs, 23, pp. 269-275, (2006); Stinson J.N., Jibb L.A., Nguyen C., Et al., Development and testing of a multidimensional iPhone pain assessment application for adolescents with cancer, J Med Internet Res, 15, (2013); Bingham P.M., Bates J.H., Thompson-Figueroa J., Lahiri T., A breath biofeedback computer game for children with cystic fibrosis, Clin Pediatr (Phila), 49, pp. 337-342, (2010); Bingham P.M., Lahiri T., Ashikaga T., Pilot trial of spirometer games for airway clearance practice in cystic fibrosis, Respir Care, 57, pp. 1278-1284, (2012); Davis M.A., Quittner A.L., Stack C.M., Yang M.C., Controlled evaluation of the STARBRIGHT CD-ROM program for children and adolescents with cystic fibrosis, J Pediatr Psychol, 29, pp. 259-267, (2004); Asthma Advisory Committee Meeting. Asthma Self-Management Application Project, (2014); Krishna S., Francisco B.D., Balas E.A., Et al., Internet-enabled interactive multimedia asthma education program: A randomized trial, Pediatrics, 111, pp. 503-510, (2003); Developing Breathe: A Self-Management Web App for Asthma, (2013); Garde A., Umedaly A., Abulnaga S.M., Et al., Assessment of a mobile game ("MobileKids Monster Manor") to promote physical activity among children, Games Health J, 4, pp. 149-158, (2015); Lin J.-H., Just Dance": The effects of exergame feedback and controller use on physical activity and psychological outcomes, Games Health J, 4, pp. 183-189, (2015); Moller C.A., Majewski S., Standish M., Et al., Active fantasy sports: Rationale and feasibility of leveraging online fantasy sports to promote physical activity, JMIR Serious Games, 2, (2014); Sato K., Kuroki K., Saiki S., Nagatomi R., Improving walking, muscle strength, and balance in the elderly with an exergame using Kinect: A randomized controlled trial, Games Health J, 4, pp. 161-167, (2015); Fish M.T., Russoniello C.V., O'Brien K., The efficacy of prescribed casual videogame play in reducing symptoms of anxiety: A randomized controlled study, Games Health J, 3, pp. 291-295, (2014); Leutwyler H., Hubbard E.M., Dowling G.A., Adherence to a videogame-based physical activity program for older adults with schizophrenia, Games Health J, 3, pp. 227-233, (2014); Roepke A.M., Jaffee S.R., Riffle O.M., Et al., Randomized controlled trial of SuperBetter, a smartphone-based/Internet-based self-help tool to reduce depressive symptoms, Games Health J, 4, pp. 235-246, (2015); Shepherd M., Fleming T., Lucassen M., Et al., The design and relevance of a computerized gamified depression therapy program for indigenous Māori adolescents, JMIR Serious Games, 3, (2015); Gutierrez B., Kaatz A., Chu S., Et al., Fair Play": A videogame designed to address implicit race bias through active perspective taking, Games Health J, 3, pp. 371-378, (2014); Chu S.K.W., Kwan A.C.M., Reynolds R., Et al., Promoting sex education among teenagers through an interactive game: Reasons for success and implications, Games Health J, 4, pp. 168-174, (2015); D'Cruz J., Santa Maria D., Dube S., Et al., Promoting parent-child sexual health dialogue with an intergenerational game: Parent and youth perspectives, Games Health J, 4, pp. 113-122, (2015); Driesmans K., Vandenbosch L., Eggermont S., Playing a videogame with a sexualized female character increases adolescents' rape myth acceptance and tolerance toward sexual harassment, Games Health J, 4, pp. 91-94, (2014); Jozkowski K.N., Ekbia H.R., Campus Craft": A game for sexual assault prevention in universities, Games Health J, 4, pp. 95-106, (2014); Gorini A., Marzorati C., Casiraghi M., Et al., A neurofeedback-based intervention to reduce post-operative pain in lung cancer patients: Study protocol for a randomized controlled trial, JMIR Res Protoc, 4, (2015); Kottink A.I.R., Prange G.B., Krabben T., Et al., Gaming and conventional exercises for improvement of arm function after stroke: A randomized controlled pilot study, Games Health J, 3, pp. 184-191, (2014); Lozano-Quilis J.-A., Gil-Gomez H., Gil-Gomez J.-A., Et al., Virtual rehabilitation for multiple sclerosis using a Kinectbased system: Randomized controlled trial, JMIR Serious Games, 2, (2014); Proffitt R., Sevick M., Chang C.-Y., Lange B., User-centered design of a controller-free game for hand rehabilitation, Games Health J, 4, pp. 259-264, (2015); Szturm T., Reimer K.M., Hochman J., Home-based computer gaming in vestibular rehabilitation of gaze and balance impairment, Games Health J, 4, pp. 211-220, (2015); Granic I., Lobel A., Engels R.C.M.E., The Benefits of Playing Video Games, (2013); Buijink A.W., Visser B.J., Marshall L., Medical apps for smartphones: Lack of evidence undermines quality and safety, Evid Based Med, 18, pp. 90-92, (2013); Haffey F., Brady R.R., Maxwell S., A comparison of the reliability of smartphone apps for opioid conversion, Drug Saf, 36, pp. 111-117, (2013); Misra S., Lewis T.L., Aungst T.D., Medical application use and the need for further research and assessment for clinical practice: Creation and integration of standards for best practice to alleviate poor application design, JAMA Dermatol, 149, pp. 661-662, (2013); Wolf J.A., Moreau J.F., Akilov O., Et al., Diagnostic inaccuracy of smartphone applications for melanoma detection, JAMA Dermatol, 149, pp. 422-426, (2013); McCartney M., How do we know whether medical apps work?, BMJ, 346, (2013); Rosser B.A., Eccleston C., Smartphone applications for pain management, J Telemed Telecare, 17, pp. 308-312, (2011); Ferrero N.A., Morrell D.S., Burkhart C.N., Skin scan: A demonstration of the need for FDA regulation of medical apps on iPhone, J Am Acad Dermatol, 68, pp. 515-516, (2013); Lewis L.T., Wyatt C.J., MHealth and mobile medical apps: A framework to assess risk and promote safer use, J Med Internet Res, 16, (2014); Donker T., Petrie K., Proudfoot J., Et al., Smartphones for smarter delivery of mental health programs: A systematic review, J Med Internet Res, 15, (2013); Piantadosi S., Clinical Trials: A Methodologic Perspective, (2005); Chambless D.L., Hollon S.D., Defining empirically supported therapies, J Consult Clin Psychol, 66, pp. 7-18, (1998); Rounsaville B.J., Carroll K.M., Onken L.S., A stage model of behavioral therapies research: Getting started and moving on from stage I, Clin Psychol Sci Pract, 8, pp. 133-142, (2001); Balas E.A., Boren S.A., Managing clinical knowledge for healthcare improvements, Yearbook of Medical Informatics 2000, pp. 65-70, (2000); Brown C.H., Kellam S.G., Kaupert S., Et al., Partnerships for the design, conduct, and analysis of effectiveness, and implementation research: Experiences of the Prevention Science and Methodology Group, Adm Policy Ment Health, 39, pp. 301-316, (2012); Glasgow R.E., Lichtenstein E., Marcus A.C., Why don't we see more translation of health promotion research to practice? Rethinking the efficacy-to-effectiveness transition, Am J Public Health, 93, pp. 1261-1267, (2003); Collins L.M., Murphy S.A., Strecher V., The Multiphase Optimization Strategy (MOST) and the Sequential Multiple Assignment Randomized Trial (SMART): New methods for more potent eHealth interventions, Am J Prev Med, 32, 5, pp. S112-S118, (2007); Mohr C.D., Schueller M.S., Riley T.W., Et al., Trials of intervention principles: Evaluation methods for evolving behavioral intervention technologies, J Med Internet Res, 17, (2015); Mohr D.C., Cheung K., Schueller S.M., Et al., Continuous evaluation of evolving behavioral intervention technologies, Am J Prev Med, 45, pp. 517-523, (2013); Wyatt J., Assessing and improving evidence based health informatics research, Stud Health Technol Inform, 151, pp. 435-445, (2010); Eysenbach G., CONSORTEHEALTH: Improving and standardizing evaluation reports of Web-based and mobile health interventions, J Med Internet Res, 13, (2011); Eysenbach G., CONSORT-EHEALTH: Implementation of a checklist for authors and editors to improve reporting of web-based and mobile randomized controlled trials, Stud Health Technol Inform, 192, pp. 657-661, (2013); Spitzer R.L., Kroenke K., Williams J.B., Lowe B., A brief measure for assessing generalized anxiety disorder: The GAD-7, Arch Intern Med, 166, pp. 1092-1097, (2006); Norman S.B., Cissell S.H., Means-Christensen A.J., Stein M.B., Development and validation of an overall anxiety severity and impairment scale (OASIS), Depress Anxiety, 23, pp. 245-249, (2006); Taylor S., Zvolensky M.J., Cox B.J., Et al., Robust dimensions of anxiety sensitivity: Development and initial validation of the Anxiety Sensitivity Index-3, Psychol Assess, 19, pp. 176-188, (2007); Shear M.K., Rucci P., Williams J., Et al., Reliability and validity of the Panic Disorder Severity Scale: Replication and extension, J Psychiatr Res, 35, pp. 293-296, (2001); Van Dixhoorn J., Duivenvoorden H.J., Efficacy of Nijmegen Questionnaire in recognition of the hyperventilation syndrome, J Psychosom Res, 29, pp. 199-206, (1985); Endicott J., Nee J., Harrison W., Blumenthal R., Quality of life enjoyment and satisfaction questionnaire: A new measure, Psychopharmacol Bull, 29, pp. 321-326, (1993); Norman C.D., Skinner H.A., EHEALS: The eHealth literacy scale, J Med Internet Res, 8, (2006); Everly G.S., Lating J.M., A Clinical Guide to the Treatment of the Human Stress Response, (2013); Cohen J., Statistical Power Analysis for the Behavioral Sciences, (1988); Kumar S., Nilsen W.J., Abernethy A., Et al., Mobile health technology evaluation: The mHealth evidence workshop, Am J Prev Med, 45, pp. 228-236, (2013); Deci E.L., Ryan R.M., Intrinsic Motivation and Self-Determination in Human Behavior, (1985); Przybylski A.K., Deci E.L., Rigby C.S., Ryan R.M., Competence-impeding electronic games and players' aggressive feelings, thoughts, and behaviors, J Pers Soc Psychol, 106, pp. 441-457, (2014); Chao Y.Y., Scherer Y.K., Wu Y.W., Et al., The feasibility of an intervention combining self-efficacy theory and Wii Fit exergames in assisted living residents: A pilot study, Geriatr Nurs, 34, pp. 377-382, (2013); Kato P.M., Cole S.W., Bradlyn A.S., Pollock B.H., A video game improves behavioral outcomes in adolescents and young adults with cancer: A randomized trial, Pediatrics, 122, pp. e305-317, (2008); Lyons E.J., Hatkevich C., Prevalence of behavior changing strategies in fitness video games: Theory-based content analysis, J Med Internet Res, 15, (2013); Schneider K.L., Ferrara J., Lance B., Et al., Acceptability of an online health videogame to improve diet and physical activity in elementary school students: "Fitter Critters, Games Health J, 1, pp. 262-268, (2012)</t>
  </si>
  <si>
    <t>Deal A., Classroom response systems, Carnegie Mellon, (2007); Qualcomm WE Learn: Building the 21 St, (2014); House E.A., The high cost of wisconsin's dropout rate, Friedman Foundation for Educational Choice, (2009); Reaynol Junco J.M., Connecting to the Net.generation, (2007); Serious Games Interactive; Stapleton A.J., Serious games: Serious opportunities, Australian Game Developers' Conference, (2004); Serious Game, un Chiffre d'Affaires Mondial de 10 Milliard EUR en 2015 Oigiworld by IDATE, (2011); Sessoms D., Interactive Instruction: Creating Interactive Learning Environments Through Tomorrow's Teachers, (2008); Apps in the Classroom Using IOS Apps for Teaching and Learning; Bilal Younts C.S.L., Integrating serious games in higher education programs, Academic Colloquium 2010: Building Partnership in Teaching Excellence, (2010); Summaris Roodt P.J., Evaluating Serious Games in Higher Education: A Theory-based Evaluation of IBMs Innov8, (2008)</t>
  </si>
  <si>
    <t>Baloh R.W., Jacobson K.M., Socotch T.M., Sapin S., Bell T., Posturografiá y miedo a caer en los ancianos, Facts Research Gerontology, pp. 37-49, (1995); King M.B., Tinetti M.E., Falls in community-dwelling older persons, J Am Geriatr Soc, 43, 10, pp. 1146-1154, (1995); Gillespie L., Robertson M., Gillespie W., Lamb S., Gates S., Cumming R., Et al., Intervenciones para la prevención de caídas en las personas de edad avanzada que residen en la comunidad (Revisión Cochrane traducida), Cochrane Database Syst Rev., 10, (2010); Rodriguez Lopez S., Nilsson C., Lund R., Montero P., Fernandez-Ballesteros R., Avlund K., Social inequality in dynamic balance performance in an early old age Spanish population: The role of health and lifestyle associated factors, Arch Gerontol Geriatr, 54, 2, pp. e139-e145, (2012); Guideline for the prevention of falls in older persons, J Am Geriatr Soc, 49, pp. 664-672, (2001); Rubenstein L.Z., Falls in older people: Epidemiology, risk factors and strategies for prevention, Age Ageing, 35, pp. ii37-41, (2006); Sherrington C., Whitney J.C., Lord S.R., Herbert R.D., Cumming R.G., Close J.C., Effective exercise for the prevention of falls: A systematic review and meta-analysis, J Am Geriatr Soc, 56, 12, pp. 2234-2243, (2008); Robertson M.C., Devlin N., Gardner M.M., Campbell A.J., Effectiveness and economic evaluation of a nurse delivered home exercise programme to prevent falls. 1: Randomised controlled trial, BMJ, 322, 7288, pp. 697-701, (2001); King I.I.T.I., Optimizing Motor Control Using Biofeedback, Occupational Therapy for Physical Dysfunction, pp. 561-570, (2002); Bisson E., Contant B., Sveistrup H., Lajoie Y., Functional balance and dual-task reaction times in older adults are improved by virtual reality an biofeedback training, Cyberpsychol Behav, 10, 1, pp. 16-23, (2007); Nitz J.C., Kuys S., Isles R., Fu S., Is the Wii Fit a new generation tool for improving balance, health and well-being? A pilot study, Climateric, 13, 5, pp. 487-491, (2010); Williams M.A., Soiza R.L., Jenkinson A.M., Stewart A., Exercising with Computers in Later Life (EXCELL)-pilot and feasibility study of the acceptability of the Nintendo® WiiFit in community-dwelling fallers, BMC Res Notes, 3, (2010); Clark R.A., Bryant A.L., Pua Y., McCrory P., Bennell K., Hunt M., Validity and reliability of the Nintendo Wii Balance Board for assessment of standing balance, Gait Posture, 31, 3, pp. 307-310, (2010); Chang W.-D., Chang W.-Y., Lee C.-L., Feng C.-Y., Validity and Reliability of Wii Fit Balance Board for the Assessment of Balance of Healthy Young Adults and the Elderly, J Phys Ther Sci, 25, pp. 1251-1253, (2013); Dae-Sung P., GyuChang L., Validity and realiability of balance assessment software using the Nintendo Wii Balance board: Usability and validation, J Neuroeng Rehabil, 11, (2014); Young W., Ferguson S., Brault S., Craig C., Assessing and training standing balance in older adults: A novel approach using the 'Nintendo Wii' Balance Board, Gait Posture, 32, 2, pp. 303-305, (2011); Bieryla K.A., Dold N.M., Feasibility of Wii Fit training to improve clinical measures of balance in older adults, Clin Interv Aging, 8, pp. 775-781, (2013); Morone G., Tramontano M., Iosa M., Shofany J., Iemma A., Musicco M., Et al., The efficacy of balance training with video game-based therapy in subacute stroke patients: A randomized controlled trial, BioMed Res Int, 2014, (2014); Kempen G.I., Yardley L., Van Haastregt J.C., Zijlstra G.A., Beyer N., Hauer K., Et al., The Short FES-I: A shortened version of the falls efficacy scale-international to assess fear of falling, Age Ageing, 37, 1, pp. 45-50, (2008); Ruiz Comellas A., Pera G., Baena Diez J.M., Mundet Tuduri X., Alzamora Sas T., Elosua R., Et al., Validation of a Spanish Short Version of the Minnesota Leisure Time Physical Activity Questionnaire (VREM), Rev Esp Salud Pública, 86, 5, pp. 495-508, (2012); Vidmantas A., Rimantas S., Tamulaityt I., Urkien G., Tamulaitien M., Self-reported consequences and healthcare costs of falls among elderly women, Medicina, 51, pp. 57-62, (2015); Farag I., Howard K., Ferreira M., Sherrington C., Economic modeling of a public health programme for fall prevention, Age Ageing, 44, pp. 409-414, (2015); Scheffer A.C., Schuurmans M.J., Van Dijk N., Van Der Hooft T., De Rooij S.E., Fear of falling: Measurement strategy, prevalence, risk factors and consequences among older persons, Age Ageing, 37, pp. 19-24, (2008); Whitney S.L., Poole J.L., Cass S.P., A review of balance instruments for older adults, Am J Occup Ther, 52, pp. 666-671, (1998); Agmon M., Perry C.K., Phelan E., Demiris G., Nguyen H.Q., A pilot study of Wii Fit exergames to improve balance in older adults, J Geriatr Phys Ther, 34, 4, pp. 161-167, (2011); Lister C., West J.H., Cannon B., Sax T., Brodegard D., Just a Fad? Gamification in Health and Fitness Apps, JMIR Serious Games, 2, 2, (2014)</t>
  </si>
  <si>
    <t>Academy of Electronic Media, SMET Learning Modules for an Electronic Curriculum; Ainsworth S., VanLabeke N., Multiple forms of dynamic representation, Learning and Instruction, 14, 3, pp. 241-255, (2004); Augello A., Saccone G., Gaglio S., Pilato G., Humorist bot: Bringing computational humour in a chat-bot system, The Complex, Intelligent and Software Intensive Systems, (2008); Bakara K., Ayub A., Luan W.S., Tarmizi R., Exploring secondary school students' motivation using technologies in teaching and learning mathematics, Procedia: Social and Behavioral Sciences, 2, 2, pp. 4650-4654, (2010); Baylor A., Kim Y., The role of gender and ethnicity in pedagogical agent perception, The World Conference on E-Learning in Corporate, Government, Healthcare, &amp; Higher Education, (2003); Bernadin S., Kalaani Y.A., Goforth F., Bridging the gap between lab and lecture using computer simulation, Proceedings of the 2008 ASEE Annual Conference &amp; Exposition, (2008); Chen H.F., Fan Y.W., A study on the impacts of cognitive load on multimedia learning, Information Management Research, 2, 2, pp. 45-60, (2000); Chen S., Chang C., Hsu C., Chen G., Building an interactive agent with intention to increase students' learning will, The IEEE International Conference on Advanced Learning Technologies, (2008); Cheng C.H., Su C.H., A game-based learning system for improving student's learning effectiveness in system analysis course, Procedia: Social and Behavioral Sciences, 31, pp. 669-675, (2012); Chuang H.C., Design an Empathic and Humorous Virtual Human with Emotional Interaction Mechanism to Help Students, (2010); Clark W., DiBiasio D., Computer simulation of laboratory experiments for enhanced learning, Proceedings of the 2007 ASEE Annual Conference &amp; Exposition, (2007); Dirkx J., The power of feelings: Emotion, imagination, and the construction of meaning in adult learning, New Directions for Adult and Continuing Education, 89, 89, pp. 63-72, (2001); Donnelly A., Wu C.Y., Hodge E., A model for teaching materials evaluation: Development and testing of interactive computer simulations modules for undergraduate education, Proceedings of the 2004 ASEE Annual Conference &amp; Exposition, (2004); Dormann C., Biddle R., Humour in game-based learning, Learning, Media and Technology, 31, 4, pp. 411-424, (2006); Dutton W., Lievrouw L., Teleconferencing as an Educational Medium, (1982); Hoffler T.N., Leutner D., Instructional animation versus static pictures: A meta-analysis, Learning and Instruction, 17, 6, pp. 722-738, (2007); Hoffler T.N., Prechtl H., Nerdel C., The influence of visual cognitive style when learning from instructional animations and static pictures, Learning and Individual Differences, 20, 5, pp. 479-483, (2010); Hon G.Z., Liu M.C., Design Principles and Application of Computer-assisted Instruction, (1997); Huang C., Wang C., Chen G., Building a humor virtual human to enhance student's motivation and performance in E-learning environment, The International Conference on Computers in Education, (2009); Huang C.Y., Building a Virtual Teaching Assistant with Humor Teaching Strategies to Enhance Student's Emotion and Motivation, (2009); Huang M., Gramoll K., Online interactive multimedia for engineering thermodynamics, Proceedings of the 2004 ASEE Annual Conference &amp; Exposition, (2004); Huang W.H., Evaluating learners' motivational and cognitive processing in an online game-based learning environment, Computers in Human Behavior, 27, 2, pp. 694-704, (2011); Huang W.H., Huang W.Y., Tschopp J., Sustaining iterative game playing processing in DGBL: The relationship between motivational processing and outcome processing, Computers &amp; Education, 55, 2, pp. 789-797, (2010); Kebritchi M., Hirumi A., Bai H., The effects of modern mathematics computer games on mathematics achievement and class motivation, Computers &amp; Education, 55, 2, pp. 427-443, (2010); Keller J.M., Motivational design of instruction, Instructional Design Theories and Models, pp. 383-434, (1983); Keller J.M., The systematic process of motivational design, Performance and Instruction, 26, 9, pp. 1-8, (1987); Kim Y., Empathetic Virtual Peers Enhanced Learner Interest and Self-efficacy, (2005); Kirriemuir J., McFarlane A., Literature Review in Games and Learning, (2004); Lee L.C., Hao K.C., A research of augmented reality on interactive english digital learning materials - A case study of 3 games for the 5th graders of elementary school, International Journal of Digital Media Design, 5, 1, pp. 51-64, (2013); Lee T., Chang C., Chen G., Building an interactive caring agent for students in computer-based learning environments, The International Conference on Advanced Learning Technologies, (2007); Liu C.C., Cheng Y.B., Huang C.W., The effect of simulation games on the learning of computational problem solving, Computers &amp; Education, 57, 3, pp. 1907-1918, (2011); Liu T.Y., Chu Y.L., Using ubiquitous games in an english listening and speaking course: Impact on learning outcomes and motivation, Computers &amp; Education, 55, 2, pp. 603-643, (2010); Liu Y.F., Liao G., A study on game-based spatial perception design of rubik's cube, Journal of Design, 16, 3, pp. 45-67, (2011); Maehr M.L., Meyer H.A., Understanding motivation and schooling: Where we've been, where we are, and where we need to go, Educational Psychology Review, 9, 4, pp. 371-409, (1997); Mayer R., Multimedia Learning, (2001); Mayer R., Heiser J., Lonn S., Cognitive constraints on multimedia learning: When presenting more material results in less understanding, Journal of Educational Psychology, 93, 1, pp. 187-198, (2001); Mayer R.E., The promise of multimedia learning: Using the same instructional design methods across different media, Learning and Instruction, 13, 2, pp. 125-139, (2003); Moore M.G., Kearsley G., Distance Education: A Systems View, (1996); Moreno R., Mayer R., A coherence effect in multimedia learning: The case for minimizing irrelevant sounds in the design of multimedia instructional messages, Journal of Educational Psychology, 92, 1, pp. 117-125, (2000); Naime-Diefenbach B., Validation of Attention and Confidence as Independent Components of the ARCS Motivational Model, (1991); Nutter P., Computer simulation for manufacturing partnerships, Proceedings of the 2010 ASEE Annual Conference &amp; Exposition, (2010); Papastergiou M., Digital game-based learning in high school computer science education: Impact on educational effectiveness and student motivation, Computers &amp; Education, 52, 1, pp. 1-12, (2009); Philpot T.A., Hall R.H., Animated instructional software for mechanics of materials: Implementation and assessment, Computer Applications in Engineering Education, 14, 1, pp. 31-43, (2006); Philpot T.A., Hall R.H., Hubing N., Flori R.E., Yellamraju V., Using games to teach statics calculation procedures: Application and assessment, Computer Applications in Engineering Education, 13, 3, pp. 222-232, (2005); Powell J., Andresen L., Humour and teaching in higher education, Studies in Higher Education, 10, 1, pp. 79-90, (1985); Prensky M., Digital Game-Based Learning, (2001); Rieber L.P., The effects of computer animated elaboration strategies and practice on factual and application learning in an elementary science lesson, Journal of Educational Computing Research, 5, 4, pp. 431-444, (1989); Seri A., Ibanez M., Kloos C., Impact of an augmented reality system on students' motivation for a visual art course, Computers &amp; Education, 68, pp. 586-696, (2013); Shellnut B., Knowlton A., Savage T., Applying the ARCS model to the design and development of computer-based modules for manufacturing engineering courses, Educational Technology Research and Development, 47, 2, pp. 100-110, (1999); Sim G., MacFarlane S., Read J., All work and no play: Measuring fun, usability, and learning in software for children, Computers &amp; Education, 46, 3, pp. 235-248, (2006); Small R.V., Gluck M., The relationship of motivational conditions to effective instructional attributes: A magnitude scaling approach, Educational Technology, 34, 8, pp. 33-40, (1994); Strom R.D., Strom P.S., Changing the rules: Education for creative thinking, The Journal of Creative Behavior, 36, 3, pp. 183-200, (2002); Tan A.G., Singaporean teachers' perception of activities useful for fostering creativity, The Journal of Creative Behavior, 35, 2, pp. 131-148, (2001); Wang C., Chen G., Liu C., Liu B., Design an empathic virtual human to encourage and persuade learners in e-learning systems, The Multimedia Technologies for Distance Learning, (2009); Weiler A., Information-seeking behavior in generation Y students: Motivation, critical thinking, and learning theory, Journal of Academic Librarian-ship, 31, 1, pp. 46-53, (2005); Xu X.Y., Material design, development and application of anchored instruction, Audio-Visual Education Bimonthly, 31, 1, pp. 14-24, (1995); Yang Y.T., Building virtual cities, inspiring intelligent citizens: Digital games for developing students' problem solving and learning motivation, Computers &amp; Education, 59, 2, pp. 356-377, (2012)</t>
  </si>
  <si>
    <t>Allaire J.C., Anne Collins M., Amanda T., Whitlock Laura A., Landon L., Grandy M., Successful aging through digital games: Socioemotional differences between older adult gamers and Non-gamers, Computers in Human Behavior, 29, pp. 1302-1306, (2013); Astell A.J., Technology and fun for a happy old age, Technologies for Active Aging, (2013); Bleakley C.M., Charles D., Porter-Armstrong A., McNeil M.D.J., McDonough S., McCormack B., Gaming for Health: A systematic review of the physical andcognitive effects of interactive computer games in older adults, Journal of Applied Gerontology Published Online 17 January, (2013); Brooks R., EuroQol: The current state of play, Health Policy, 37, 1, pp. 53-72, (1996); Net Tendances, 2012, (2012); Chappell N.L., Funk L.M., Social support, caregiving, and aging, Canadian Journal on Aging / la Revue Canadienne du Vieillissement, 30, 3, pp. 355-370, (2011); Corten P., Le concept de qualité de vie vu à travers la littérature anglo-saxonne, L'Information Psychiatrique, 74, 9, pp. 922-932, (1998); Dahlin E., Nyberg L., Backman L., Neely A.S., Plasticity of executive functioning in young and older adults: Immediate training gains, transfer, and long-term maintenance, Psychology and Aging, 23, 4, pp. 720-730, (2008); De Schutter Bob, Abeele Vero.Vanden., Designing meaningful within the psycho-social context of older adults, Fun &amp; Games, pp. 13-15, (2010); De Schutter B., Never too old to play: The appeal of digital games to an older audience, Games and Culture, 6, 2, pp. 155-170, (2011); Diaz-Orueta U., Facal D., Herman Nap H., Ranga M.-M., What is the key for older people to show interest in playing digital learning games? Initial Qualitative Findings from the LEAGE, Project on A Multicultural European Sample Games for Health, 1, 2, pp. 115-123, (2012); Graves L.E., Ridgers N.D., Williams K., Stratton G., Atkinson G., Cable N.T., The physiological cost and enjoyment of Wii Fit in adolescents, young adults, and older adults, Journal of Physical Activity &amp; Health, 7, pp. 393-401, (2010); Hunt S.M., McKenna S.P., McEwen J., Williams J., Papp E., The nottingham health profile: Subjective health status and medical consultations, Social Science &amp; Medicine, 15, 3, pp. 221-229, (1981); Ijsselsteijn W., Nap H.H., De Kort Y., Poels K., Digital game design for elderly users, Proceedings of 2007 Conference on Future Play, pp. 17-22, (2007); Kaufman D., Sauve L., Renaud L., Duplaa E., Enquête auprés des aînés canadiens sur les bénéfiques que les jeux numériques ou non leur apportent, Research Report, (2014); Khoo E.T., Cheok A.D., Age invaders: Intergenerational mixed reality family game, The International Journal of Virtual Reality, 5, 2, pp. 45-50, (2006); Kuyken W., The world health organization quality of life assessment (WHOQOL): Position paper from the world health organization, Social Science &amp; Medicine, 41, 10, pp. 1403-1409, (1995); Leplege A., Ecosse E., Verdier A., Perneger T.V., The French SF-36 Health Survey: Translation, cultural adaptation and preliminary psychometric evaluation, J Clin Epidemiol;, 11, 5, pp. 1013-1023, (1998); McHorney C.A., Ware J.E., Raczek A.E., The MOS 36-item short form health survey (SF 36): II. Psychometric and clinical tests of validity in measuring physical and mental health constructs, Medical Care, 31, 3, pp. 247-263, (1993); Mercier M., Schraub S., Qualité de Vie : Quels Outils de Mesure? 27éme Journées de la SFSPM, pp. 418-423, (2005); Pernambuco C.S., Rodrigues B.M., Pereira Bezerra J.C., Carrielo A., De Oliveira Fernandes A.D., De Souza Vale R.G., Et al., Quality of life, elderly and physical activity. [Article], Health (1949-4998), 4, 2, pp. 88-93, (2012); Radloff L.S., A self-report depression scale for research in the general population, Applied Psychological Measurement, 1, 3, pp. 385-401, (1977); Rejeski W.J., Mihalko S.L., Physical Activity and Quality of Life in Older Adults, pp. 23-35, (2001); Rosenberg D., Depp C.A., Vahia I.V., Reichstadt J., Palmer B.W., Kerr J., Norman G., Jeste D.V., Exergames for subsyndromal depression in older adults: A pilot study of a novel intervention, American Journal for Geriatric Psychiatry, 18, 3, pp. 221-226, (2010); Rowe J.W., Kahn R.L., Successful Aging, (1998); Sauve L., Renaud L., Kaufman D., Duplaa E., Ergonomic criteria for creating online educational games for seniors, Serious Games Conference 2013 Monograph, (2014); Stebbins R.A., Serious Leisure: A Perspective for Our Time, (2007); Studenski S., Perera S., Hile E., Keller V., Spadola-Bogard J., Garcia J., Interactive video dance games for healthy older adults, Journal of Nutrition Health &amp; Aging, 14, pp. 850-852, (2010); Young W., Ferguson S., Brault S., Craig C., Assessing and training standing balance in older adults: A novel approach using the "nintendo Wii Balance Board, Gait Posture, 33, pp. 303-305, (2011); Sylvie A.K., Jiang Q., Cohen N., Identification of environmental supports for healthy eating in older adults, Journal of Nutrition in Gerontology and Geriatrics, 32, 2, pp. 161-174, (2013); Watson D., Clark L.A., Tellegen A., Development and validations of brief measures of positive and negative affect: The PANAS scales, Journal of Personality and Social Psychology, 54, 6, pp. 1063-1070, (1988); Whitlock L.A., McLaughlin A.C., Allaire J.C., Video game design for older adults: Usability observations from an intervention study, Proceedings of the Human Factors and Ergonomics Society Annual Meeting, 55, 1, pp. 187-191, (2011); Wollersheim D., Merkes M., Shields N., Liamputtong P., Wallis L., Reynolds F., Koh L., Physical and psychosocial effects of wii video game use among older women, International Journal of Emerging Technologies &amp; Society, 8, 2, pp. 85-98, (2010); Study protocol for the World Health Organization project to develop a quality of life assessment instrument (WHOQOL), Quality of Life Research, 2, pp. 153-159, (1993)</t>
  </si>
  <si>
    <t>Baker M., Lund K., Promoting reflective interactions in a computer-supported collaborative learning environment, Journal of Computer Assisted Learning, 13, pp. 175-193, (1997); Crawford C., The Art of Computer Game Design, (1984); Csikszentmihalyi M., Flow: The Psychology of Optimal Experience, (1991); Delwiche A., Massively multiplayer online games (MMOs) in the new media classroom, Educational Technology &amp; Society, 9, 3, pp. 160-172, (2006); Dillenbourg P., What do you mean by collaborative learning?, Collaborative-learning: Cognitive and Computational Approaches, pp. 1-19, (1999); Gee J.P., What video games have to teach us about learning and literacy, Computers in Entertainment (CIE), 1, (2003); Haake J., Schwabe G., Wessner M., CSCL-Kompendium: Lehr-und Handbuch zum computerunterstützten kooperativen Lernen, (2004); Hamalainen R., Manninen T., Jarvela S., Hakkinen P., Learning to collaborate: designing collaboration in a 3-D game environment, The Internet and Higher Education, 9, 1, pp. 47-61, (2006); Harteveld C., Triadic Game Design, (2011); Johnson D., Johnson R., Learning Together and Alone, Cooperative, Competitive, and Individualistic Learning, (1994); Kelly H., Howell K., Glinert E., Holding L., Swain C., Burrowbridge A., Roper M., How to build serious games, Communications of the ACM, 50, 7, pp. 44-49, (2007); Kiili K., Digital game-based learning: towards an experiential gaming model, The Internet and Higher Education, 8, 1, pp. 13-24, (2005); Larusson J., Alterman R., Wikis to support the "collaborative" part of collaborative learning, International Journal of Computer-Supported Collaborative Learning, 4, 4, pp. 371-402, (2009); Manninen T., Korva T., Designing puzzles for collaborative gaming experience-CASE: eScape, Selected papers of the Digital Interactive Games Research Associations 2nd internationalconference (DiGRA 205), pp. 233-247, (2005); Mitchell A., Savill-Smith C., Britain G., The use of computer and video games for learning: A review of the literature, Learning and Skills Development Agency London, (2004); Nacke L., Affective ludology: Scientific measurement of user experience in interactive entertainment, (2009); Nelson B., Ketelhut D., Exploring embedded guidance and self-efficacy in educational multi-user virtual environments, International Journal of Computer-Supported Collaborative Learning, 3, pp. 413-427, (2008); Onrubia J., Engel A., Strategies for collaborative writing and phases of knowledge construction in CSCL environments, Computers &amp; Education, 53, 4, pp. 1256-1265, (2009); Prensky M., Digital Game-Based Learning, (2001); Przybylski A., Ryan R., Rigby C., The motivating role of violence in video games, Personality and Social Psychology Bulletin, 35, pp. 243-259, (2009); Rauterberg G., Determinantes for collaboration in networked multi-user games, Entertainment Computing: Technologies and Applications, (2002); Roschelle J., Teasley S., The construction of shared knowledge in collaborative problem solving, Computer-supported Collaborative Learning, pp. 69-97, (1995); Said N., An engaging multimedia design model, Proceedings of the 2004 conference on Interaction design and children: Building a community, pp. 169-172, (2004); Salen K., Zimmerman E., Rules of Play: Game Design Fundamentals, (2004); Sandford R., Williamson B., Games and Learning. A Handbook Bristol, (2005); Squire K., Video games in education, International Journal of Intelligent Simulations and Gaming, 2, 1, pp. 49-62, (2003); Stahl G., Koschmann T., Suthers D., Cambridge handbook of the learning sciences, Computer-supported Collaborative Learning: An Historical Perspective, pp. 409-426, (2006); van Eck R., Digital game-based learning: It's not just the digital natives who are restless, Educause Review, 41, 2, (2006); Voulgari I., Komis V., Massively multi-user online games: The emergence of effective collaborative activities for learning, DIGITEL '08: Proceedings of the 2008 2nd IEEE International Conference on Digital Game and Intelligent Toy Enhanced Learning, pp. 132-134, (2008); Wendel V., Babarinow M., Horl T., Kolmogorov S., Gobel S., Steinmetz R., Woodment: Webbased collaborative multiplayer serious games, Transactions on Edutainment IV, Lecture Notes in Computer Science, pp. 68-78, (2010); Wendel V., Gobel S., Steinmetz R., Seamless learning in serious games-how to improve seamless learning-content integration in serious games, Proceedings of the CSEDU 2011, SciTePress-Science and Technology Publications, 1, pp. 219-224, (2011); Zagal J.P., Rick J., Hsi I., Collaborative games: lessons learned from board games, Simulation and Gaming, 37, 1, pp. 24-40, (2006); Zea N.P., Sanchez J.L.G., Gutierrez F.L., Cabrera M.J., Paderewski P., Design of educational multiplayer videogames: a vision from collaborative learning, Advances in Engineering Software, 40, 12, pp. 1251-1260, (2009); Zyda M., Creating a Science of Games, Communications of the ACM, 50, 7, (2007)</t>
  </si>
  <si>
    <t>Pine J., Gilmore J., The Experience Economy: Work Is Theatre and Every Business A Stage, (1999); Takatalo J., Psychologically-Based and Content-Oriented Experience in Entertainment Virtual Environments, (2011); Mahlke S., User Experience of Interaction with Technical Systems, (2008); Game Player Data, Entertainment Software Association, (2012); Takatalo J., Hakkinen J., Kaistinen J., Nyman G., User Experience in Digital Games: Differences between Laboratory and Home, (2010); Machaj D., Andrews C., North C., Co-located manyplayer gaming on large high-resolution displays, 2009 International Symposium on Social Computing Applications (SCA-09, pp. 697-704, (2009); Gilleade K., Dix A., Allanson J., Affective videogames and modes of affective gaming: Assist me, challenge me, emote me, Proceedings DIGRA 2005, pp. 16-20, (2005); Sweetser P., Wyeth P., GameFlow: A model for evaluating player enjoyment in games, ACM Computers in Entertainment, 3, 3, (2005); Isbister K., Schaffer N., Game Usability: Advice from the Experts for Advancing the Player Experience, (2008); Kankainen A., UCPCD: User-centered product concept design, Proceedings of the 2003 Conference on Designing for User Experiences, pp. 1-13, (2003); Preece J., Rogers Y., Sharp H., Interaction Design: Beyond Human-Computer-Interaction, (2002); Kukulska-Hulme A., Mobile usability and user experience, Mobile Learning: A Handbook for Educators and Trainers, (2005); Hazlett R.L., Measuring Emotional Valence during Interactive Experiences, 1023, (2006); Zhang P., Von Dran G.M., Satisfiers and dissatisfiers: A two-factor model for website design and evaluation, Journal of the American Society for Information Science, 51, pp. 1253-1268, (2000); Lindgaard G., Dudek C., What is this evasive beast we call user satisfaction?, Interacting with Computers, 15, pp. 429-452, (2003); Norman D.A., Emotion and design: Attractive things work better, Interactions, 4, 9, pp. 36-42, (2002); Why We Play Games: Four Keys to More Emotion Without Story, (2004); Federoff A.M., Heuristics and Usability Guidelines for the Creation and Evaluation of Fun in Video Games, (2002); Wrigley C.J., Visceral Hedonic Rhetoric, (2011); Engholm I., The good enough revolution - The role of aesthetics in user experiences with digital artifacts, Digital Creativity, 21, 3, pp. 141-154, (2010); Tractinsky N., Katz A.S., Ikar D., What is beautiful is usable, Interacting with Computers, 13, pp. 127-145, (2000); Dion K., Berscheid E., Walster E., What is beautiful is good, Journal of Personality and Social Psychology, 24, 3, pp. 285-290, (1972); Hassenzahl M., The interplay of beauty, goodness and usability in interactive products, Human-Computer of Interaction, 19, pp. 319-349, (2004); Hassenzahl M., Ullrich D., To do or not to do: Differences in user experience and retrospective judgments depending on the presence or absence of instrumental goals, Interacting with Computers, 19, 2, pp. 429-437, (2005); Hartmann J., Sutcliffe A., De Angeli A., Towards a theory of user judgment of aesthetics and user interface quality, ACM Transactions on Computer-Human Interaction, 15, 4, pp. 1-30, (2008); Lavie T., Tractinsky N., Assessing dimensions of perceived visual aesthetics of web sites, International Journal of Human-Computer Studies, 60, pp. 269-298, (2004); Thuring M., Mahlke S., Usability, aesthetics and emotions in human technology interaction, International Journal of Psychology, 42, 4, pp. 253-264, (2007); Mahlke S., Lindgaard G., Emotional experiences and quality perceptions of interactive products, Human Computer Interaction, pp. 164-173, (2007); Bloch P.H., Brunel F.F., Arnold T.J., Individual differences in the centrality of visual product aesthetics: Concept and measurement, Journal of Consumer Research, 29, 4, pp. 551-565, (2003); Deng L., Poole M.S., Affect in web interfaces: A study of the impacts of web page visual complexity and order, MIS Quarterly, 34, 4, pp. 711-730, (2010); Changchun L., Agrawal P., Sarkar N., Chen S., Dynamic difficulty adjustment in computer games through real-time anxiety-based affective feedback, International Journal of Human-Computer Interaction, 25, 6, pp. 506-529, (2009); Jari K., Ravaja N., Salminen M., Aesthetic images modulate emotional responses to reading news messages on a small screen: A psychophysiological investigation, International Journal of Human-Computer Studies, 70, 1, pp. 72-87, (2012); Lim Y., Lee S., Lee K., Interactivity Attributes: A New Way of Thinking and Describing Interactivity, pp. 105-108, (2009); Massa Laura J., Mayer R.E., Testing the ATI hypothesis: Should multimedia instruction accommodate verbalizer-visualizer cognitive style?, Learning and Individual Differences, 16, 4, pp. 321-335, (2006); Sadat S.N., Hancock J.T., Peter C., Muller M., Mandryk R., Measuring Affect in Hci, 3901, (2008); Mayer Richard E., Massa L.J., Three facets of visual and verbal learners: Cognitive ability, cognitive style, and learning preference, Journal of Educational Psychology, 95, 4, pp. 833-841, (2003); Desurvire H., Caplan M., Toth J.A., Using heuristics to evaluate the playability of games, CHI '04 Extended Abstracts on Human Factors in Computing Systems, (2004); Frijda N.H., The Emotions, (1986)</t>
  </si>
  <si>
    <t>Robozzle Online Puzzle Game; Unity - Game Development Tool; Vim Adventures; Baecker R., Sorting out sorting: A case study of software visualization for teaching computer science, Software Visualization: Programming As A Multimedia Experience, pp. 369-381, (1998); Ball T., Eick S.G., Software visualization in the large, Computer, 29, 4, pp. 33-43, (1996); Barnes T., Richter H., Chaffin A., Godwin A., Powell E., Ralph T., Matthews P., Jordan H., Game2learn: A study of games as tools for learning introductory programming concepts, Proceedings of the ACM SIGCSE, 7, (2007); Conway M., Audia S., Burnette T., Cosgrove D., Christiansen K., Alice: Lessons learned from building a 3d system for novices, Proceedings of the SIGCHI Conference on Human Factors in Computing Systems, pp. 486-493, (2000); Eisenstadt M., Price B., Domingue J., Software visualization as a pedagogical tool, Instructional Science, 21, 5, pp. 335-364, (1992); Feijs L., De Jong R., 3d visualization of software architectures, Communications of the ACM, 41, 12, pp. 73-78, (1998); Maillet K., Porta M., Consequences of the declining interest in computer science studies in europe, Education Engineering (EDUCON), pp. 71-76, (2010); Maietic J., Marcus A., Collard M., A task oriented view of software visualization, Visualizing Software for Understanding and Analysis, 2002. Proceedings. First International Workshop on, pp. 32-40, (2002); Marcus A., Feng L., Maietic J., 3d representations for software visualization, Proceedings of the 2003 ACM. Symposium, on Software Visualization, (2003); Mayo M.J., Games for science and engineering education, Communications of the ACM, 50, 7, pp. 30-35, (2007); Transforming Computer Science in the Gaming Age, (2008); Mitchell A., Savill-Smith C., The Use of Computer and Video Games for Learning: A Review of the Literature, (2004); Peltre M., De Quincey E., A Gentle Overview of Software Visualisation, (2006); Porta M., Maillet K., Gil M., Dec-cs: The computer science declining phenomenon, Proceedings of the World Congress on Engineering and Computer Science, 2, (2010); Price B.A., Small I.S., Baecker R.M., A principled taxonomy of software visualization, Journal of Visual Languages and Computing, 4, pp. 211-266, (1998); Susi T., Johannesson M., Backlund P., Serious Games-an Overview, (2007); Tory M., Moller T., Human factors in visualization research, IEEE Transactions on Visualisation and Computer Graphics, 10, pp. 72-84, (2004); Young P., Munro M., Visualising software in virtual reality, Program. Comprehension, 1998. IWPC'98. Proceedings., 6th International Workshop on, pp. 19-26, (1998)</t>
  </si>
  <si>
    <t>Birbili M., Teacher's guide for the kindergarten curriculum, (2011); Bodrova E., Leong D., Tools of the mind-The Vygotskian Approach to Early Childhood Education, (1996); Cavallari J., Hedberg J., Harper B., Adventure games in education: A review, Australian Journal of Educational Technology, 8, 2, pp. 172-184, (1992); Chambers D., Wii Play as a Family: The rise in Family-centered Video Gaming, Leisure Studies, 31, 1, pp. 69-82, (2011); Connolly A.C., Gobbini M.I., Haxby J.V., Three virtues of similarity based multivariate pattern analysis: an example from the human object vision pathway, Visual population codes: toward a common multivariate framework for cell recording and functional imaging Cambridge, (2012); Doherty J., Bailey R., Supporting Physical Development and Physical Education in the Early Years, (2003); Fisher A., Reilly J.J., Kelly L.A., Montgomery C., Williamson A., Paton J.Y., Grant S., Fundamental movement skills and habitual physical activity in young children, Medicine and Science in Sports and Exercise', 37, 4, pp. 684-688, (2005); Fogel V., Miltenberger R., Graves R., Koehler S., The effects of exergaming on physical activity among inactive children in a physical education classroom, Journal of Applied Behaviour Analysis, 43, 4, pp. 591-600, (2010); Geng G.H., Disney L.P., Comparison of involvement between traditional and technology-assisted (Wii) physical activities in early childhood education, Education Technology and Computer (ICETC), 1, pp. 118-122, (2010); A cross thematic curriculum framework for compulsory education, (2011); Hansen L., Sanders S., Fifth Grade Students' Experiences Participating in Active Gaming in Physical Education: The Persistence to Game, ICHPER-SD Journal of Research, 5, 2, pp. 33-40, (2010); Jorgensen B., Baby Boomers, Generation X and Generation Y? Policy implications for defence forces in the modern era, Foresight, 5, 4, pp. 41-49, (2003); Kandroudi M., Bratitsis T., Exploring the Educational Perspectives of XBOX Kinect Based Video Games,  European Conference on Games Based Learning, pp. 219-227, (2012); Kieff J., Casbergue R., Playful Learning and Teaching: Integrating Play into Preschool and Primary Programs, (2000); Kyriazis I., Rekleiti M., Saridi M., Beliotis E., Toska A., Souliotis K., Wozniak G., Prevalence of obesity in children aged 6-12 years in Greece: Nutritional behavior and physical activity, Archives of Medical Science, 8, 5, pp. 859-864, (2012); Lepper R., Greene D., Nisbett R., Undermining Children's Intrinsic Interest with Extrinsic Rewards: A Test of the 'Overjustification' Hypothesis, Journal of Personality and Social Psychology, 28, pp. 129-137, (1973); Laevers F., 'The Leuven Involvement Scale for Young Children LIS-YC, manual and videotape, Experiential Education Series No 1', (1994); McGrenere J.L., Design of Educational Electronic Multi-player Games: A literature Review, (1996); North M., The practice of movement teaching, (1990); Nutbrown C., Key Concepts in Early Childhood Education and Care, (2011); Prensky M., Digital natives, digital immigrants. On the Horizon, 9, 5, pp. 1-6, (2001); Tapscott D., Grown up digital: How the Net generation is changing your world, (2009); Troiano R.P., Flegal K.M., Overweight children and adolescents: description, epidemiology, and demographics', Pediatrics, 101, pp. 497-504, (1998); Valsiner J., Human Development and Culture: The Social Nature of Personality and Its Study, (1989); Weiler A.,  Information seeking behavior in Generation Y' students: Motivation, Critical Thinking, and Learning Theory', Journal of Academic Librarianship, 31, 1, pp. 46-53, (2005); Declaration of Helsinki-Ethical principles for medical research involving human subjects, (2008)</t>
  </si>
  <si>
    <t>Christopher E., Smith L., Leadership Training Through Gaming: Power, (1987); Duke R.D., Gaming: The Futures Language, (1974); Ellington H., Games and Simulations -Media for the New Millenium 1999 SAGSET Conference, (1999); Huizinga J., Homo Ludens Beacon Press, (1971); Hutchinson D., Repurposing defence-based serious games to support induction training in the resources sector: Lessons learnt from Project Canary, SimTecT Conference Proceedings, (2013); Klabbers J.H.G., The Magic Circle: Principles of Gaming and Simulation, (2009); Leigh E., Kinder J., Learning Through Fun and Games, (1999); Leigh E., Kinder J., Fun and Games for Workplace Learning, (2001); Leigh E., A Practitioner Researcher Perspective on Facilitating An Open, Infinite, Chaordic Simulation, (2003); Lindgren R., Johnson-Glenberg M., Emboldened by embodiment, Six Precepts for Research on Embodied Learning and Mixed Reality EDUCATIONAL RESEARCHER November 2013, 42, 8, pp. 445-452, (2013); Milgram S.; Seligman M., Csikszentmihalyi M., Positive psychology: An introduction, American Psychologist, 55, 1, pp. 5-14, (2000); Shirts G., (2014); Zimbardo P.</t>
  </si>
  <si>
    <t>Aarts E., Marzano S., The New Everyday: Visions of Ambient Intelligence, 116, (2003); Bachour K., Kaplan F., Dillenbourg P., An interactive table for supporting participation balance in face-to-face collaborative learning, IEEE Transactions on Learning Technologies, 3, 3, pp. 203-213, (2010); Bekker T., De Valk L., Eggen B., A toolkit for designing playful interactions: The four lenses of play, Journal of Ambient Intelligence and Smart Environments, 6, 3, pp. 263-276, (2014); Bekker T., Sturm J., Eggen B., Designing playful interactions for social interaction and physical play, Personal and Ubiquitous Computing, 14, 5, pp. 385-396, (2010); Brock A., Dodds S., Jarvis P., Olusoga Y., Perspectives on Play: Learning for Life, (2014); Caillois R., Man Play and Games, (1961); Cassell J., Ryokai K., Making space for voice: Technologies to support children's fantasy and storytelling, Personal and Ubiquitous Computing, 5, 3, pp. 169-190, (2001); Cook D., Das S., Smart Environments: Technology, Protocols and Applications, 43, (2004); Coulton P., Designing mobile and ubiquitous games and playful interactions, Playful User Interfaces, pp. 71-95, (2014); Deen M., Schouten B.A., Let's start playing games! How games can become more about playing and less about complying, Proc. 3rd Int. Conf. on Fun &amp; Games, (2010); Eyles M., Eglin R., Ambient games, revealing a route to a world where work is play?, International Journal of Computer Games Technology, 2008, pp. 1-7, (2008); Flanagan M., Critical Play: Radical Game Design, (2009); Fogg B.J., Persuasive technology: Using computers to change what we think and do, Ubiquity, 2002, 5, (2002); Gobel S., Hardy S., Wendel V., Mehm F., Steinmetz R., Serious games for health: Personalized exergames, Proc. of the International Conference on Multimedia, pp. 1663-1666, (2010); Huizinga J., Homo Ludens, 3, (1949); Kuts E., Playful user interfaces: Literature review and model for analysis, Breaking New Ground: Innovation in Games, Play, Practice and Theory: Proc. of the 2009 Digital Games Research Association Conference, (2009); Landry P., Pares N., Controlling and modulating physical activity through interaction tempo in exergames: A quantitative empirical analysis, Journal of Ambient Intelligence and Smart Environments, 6, 3, pp. 277-294, (2014); Martin-Sanjose J.-F., Juan M.-C., Torres E., Vicent M.J., Playful interaction for learning collaboratively and individually, Journal of Ambient Intelligence and Smart Environments, 6, 3, pp. 295-311, (2014); Michael D.R., Chen S.L., Serious Games: Games That Educate, Train, and Inform, (2005); Montola M., Stenros J., Waern A., Pervasive Games: Theory and Design, (2009); Nielsen J., Usability Engineering, (1994); Nijholt A., Playful User Interfaces: Interfaces That Invite Social and Physical Interaction, (2014); Polaine A., Developing A Language of Interactivity Through the Theory of Play, (2010); Rijnbout P., De Valk L., De Graaf M., Bekker T., Schouten B.A., Eggen B., I-PE: A decentralized approach for designing adaptive and persuasive intelligent play environments, Constructing Ambient Intelligence, pp. 238-244, (2012); Rosales A., Arroyo E., Blat J., Evocative experiences in the design of objects to encourage free-play, Constructing Ambient Intelligence, pp. 229-232, (2012); Rosales A., Sayago S., Carrascala J., Blat J., On the evocative power and play value of a wearable movement-tosound interaction accessory in the free-play of schoolchildren, Journal of Ambient Intelligence and Smart Environments, 6, 3, pp. 313-330, (2014); Schneider B., Jermann P., Zufferey G., Dillenbourg P., Benefits of a tangible interface for collaborative learning and interaction, IEEE Transactions on Learning Technologies, 4, 3, pp. 222-232, (2011); Schouten B.A., The Role of Play, (2011); Schouten B.A., Tieben R., Ven De A.Van, Schouten D.W., Human behavior analysis in ambient gaming and playful interaction, Computer Analysis of Human Behavior, pp. 387-403, (2011); Sturm J., Schouten B.A., Ambient gaming and play: Opportunities and challenges, Constructing Ambient Intelligence, pp. 213-217, (2012); Sturm J., Tieben R., Deen M., Bekker T., Schouten B.A., Playfit: Designing playful activity interventions for teenagers, in, Proc. of DIGRA, pp. 14-17, (2011); Sutton-Smith B., The Ambiguity of Play, (2001); Vatavu R.-D., Zaiti I.-A., An investigation of extrinsicoriented ambient exploration for gaming applications, Constructing Ambient Intelligence, pp. 245-248, (2012); Villalta M., Gajardo I., Nussbaum M., Andreu J.J., Echeverria A., Plass J., Design guidelines for classroom multiplayer presential games (CMPG), Computers &amp; Education, 57, 3, pp. 2039-2053, (2011)</t>
  </si>
  <si>
    <t>Farwell L., Donchin E., Talking off the top of your head: Toward a mental prosthesis utilizing event-related brain potentials, Electroen-cephalogr. Clin. Neurophysiol., 70, 6, pp. 510-523, (1988); Leeb R., Friedman D., Muller-Putz G., Scherer R., Slater M., Pfurtscheller G., Self-paced (asynchronous) BCI control of a wheelchair in virtual environments: A case study with a tetraplegic, Comput. In-tell. Neurosci., (2007); Birbaumer N., Elbert T., Canavan A.G.M., Rockstroh B., Slow potentials of the cerebral cortex and behavior, Physiological Reviews, 70, 1, pp. 1-41, (1990); Vidal J.J., Real-time detection of brain events in EEG, Proceedings of the IEEE, 65, 5, pp. 633-641, (1977); Wolpaw J., Wolpaw E., Brain-computer interfaces: Something new under the sun, Brain-Computer Interfaces: Principles Practice, (2012); Plass-Oude Bos D., Reuderink B., Van De Laar L.A.B., Gurkok H., Muhl C., Poel M., Nijholt A., Heylen D.K.J., Brain-computer interfacing and games, Brain-Computer Interfaces. Applying Our Minds to Human-Computer Interaction, Ser. Human-Computer Interaction, pp. 149-178, (2010); Zhang B., Wang J., Fuhlbrigge T., A review of the commercial brain-computer interface technology from perspective of industrial robotics, Proc. IEEE Int. Conf. Autom. Logistics, pp. 379-384, (2010); A Roadmap for Future Directions in Brain/neuronal Computer Interactions Research, (2012); Hjelm S., Browall C., Brainball-using brain activity for cool competition, Proc. NordiCHI, pp. 177-188, (2000); Hjelm S., Research+design: The making of brainball, Interactions, 10, 1, pp. 26-34, (2003); Pineda J.A., Silverman D.S., Vankov A., Hestenes J., Learning to control brain rhythms: Making a brain-computer interface possible, IEEE Transactions on Neural Systems and Rehabilitation Engineering, 11, 2, pp. 181-184, (2003); Gurkok H., Hakvoort G., Poel M., Evaluating user experience in a selection based brain-computer interface game: A comparative study, Proceedings of the 10th International Conference on Entertainment Computing (ICEC 2011), Ser. Lecture Notes in Computer Science, 6972, pp. 77-88, (2011); Witmer B.G., Singer M.J., Measuring presence in virtual environments: A presence questionnaire, Presence: Teleoper. Virtual Environ., 7, 3, pp. 225-240, (1998); Van De Laar L.A.B., Reuderink B., Plass-Oude Bos D., Heylen D.K.J., Evaluating user experience of actual and imagined movement in BCI gaming, Int. J. Gaming Comput. Mediated Simul., 2, 4, pp. 33-47, (2010); Ijsselsteijn W., De Kort Y., Poels K., Jurgelionis A., Bellotti F., Characterising and measuring user experiences in digital games, Proc. Int. Conf. Adv. Comput. Entertain. Technol., pp. 1-4, (2007); Van De Laar L.A.B., Gurkok H., Plass-Oude Bos D., Nijboer F., Nijholt A., Perspectives on user experience evaluation of brain-computer interfaces, Universal Access in Human-Computer Interaction. Users Diversity, Ser. Lecture Notes in Computer Science, 6766, pp. 600-609, (2011); Waterworth J., Memory mechanisms and the psychophysical scaling of duration, Perception, 14, 1, pp. 81-92, (1985); Waterworth E.L., Waterworth J.A., Focus, locus, and sensus: The three dimensions of virtual experience, Cyberpsychology and Behavior, 4, 2, pp. 203-213, (2001); Ijsselsteijn W., Bierhoff I., Slangen-De Kort Y., Duration estimation and presence, Proc. Presence Conf., (2001); Davies C., Landscape, earth, body, being, space, and time in the immersive virtual environments osmose and ephémère, Women, Art, and Technology, pp. 322-337, (2003); Waterworth J.A., Waterworth E.L., Being and Time: Judged Presence and Duration as a Function of Media Form, Presence: Teleoperators and Virtual Environments, 12, 5, pp. 495-511, (2003); Cantero Lorente J.L., Atienza M., Gomez C.M., Salas R.M., Spectral structure and brain mapping of human alpha activities in different arousal states, Neuropsychobiology, 39, 2, pp. 110-116, (1999); Barry R.J., Clarke A.R., Johnstone S.J., Magee C.A., Rushby J.A., EEG differences between eyes-closed and eyes-open resting conditions, Clinical Neurophysiology, 118, 12, pp. 2765-2773, (2007); Basar E., Schurmann M., Basar-Eroglu C., Karakas S., Alpha oscillations in brain functioning: An integrative theory, International Journal of Psychophysiology, 26, 1-3, pp. 5-29, (1997); Basar E., Basar-Eroglu C., Karakas S., Schurmann M., Gamma, alpha, delta, and theta oscillations govern cognitive processes, International Journal of Psychophysiology, 39, 2-3, pp. 241-248, (2000); Basar E., Basar-Eroglu C., Parnefjord R., Rahn E., Schurmann M., Evoked potentials: Ensembles of brain induced rhythmicities in the alpha, theta and gamma ranges, Induced Rhythms in the Brain, pp. 155-181, (1992); Demonstration of Alpha WoW at AISB 2009; Demonstration of Alpha WoW at TEDxAmsterdam, (2009); Stamps K., Hamam Y., Towards inexpensive bci control for wheelchair navigation in the enabled environment a hardware survey, Brain Informatics, Ser. Lecture Notes in Computer Science, 6334, pp. 336-345, (2010); Van Vliet M., Robben A., Chumerin N., Manyakov N., Combaz A., Van Hulle M., Designing a brain-computer interface controlled videogame using consumer grade EEG hardware, Proc. IEEE Biosignals Biorobot. Conf., (2012); Van Baren J., Ijsselsteijn W., Measuring presence: A guide to current measurement approaches, OmniPres Project, Deliverable, 5, (2004)</t>
  </si>
  <si>
    <t>Lenhart A., Kahne J., Middaugh E., Macgill A.R., Evans C., Vitak J., Teens, Video Games, and Civics: Teens' Gaming Experiences Are Diverse and Include Significant Social Interaction and Civic Engagement, (2008); Rideout V., Foehr U., Roberts D., : Media in the Lives of 8-to 18-Year-Olds, (2010); 2012 Sales, Demographic and Usage Data: Essential Facts about the Computer and Video Game Industry, (2012); Stapleton A.J., Serious games: Serious opportunities, Australian Game Developers Conference, Academic Summit, Melbourne (2004); Eck R.V., Digital game-based learning: It's not just the digital natives who are restless, EDUCAUSE Review, 41, 2, (2006); Breuer J., Bente G., Why so serious? On the Relation of Serious Games and Learning, Eludamos. Journal for Computer Game Culture, 4, 1, pp. 7-24, (2010); Susi T., Johannesson M., Backlund P., Serious Games: An Overview, (2007); Prensky M., Digital Game-Based Learning, (2007); Charsky D., From Edutainment to Serious Games: A Change in the Use of Game Characteristics, Games and Culture, 5, 2, pp. 177-198, (2010); Klopfer E., Osterweil S., Salen K., Moving Learning Games Forward, (2009); Munz U., Schumm P., Wiesebrock A., Allgower F., Motivation and Learning Progress Through Educational Games, IEEE Transactions on Industrial Electronics, 54, 6, pp. 3141-3144, (2007); Mildner P., Campbell C., Himmelsbach M., Malassa C., Miczka M., Effelsberg W., A serious game for architectural knowledge in the classroom, LNCS, 7516, pp. 72-77, (2012); Squire K., Changing the game: What happens when video games enter the classroom, Innovate: Journal of Online Education, 1, 6, (2005); Charsky D., Mims C., Integrating commercial off-the-shelf video games into school curriculums, TechTrends, 52, 5, pp. 38-44, (2008); Gobel S., Salvatore L., Konrad R., StoryTec: A Digital Storytelling Platform for the Authoring and Experiencing of Interactive and Non-Linear Stories, 2008 International Conference on Automated Solutions for Cross Media Content and Multi-Channel Distribution, pp. 103-110, (2008); Kelleher C., Pausch R., Using storytelling to motivate programming, Communications of the ACM, 50, 7, pp. 58-64, (2007); Maciuszek D., Martens A., Integrating Cognitive Tasks in Game Acitivities, 2012 IEEE 12th International Conference on Advanced Learning Technologies, pp. 376-378, (2012); Van Rooij A.J., Schoenmakers T.M., Vermulst A.A., Van Den Eijnden R.J.J.M., Van De Mheen D., Online video game addiction: Identification of addicted adolescent gamers, Addiction, 106, 1, pp. 205-212, (2011); Colzato L.S., Van Leeuwen P.J., Van DenWildenberg W.P., Hommel B., DOOM'd to Switch: Superior Cognitive Flexibility in Players of First Person Shooter Games, Frontiers in Psychology, 1, 8, (2010); Frostling-Henningsson M., First-person shooter games as a way of connecting to people: "brothers in blood, Cyberpsychology &amp; Behavior: The Impact of the Internet, Multimedia and Virtual Reality on Behavior and Society, 12, 5, pp. 557-562, (2009); Jansz J., The emotional appeal of violent video games for adolescent males, Communication Theory, 15, 3, pp. 219-241, (2005); Bartle R., Hearts, clubs, diamonds, spades: Players who suit MUDs, Journal of MUD Research, 1, 1, (1996); Moreno-Ger P., Burgos D., Martinez-Ortiz I., Sierra J.L., Fernandez-Manjon B., Educational game design for online education, Computers in Human Behavior, 24, 6, pp. 2530-2540, (2008); Young M.F., Slota S., Cutter A.B., Jalette G., Mullin G., Lai B., Simeoni Z., Tran M., Yukhymenko M., Our Princess Is in Another Castle: A Review of Trends in Serious Gaming for Education, Review of Educational Research, 82, 1, pp. 61-89, (2012)</t>
  </si>
  <si>
    <t>Thurston M., An enquiry into the emotional impact of sight loss and the counselling experiences and needs of blind and partially sighted adults, Counselling and Psychotherapy Research, 10, 1, pp. 3-12, (2010); White D., Across the Divide. Tackling digital exclusion, Carnegie UK Trust Report, (2013); Yu D., Cheung S.-H., Gordon E., Legge G.E., Chung S., Reading speed in the peripheral visual field of older adults: Does it benefit from perceptual learning?, Vision Research, 50, 9, pp. 860-869, (2010); Green C.S., Bavelier D., Action video game experience alters the spatial resolution of attention, Psychological Science, 18, pp. 88-94, (2007); Dye M.W.G., Green C.S., Bavelier D., Increasing speed of processing with action video games, Current Directions in Psychological Science, 18, 6, pp. 321-326, (2009); Knox P.J., Simmers A.J., Gray L.S., An exploratory study: Prolonged periods of binocular stimulation can provide an effective treatment in childhood amblyopia, Investigative Ophthalmology and Visual Science, 3, pp. 817-824, (2012); Chung S.T., Mansfield J.S., Legge G.E., Psychophysics of reading. XVIII. The effect of print size on reading speed in normal peripheral vision, Vision Res., 38, pp. 2949-2962, (1998); Martinez S., Carrillo A.L., Scott-Brown K., Falgueras J., AGILE Interface for 'No-Learning nor Experience required' Interaction, Human-Computer Interaction Series, pp. 119-151, (2013); Keates S., Pragmatic research issues confronting HCI practitioners when designing for universal access, Int. J. On Universal Access in the Information Society, 5, 3, pp. 269-278, (2006); Albinsson L., Lind M., Forsgren O., Co-Design: An Approach to Border Crossing, (2007); Isaacs J., Martinez S., Scott-Brown K., Milne A., Evans A., Gilmour D., Mobile Technology and E-Inclusion, LNCS, 8011, pp. 626-635, (2013); Li R., Polat U., Makous W., Bavelier D., Enhancing the contrast sensitivity function through action video game playing, Nature Neuroscience, 12, pp. 549-551, (2009)</t>
  </si>
  <si>
    <t>Tschang T., When does an idea become an innovation the role of individual and group creativity in videogame design, Presented at the DRUID Conference, (2003); Hirsch P.M., Processing fads and fashions: An organization-set analysis of cultural industry systems, American Journal of Sociology, 77, pp. 639-659, (1972); Lampel J., Shamsie J., Critical push: Strategies for creating momentum in the motion picture industry, Journal of Management, 26, pp. 233-257, (2000); Lampel J., Lant T., Shamsie J., Balancing act: Learning from organizing practices in cultural industries, Organization Science, 11, pp. 263-269, (2000); Callele D., Neufeld E., Schneider K., Requirements engineering and the creative process in the video game industry, 13th IEEE International Conference on Requirements Engineering, pp. 240-250, (2005); Draper S.W., Analysing fun as a candidate software requirement, Personal Technologies, 3, pp. 117-122, (1999); Callele D., Neufeld E., Schneider K., Emotional requirements in video games, 14th IEEE International Conference on Requirements Engineering, pp. 299-302, (2006); Callele D., Neufeld E., Schneider K., An introduction to experience requirements, 18th IEEE International Conference on Requirements Engineering, pp. 395-396, (2010); Kanode C.M., Haddad H.M., Software engineering challenges in game development, 6th International Conference on Information Technology: New Generations, pp. 260-265, (2009); Feiler P.H., Humphrey W.S., Software process development and enactment: Concepts and definitions, 2nd International Conference on the Continuous Software Process Improvement, pp. 28-40, (1993); Curtis B., Kellner M.I., Over J., Process modeling, Communications of the ACM, 35, pp. 75-90, (1992); Harjani D.-R., Queille J.-P., A process model for the maintenance of large space systems software, Presented at the the International Conference on Software Maintenance, (1992); Charmaz K., Constructing Grounded Theory: A Practical Guide Through Qualitative Analysis, (2010); Suddaby R., From the editors: What grounded theory is not, Academy of Management Journal, 49, pp. 633-642, (2006); Corbin J., Strauss A., Grounded theory research: Procedures, canons, and evaluative criteria, Qualitative Sociology, 13, pp. 3-21, (1990); Strauss A., Corbin J., Basics of Qualitative Research: Techniques and Procedures for Developing Grounded Theory, (2008); Pare G., Elam J.J., Using case study research to build theories of it implementation, Presented at the International Conference on Information Systems and Qualitative Research, (1997); Kasurinen J., Taipale O., Vanhanen J., Smolander K., Exploring perceived quality in software organizations, 5th International Conference on Research Challenges in Information Science (RCIS, pp. 1-12, (2011); Small and Medium-sized Enterprises, (2003); Robson C., Real World Research-A Resource for Social Scientists and Practitioner-Researchers, (2002); Onwuegbuzie A.J., Leech N.L., Validity and qualitative research: An oxymoron, Quality &amp;Quantity, 41, pp. 233-249, (2006)</t>
  </si>
  <si>
    <t>Tang Y.; Jahan K.; Shetty S.; Franzwa C.J.</t>
  </si>
  <si>
    <t>Tang, Ying (57791491500); Jahan, Kauser (7003565990); Shetty, Sachin (8970891400); Franzwa, Christopher Joseph (55949360200)</t>
  </si>
  <si>
    <t>57791491500; 7003565990; 8970891400; 55949360200</t>
  </si>
  <si>
    <t>Solaris one - A serious game for thermodynamics</t>
  </si>
  <si>
    <t>https://www.scopus.com/inward/record.uri?eid=2-s2.0-84905176817&amp;partnerID=40&amp;md5=9be5d2d6e89ef3496f44cb8863eb88ce</t>
  </si>
  <si>
    <t>Stagnating growth in our educational systems has piqued interests in alternative teaching methods such as the inclusion of "serious games" into curricula. In response to those needs, a series of educational games have been developed in accordance with pre-engineering programs such as Project Lead the Way (PLTW). The focus of development is in creating an engaging, educational environment by balancing fun and learning whilst meeting the standards of commercial-level games and engineering and science curricula. This paper, in particular, presents the design and pedagogical methods, and the implementation of those methods, in a thermodynamics serious game, Solaris One, that accommodates the integration of game mechanics with learning. The game has broad learning outcomes, namely enhanced understanding of thermodynamics laws, strengthened problem-solving skills, and increased knowledge and skills of using games, simulation, modeling and collaborative learning tools. © American Society for Engineering Education, 2014.</t>
  </si>
  <si>
    <t>Douglas J., Iversen E., Kalyandurg C., Engineering in the K-12 Classroom - An Analysis of Current Practice and Guidelines for the Future; Tang Y., Shetty S., Jahan K., Henry J., Hargrove S.K., Sustain city - A cyberinfrastructure-enabled game system for science and engineering design, Journal of Computational Science Education, 3, 1, pp. 57-66, (2012); Franzwa C., Tang Y., Johnson A., Serious game design: Motivating students through a balance of fun and learning, Proceedings of the 5th International Conference on Games and Virtual Worlds for Serious Applications, pp. 1-7, (2013); De Freitas S., Learning in Immersive Worlds: A Review of Game-based Learning; Thomas J.M., Young R.M., Annie: Automated generation of adaptive learner guidance for fun serious games, IEEE Transactions on Learning Technologies, 3, 4, pp. 329-343, (2010)</t>
  </si>
  <si>
    <t>Lukosch H.; Van Bussel R.; Meijer S.A.</t>
  </si>
  <si>
    <t>Lukosch, Heide (34977131800); Van Bussel, Roy (56040157800); Meijer, Sebastiaan A. (57201384287)</t>
  </si>
  <si>
    <t>34977131800; 56040157800; 57201384287</t>
  </si>
  <si>
    <t>A serious game design combining simulation and sandbox approaches</t>
  </si>
  <si>
    <t>8264 LNCS</t>
  </si>
  <si>
    <t>10.1007/978-3-319-04954-0_7</t>
  </si>
  <si>
    <t>https://www.scopus.com/inward/record.uri?eid=2-s2.0-84958525262&amp;doi=10.1007%2f978-3-319-04954-0_7&amp;partnerID=40&amp;md5=baf01fd5ecbfec20f3485b4f85312891</t>
  </si>
  <si>
    <t>Research has proven the usefulness of serious gaming for learning and advancing motivation by a combination of visuals, audio, text, and entertaining elements. Nevertheless, a broadly accepted, practical instructional design approach to serious games does not yet exist, especially when focusing on vocational edu-cation. The authors introduce a new instructional design model developed for this massive field of education, and argue some advantages compared to other design approaches. The first application is presented in mechanics mechatronics edu-cation to illustrate the close match of timing and provision of information that the instructional design model prescribes and how this has been translated to a rigidly structured serious game design. The structured approach answers the learning needs of applicable knowledge within the target group. It combines advantages of gaming simulations related to the transfer of knowledge from and to the workplace with a sandbox approach, an integrated fun-part of the game, which is aiming at motivating the students in in the best possible way. © 2014 Springer International Publishing Switzerland.</t>
  </si>
  <si>
    <t>Levy Y., Comparing dropouts and persistence in e-learning courses, Computers and Education, 48, 2, pp. 185-204, (2007); Sitzmann T., A meta-analytic examination of the instructional effectiveness of computerbased simulation games, Personnel Psychology, 64, pp. 489-528, (2011); Malone, (1981); Chalmers A., Debattista K., Level of realism for serious games, IEEE Proceedings of 2009 Conference in Games and Virtual Worlds for Serious Applications, (2009); Lehman D.R., Lempert R.O., Nisbett R.E., The effects of graduate training on reasoning: Formal discipline and thinking about everyday-life events, American Psychologist, 43, pp. 431-442, (1988); Greitzer F.L., Kuchar O.A., Huston K., Cognitive science implications for enhancing training effectiveness in a serious gaming context, ACM Journal Educational Resources in Computing, 7, 3, (2007); Kriz W.C., Hense J.U., Theory-oriented evaluation for the design of and research in gaming and simulation, Simulation &amp; Gaming, 37, pp. 268-285, (2006); Meijer S., Hofstede G.J., Beers G., Omta S.W.F., Trust and Tracing game: Learning about transactions and embeddedness in a trade network, Production Planning and Control, 17, 6, pp. 569-583, (2006); Van Merrienboer J., Clark R., De Crook M., Blueprints for complex learning: The 4C/ID-model, ETR &amp; D, 50, 2, pp. 39-64, (2002); Van Merrienboer J., Kirschner P., Ten Steps to Complex Learning. A Systematic Approach to Four-component Instructional Design, (2007); Woods S., Loading the dice: The challenge of serious videogames, Game Studies, 4, 1, (2004); Yusoff A., Crowder R., Gilbert L., Wills G., A conceptual framework for serious games, Proceedings of the 9th IEEE Conference on Advanced Learning Technologies, pp. 21-23, (2009); Gee J.P., What Video Games Have to Teach Us About Learning and Literacy, (2003); Mayes T., De Freitas S., Review of e-learning theories, frameworks and models, JISC Elearning Models Study Report, (2004); Moreno-Ger P., Burgos D., Torrente J., Digital games in elearning environments: Current uses and emerging trends, Simulation &amp; Gaming, 40, 5, pp. 669-687, (2009); Zyda M., From visual simulation to virtual reality to games, Computer, 38, 9, pp. 25-32, (2005); Harteveld C., Guimaraes R., Mayer I.S., Bidarra R., Balancing play, meaning and reality: The design philosophy of levee patroller, Simulation &amp; Gaming, 41, 3, pp. 316-340, (2010); Harteveld C., Triadic Game Design, (2010); Van Staalduinen J.P., De Freitas S., A game-based learning framework: Linking game design and learning outcomes, Learning to Play. Exploring the Future of Education with Video Games, pp. 29-54, (2011); Jonassen D.H., Instructional design models for well-structured and ill-structured problem-solving learning outcomes, Educational Technology Research and Development, 45, 1, pp. 65-94, (1997); Merrill M.D., Knowledge objects and mental models, Advanced Learning Technologies, pp. 244-264, (2000)</t>
  </si>
  <si>
    <t>Easterday M.W.; Jo Y.</t>
  </si>
  <si>
    <t>Easterday, Matthew W. (35261696100); Jo, Yelee (55790566500)</t>
  </si>
  <si>
    <t>35261696100; 55790566500</t>
  </si>
  <si>
    <t>Game penalties decrease learning and interest</t>
  </si>
  <si>
    <t>10.1007/978-3-642-39112-5_113</t>
  </si>
  <si>
    <t>https://www.scopus.com/inward/record.uri?eid=2-s2.0-84880025657&amp;doi=10.1007%2f978-3-642-39112-5_113&amp;partnerID=40&amp;md5=b409d2516e805206ce59970ce98341d6</t>
  </si>
  <si>
    <t>Penalties are frequently used in games and rarely in tutors, creating a dilemma for designers seeking to combine games and tutors to maximize fun and learning. On the one hand, penalties can be frustrating and waste instructional time, on the other, they may increase excitement and prevent gaming. This study tested the effects of penalties on learning and interest. In a randomized, controlled experiment with a two-group, between subjects design, 100 University students played two versions of a game with an embedded tutor, with and without penalties that forced students to replay parts of the game. Results showed that penalties decreased learning and interest. These findings suggest a minimize penalties principle for designing cognitive games. © 2013 Springer-Verlag Berlin Heidelberg.</t>
  </si>
  <si>
    <t>Educational games; Intelligent tutoring; Penalties; Serious games</t>
  </si>
  <si>
    <t>Vanlehn K., The relative effectiveness of human tutoring, intelligent tutoring systems, and other tutoring systems, Educational Psychologist, 46, 4, pp. 197-221, (2011); Easterday M.W., Aleven V., Scheines R., Carver S.M., Using tutors to improve educational games, AIED 2011. LNCS (LNAI), 6738, pp. 63-71, (2011); Intrinsic Motivation Inventory (IMI) (Web Page) (Retrieved), (1994)</t>
  </si>
  <si>
    <t>Allard F., Starkes J.L., Motor-skill experts in sports, dance, and other domains, Toward A General Theory of Expertise: Prospects and Limits, pp. 126-152, (1991); Baddeley A., Workign memory. [PubMed], Science, 255, 5044, pp. 556-559, (1992); Benford S., Schnadelbach H., Koleva B., Anastasi R., Greenhalgh C., Rodden T., Steed A., Expected, sensed, and desired: A framework for designing sensing-based interaction, ACM Transactions on Computer-Human Interaction, 12, 1, pp. 3-30, (2005); Bianchi-Berthouze N., Kim W.W., Patel D., Does body movement engage you more in digital game play? and why?, Proceedings of the 2nd International Conference on Affective Computing and Intelligent Interaction, ACII '07, pp. 102-113, (2007); Montreuil-sous-Bios, (2011); (2010); (2011); (2012); Dead Rising 3 [Computer Software]., (2013); Elder Scrolls V., Skyrim [Computer Software], (2011); Fable the Journey [Computer Software]., (2012); Halo: Combat Evolved [Computer Software]., (2001); Halo: Combat Evolved Anniversary Edition [Computer Software]., (2011); Hindrichs U., Carpendale S., Gestures in the wild: Studying multi-touch gesture sequences on interactive tabletop exhibits, Proceedings of the SIGCHI Conference on Human Factors in Computing Systems, CHI '11, pp. 3023-3032, (2011); Kim T., In-Depth: Eye to Eye-The History of EyeToy. Gamasutra [Online Magazine], (2008); Kinect R.U.S.H., A Disney Pixar Adventure [Computer Software], (2012); Kinect Adventures [Computer Software]., (2010); Kinect Disneyland Adventures [Computer Software]., (2011); Kinect Joyride [Computer Software]., (2010); Kinect Party [Computer Software]., (2012); Kinect Sports [Computer Software]., (2010); Kinect Sports Season 2 [Computer Software]., (2011); Lindley S.E., Le Couteur J., Berthouze N.L., Stirring up experience through movement in game play: Effects on engagement and social behaviour, Proceedings of the SIGCHI Conference on Human Factors in Computing Systems, CHI '08, pp. 511-514, (2008); Mass Effect 3 [Computer Software]., (2012); Mueller F., Isbister K., Movement based game guidelines, Proceedings of the SIG-CHI Conference on Human Factors in Computing Systems, CHI '14; Nintendo Annual Report 2009, (2009); Norman D., Natural user interfaces are not natural, Interaction, 17, 3, pp. 6-10, (2010); Norman D., The Design of Everyday Things, Revised and Expanded Edition, (2013); Pagulayan R., Keeker K., Fuller T., Wixon D., Romero R., User-centered design in games, The HumanComputer Interaction Handbook: Fundamentals, Evolving Technologies, and Emerging Applications, pp. 742-758, (2007); Puss in Boots [Computer Software]., (2011); Reeves S., Benford S., O'Malley C., Designing the spectator experience, Proceedings of CHI 2005, Portland, or, (2005); Zoo Tycoon [Computer Software]., (2013)</t>
  </si>
  <si>
    <t>Cheang B., Kurnia A., Lim A., Oon W.-C., On automated grading of programming assignments in an academic institution, Computers &amp; Education, 41, 2, pp. 121-131, (2003); Douce C., Livingstone D., Orwell J., Automatic test-based assessment of programming: A review, ACM Journal on Educational Resources in Computing, 5, 3, (2005); Forisek M., Security of programming contest systems, Information Technologies at School, pp. 553-563, (2006); Gimenez O., Petit J., Roura S., Jutge org: An educational programming judge, Proc. of the 43rd ACM Technical Symposium on Computer Science Education (SIGCSE-2012), pp. 445-450, (2012); Joy M., Griffiths N., Boyatt R., The BOSS online submission and assessment system, ACM Journal on Educational Resources in Computing, 5, 3, (2005); Kosowski A., Malafiejski M., Noinski T., Application of an online judge &amp; contester system in academic tuition, ICWL'07, pp. 343-354, (2007); Kurnia A., Lim A., Cheang B., Online judge, Computers &amp; Education, pp. 299-315, (2001); Prechelt L., Malpohl G., Philippsen M., JPlag: Finding Plagiarisms Among a Set of Programs, (2007); Revilla M., Manzoor S., Liu R., Competitive learning in informatics: The UVa online judge experience, Olympiads in Informatics, 2, pp. 131-148, (2008); Saikkonen R., Malmi L., Korhonen A., Fully automatic assessment of programming exercises, ACM SIGCSE Bulletin, 33, 3, pp. 133-136, (2001)</t>
  </si>
  <si>
    <t>Riedel-Kruse I., Et al., Design, Engineering and Utility of Biotic Games, Lab Chip, 11, 14, pp. 14-22, (2011); Cooper S., Et al., Predicting Protein Structures with a Multiplayer Online Game, Nature, 466, pp. 756-760, (2010); Bida J.P., Das R., Squaring Theory with Practice in RNA Design, Current Opinion in Structural Biology, 22, pp. 457-466, (2012); Schell J., The Art of Game Design, (2008); Riedel-Kruse I.H., Et al., Design, Engineering and Utility of Biotic Games, pp. 14-22; Skinner B.F., Pigeons in a Pelican, American Psychologist, 15, pp. 28-37, (1960); Cheok A.D., Et al., Metazoa Ludens: Mixed-Reality Interaction and Play for Small Pets and Humans, Systems, Man and Cybernetics, Part A: Systems and Humans, IEEE Transactions, 41, 5, pp. 876-891, (2011); Teh K.S., Lee S.P., Cheok A.D., Poultry.Internet: A Remote Human-Pet Interaction System, Proceedings from CHI '06 Extended Abstracts on Human Factors in Computing Systems, pp. 251-254, (2006); Riedel-Kruse I., Et al., Design, Engineering and Utility of Biotic Games, pp. 14-22; Lamers M.H., van Eck W., Et al., Why Simulate? Hybrid Biological-Digital Games, Applications of Evolutionary Computation from: Lecture Notes in Computer Science, pp. 214-223, (2012); Sato H., Et al., A Cyborg Beetle: Insect Flight Control through an Implantable Tetherless Mechanism, pp. 164-167, (2008); Chalk A., The RoboRoach: Control a Living Insect from Your Smartphone; Haberlin A.S., Adolphs R., Impaired Spontaneous Anthropomorphizing despite Intact Perception and Social Knowledge, Proceedings of the National Academy of Sciences, 101, 19, pp. 7487-7491, (2004); Harris L.T., Fiske S.T., The Brooms in Fantasia: Neural Correlates of Anthropomorphizing Objects, Social Cognition, 26, 2, pp. 210-223, (2008); Kant I., The Metaphysics of Morals, (1991); Singer P., All Animals Are Equal, Animal Rights and Human Obligations, (1989); Agar N., Attfield R., Biocentrism and the Concept of Life, Ethics 101, no. 1 (1997): 147-68;. "Biocentrism, Moral Standing and Moral Significance," Philosophica, 39, 1, pp. 47-58, (1987); Magnus D., Caplan A., The Primacy of the Moral in the GMO Debate, Genetically Modified Foods: Debating Biotechnology, pp. 80-87, (2002); Kass L., The Wisdom of Repugnance, The New Republic, 216, 22, pp. 17-26, (1997); Midgley M., Biotechnology and Monstrosity: Why We Should Pay Attention to the 'Yuk Factor, Hastings Center Report, 30, 5, pp. 7-15, (2000); Magnus D., Genetically Modified Organisms, Biomedical Ethics: A Multidisciplinary Approach to Moral Issues in Medicine and Biology, pp. 150-154, (2007); players; Furger F., Fukuyama F., A Proposal for Modernizing the Regulation of Human Biotechnologies, Hastings Center Report, 37, 4, pp. 16-20, (2007); Schuchat S., Why GloFish Won't Glow in California, San Francisco Chronicle, (2003); Carnagey N.L., Anderson C.A., Bushman B.J., The Effect of Video Game Violence on Physiological Desensitization to Real Life Violence, Journal of Experimental Social Psychology, 43, pp. 489-496, (2007); Bastian B., Jetten J., Radke H.R.M., Cyber-Dehumanization: Violent Video Game Play Diminishes our Humanity, Journal of Experimental Social Psychology, 48, pp. 486-491, (2011); Cho M.K., Et al., Ethical Considerations in Synthesizing a Minimal Genome, Science 286 (1999): 2087-90; Bedau M.A., Et al., Social and Ethical Checkpoints for Bottom-up Synthetic Biology, or Protocells, Systems and Synthetic Biology, 3, pp. 65-75, (2009); Gruen L., The Moral Status of Animals, (2010); Low P., Cambridge Declaration on Consciousness, (2012); Singer P., All Animals Are Equal, The Case for Animal Rights, (1983); Schuchat S., Why GloFish Won't Glow in California.; Suits B., What Is a Game?, Philosophy of Science, 34, 2, pp. 148-156, (1967); Schell J., The Art of Game Design, (2008); Malone T.W., Shaffer D.W., Toward a Theory of Intrinsically Motivating Instruction, How Computer Games Help Children Learn, Cognitive Science, pp. 333-369, (1981); Shaffer D.W., How Computer Games Help Children Learn, pp. 131-132, (2006); Huizinga J., Homo Ludens: A Study of the Play-Element in Culture, trans. R. F. C. Hull (Boston: Beacon Hill Press) D. Dombrowski, Contemporary Athletics and Ancient Greek Ideals (Chicago: University of Chicago Press, 2009), pp. 75-76, (2009); Ginsburg K., Gardner F., Et al., The Importance of Play in Promoting Healthy Child Development and Maintaining Strong Parent-Child Bonds, Pediatrics, 119, 1, pp. 182-191, (2007); Gardner F., Et al., The Role of Mother-Child Joint Play in the Early Development of Children's Conduct Problems, Social Development, 12, 3, pp. 361-378, (2003)</t>
  </si>
  <si>
    <t>Annetta L.A., The "I's" have it: A framework for serious educational game design, 14, 2, pp. 105-112, (2010); Annetta L.A., Cook M.P., Schultz M., Video games and universal design: A vehicle for problem-based learning, 10, 1, (2007); Baek Y.K., What hinders teachers in using computer and video games in the classroom? Exploring factors inhibiting the uptake of computer and video games, 11, 6, pp. 665-671, (2008); Bandura A., Self-efficacy: Toward a unifying theory of behavioral change, 84, 2, pp. 191-215, (1977); Csikszentmihalyi M., (1990); Desurvire H., Caplan M., Toth J., Using heuristics to evaluate the playability of games, (2004); Dick W.O., Carey L., Carey J.O., The Systematic Design of Instruction, (2008); Duffy T.M., Cunningham D.J., Constructivism: implications for the design and delivery of instruction. In D.H. Jonassen (Ed.), pp. 170-198, (1996); Fromme J., Jorissen B., Unger A., Bildungspotenziale digitaler Spiele und Spielkulturen, (2008); Fullerton T., Swain C., Hoffmann S., Game Design Workshop: Designing, (2004); Ijsselsteijn W.A., De Ridder H., Freeman J., Avons S.E., Presence: Concepts, determinants and measurement, Proceedings of the SPIE, 3959, pp. 520-529, (2000); Linderoth J., Why gamers don't learn more. An ecological approach to games as learning environments, (2010); McLellan H., Situated Learning Perspectives. Englewood Cliffs: Educational Technology Publications, (1985); Otter M., Johnson H., Lost in hyperspace: metrics and mental models, 40, 13, (2000); Prensky M., Digital Game-based Learning, (2001); Przybylski A., Rigby S., Ryan R., A motivational model of video game engagement, 14, 2, pp. 154-166, (2010); Ryan R.M., Deci E.L., Self-determination theory and the facilitation of intrinsic motivation, 55, pp. 68-78, (2000); Salen K., Zimmerman E., Rules of Play: Game Design Fundamentals, (2003); Salomon G., Almog T., Educational psychology and technology: A matter of reciprocal relations, 100, pp. 222-241, (1998); Skinner B.F., The behavior of organisms: an experimental analysis. Oxford, pp. 440-457, (1938); Triantafyllakos G.N., Palaigeorgiou G.E., Tsoukalas I.A., We! Design: A student-centred participatory methodology for the design of educational applications, 39, 1, pp. 125-139, (2008); Vorderer P., Klimmt C., Ritterfeld U., Enjoyment: At the heart of media entertainment, 14, 4, pp. 388-408, (2004); Vygotsky L., Mind and society: The development of higher psychological processes, (1978); Wagner M., Serious Games: Spielerische Lernumgebungen und deren Design, (2009)</t>
  </si>
  <si>
    <t>De Freitas S., Oliver M., How can exploratory learning with games and simulations within the curriculum be most effectively evaluated?, Computers &amp; Education, 46, pp. 249-264, (2006); Kiili K., Ketamo H., Exploring the learning mechanism in educational games, Proceedings of ITI 2007 29th Int. Conf. on Information Technology Interfaces, pp. 357-362, (2007); Hays R.T., The effectiveness of instructional games: a literature review and discussion, (2005); Wong S.Y., Zin N.A.M., Usability evaluation for history educational games, ACM International Conferences Proceeding Series, 403, pp. 1019-1025, (2009); Eow Y.L., Bte Wan Ali W.Z., Bt Mahmud R., Baki R., Computer games development and appreciative learning approach in enhancing students' creative perception, Computer &amp; Education, 54, pp. 146-161, (2010); Pivec M., Kearney P., Games for learning and learning from games, Informatica, 31, pp. 419-423, (2007); Bellotti F., Ferritti E., Gloria A.D., Discovering the European heritage through the ChiKho educational web game, International Conference on Intelligent Technologies for Interactive Entertainment (INTETAIN), 3814, pp. 13-22, (2005); Gunter G.A., Kenny R.F., Vick E.H., Taking educational games seriously: using the RETAIN model to design endogenous fantasy into standalone educational games, Educational Technology Research and Development, 56, pp. 511-537, (2008); Braude E.J., Bernstein M.E., Software Engineering: Modern Approaches, (2011); Pohl K., Requirements Engineering: Fundamentals, (2010); Sommerville I., Software Engineering, (2010); Thompson J., Berbank-Green B., Cusworth N., The computer game design course: principles, (2007); Level design for games: creating compelling game experiences, (2006); Kirkley S.E., Tomblin S., Kirkley J., Instructional design authoring support for the development of serious dames and mixed reality training, Interservice/ Industry Training, (2005); Hirumi A., Stapleton C., Chapter 6: Applying pedagogy during game development to enhance Game-Based Learning, C.T., pp. 127-160, (2008); Acisli S., Yalcin S.A., Turgut U., An evaluation of activities designed in accordance with the 5E model by would-be science teachers, Procedia Social and Behavioral Sciences, 15, pp. 708-711, (2011); Tan P.H., Woei H.S., Yee T.C., Adaptive digital game based learning, Proceedings of the 2nd International conference on the digital interactive media in entertainment and arts, pp. 142-146, (2007); Amory A., Game object model version II: a theoretical framework for educational game development, Education Tech Research Dev., 55, pp. 51-77, (2007); Ho P.-C., Szu-Ming C., Ming-Hsin T., A case study of game design for e-learning, (2006); Din H.W-S., Play to learn: exploring online educational games in museums, (2006); Ardito C., Costabile M.F., Lanzilotti R., Pederson T., Making dead history come alive through mobile game-play, Conference on Human Factors in Computing Systems, pp. 2249-2254, (2007); Koo D.-M., Soo-Hyung L., Heung-Seub C., Experiential motives for playing online games, Journal of Convergence Information Technology, 2, 2, pp. 37-48, (2007); Brom C.Sisler V., Slavik R., Implementing digital game based-learning in schools: augmented learning environment of 'Europe 2045, Multimedia Systems, 16, pp. 23-41, (2009); Sanchez J.L.G., Zea N.P., Gutierrez F.L., From usability to playability: introduction to player centred video game development process, Human Centered Design, HCII 2009 LNCS, 5619, pp. 65-74, (2009); Garzotto F., Investigating the educational effectiveness of multiplayer online games for children, IDC '07: Proceedings of the 6th International Conference on Interaction Design and Children, pp. 29-36, (2007); Fu F.-L., Rong-Chang S., Sheng-Chin Y., EGameflow: a scale to measure learners' enjoyment of e-learning games, Computers &amp; Education, 52, pp. 101-112, (2009); Liu E.Z.F., Hung L.C., Developing evaluative indicators for educational computer games. British Journal of Educational Technology, 40, 1, pp. 174-178, (2009); Bernhaupt R., Eckschlager M., Tscheligi M., Methods for evaluating games - how to measure usability and user experience in games?, Proceedings of the international conference on advances in computer entertainment technology, pp. 309-310, (2007); Isbister K., Schaffer N., Game Usability: Advice from the experts for advancing the player experience, (2008); Sekaran U., Research methods for business. John Wiley &amp; Sons. Inc., (2000); Bourgonjon J., Valcke M., Soetaert R., Schellens T., Students' perception about the use of video games in the classroom, Computers &amp; Education, 54, pp. 1145-1156, (2010); Jarrell M.G., Focusing on focus group use in educational research, Mid-South Educational Research Association Annual Meeting, (2000); Ary D., Jacobs L.C., Razavieh A., Introduction to research in education, (2002); Hwang G.-J., Po-Han W., Chi-Chang C., An online game approach for improvistudents' learning performance in web-based problem-solving activities, Computers &amp; Education, (2012); Mohamed H., Jaafar A., Playability Heuristics Evaluation (PHE) approach for Malaysia educational games, International Symposium on Information Technology, pp. 1-7, (2008); Mazman S.G., Usluel Y.K., Modeling educational usage of facebook, Computers &amp; Education, (2010); Chen J.-H., Han-Bin C., Te-Wua S., Wen-Chih C., Shih T.K., Immersive learning environment with integrated interactive video and ubiquitous technologies, Journal of Convergence Information Technology, 5, 9, pp. 61-72, (2010); Tychsen A., Hitchens M., Brolund T., Motivations for play in computer role-playing games.FuturePlay, pp. 57-64, (2008)</t>
  </si>
  <si>
    <t>Endrass B., Hall L., Hume C., Tazzyman S., Andre E., A pictorial interaction language for children to communicate with cultural virtual characters, 16th Int. Conf. on Human-Computer Interaction (HCII 2014), (2014); Aylett R., Lim M.Y., Hall L., Endrass B., Tazzyman S., Ritter C., Nazir A., Paiva A., Hofstede G.J., Andre E., Kappas A., Werewolves, cheats and cultural sensitivity, 13th Int. Conf. on Autonomous Agents and Multiagent Systems (AAMAS 2014), (2014)</t>
  </si>
  <si>
    <t>Winter S., Autry A., Boyle C., Yeargin-Allsopp M., Trends in the prevalence of cerebral palsy in a population-based study, Pediatrics, 110, pp. 1220-1225, (2002); Burtner P.A., Woollacott M.H., Craft G.L., Roncesvalles M.N., The capacity to adapt to changing balance threats: A comparison of children with cerebral palsy and typically developing children, Dev Neurorehabil, 10, pp. 249-260, (2007); Donker S.F., Ledebt N., Roerdink M., Et al., Children with cerebral palsy exhibit greater and more regular postural sway than typically developing children, Exp Brain Res, 184, pp. 363-370, (2008); Lowes L., Westcott S., Palisano R., Et al., Muscle force and range of motion as predictors of standing balance in children with cerebral palsy, Phys Occup Ther Pediatr, 24, pp. 57-77, (2004); Van Der Dussen L., Nieuwstraten W., Roebroeck M., Stam H.J., Functional level of young adults with cerebral palsy, Clin Rehabil, 15, pp. 84-91, (2001); Harris S.R., Roxborough L., Efficacy and effectiveness of physical therapy in enhancing postural control in children with cerebral palsy, Neural Plasticity, 12, pp. 229-243, (2005); Shumway-Cook A., Woollacott M., Motor Control: Translating Research into Clinical Practice, (2012); Bly L., Whiteside A., Facilitation Techniques Based on NDT Principles, (1997); Stamer M., Posture and Movement of the Child with Cerebral Palsy, (2000); Shumway-Cook A., Hutchinson S., Kartin D., Et al., Effect of balance training on recovery of stability in children with cerebral palsy, Dev Med Child Neurol, 45, pp. 591-602, (2003); Woollacott M.H., Shumway-Cook A., Postural dysfunction during standing and walking in children with cerebral palsy: What are the underlying problems and what new therapies might improve balance?, Neural Plasticity, 12, pp. 211-219, (2005); Woollacott M.H., Shumway-Cook A., Hutchinson, Et al., Effect of balance training on muscle activity used in recovery of stability in children with cerebral palsy: A pilot study, Dev Med Child Neurol, 47, pp. 455-461, (2005); Ledebt A., Becher J., Kapper J., Et al., Balance training with visual feedback in children with hemiplegic cerebral palsy: Effect on stance and gait, Motor Control, 9, pp. 459-468, (2005); Howcroft J., Klejman S., Fehlings D., Et al., Active video game play in children with cerebral palsy: Potential for physical activity promotion and rehabilitation therapies, Arch Phys Med Rehabil, 93, pp. 1448-1456, (2012); Sandlund M., McDonough S., Hager-Ross C., Interactive computer play in rehabilitation of children with sensorimotor disorders: A systematic review, Dev Med Child Neurol, 51, pp. 173-179, (2009); Brien M., Sveistrup H., An intensive virtual reality program improves functional balance and mobility of adolescents with cerebral palsy, Pediatr Phys Ther, 23, pp. 258-266, (2011); Gil-Gomez J.A., Llorens R., Alcaniz M., Colomer C., Effectiveness of a Wii balance board-based system (eBaViR) for balance rehabilitation: A pilot randomized clinical trial in patients with acquired brain injury, J Neuroeng Rehabil, 8, (2011); Ustinova K.I., Leonard W.A., Cassavaugh N.D., Ingersoll C.D., Development of a 3D immersive videogame to improve arm-postural coordination in patients with TBI, J Neuroeng Rehabil, 8, (2011); Bisson E., Contant B., Sveistrup H., Lajoie Y., Functional balance and dual-task reaction times in older adults are improved by virtual reality and biofeedback training, Cyberpsychol Behav, 10, pp. 16-23, (2007); Boian R., Sharma A., Han C., Et al., Virtual reality-based poststroke hand rehabilitation, Stud Health Technol Inform, 85, pp. 64-70, (2002); Holden M.K., Dyar T.A., Schwamm L., Bizzi E., Virtualenvironment-based telerehabilitation in patients with stroke, Presence, 14, pp. 214-233, (2005); Weghorst S., Augmented reality and Parkinson's disease, Commun ACM, pp. 47-48, (1997); Esculier J.F., Vaudrin J., Beriault P., Et al., Home-based balance training programme using Wii Fit with balance board for Parkinsons's disease: A pilot study, J Rehabil Med, 44, pp. 144-150, (2012); Sandlund M., Waterworth E.L., Hager C., Using motion interactive games to promote physical activity and enhance motor performance in children with cerebral palsy, Dev Neurorehabil, 14, pp. 15-21, (2011); Harris K., Reid D., The influence of virtual reality play on children's motivation, Can J Occup Ther, 72, pp. 21-29, (2005); Bryanton C., Bosse J., Brien M., Et al., Feasibility, motivation, and selective motor control: Virtual reality compared to conventional home exercise in children with cerebral palsy, Cyberpsychol Behav, 9, pp. 123-128, (2006); Hawkings T., Video Game Design Fundamentals, (1995); Vygotsky L.S., Mind and Society: The Development of Higher Psychological Processes, (1978); Chaiklin S., The zone of proximal development in Vygotsky's analysis of learning and instruction, Vygotsky's Educational Theory and Practice in Cultural Context, (2003); Pagulayan R.J., Keeker K., Wixon D., Et al., User-centered design in games, Hum Comput Interact Handbook, 28, pp. 883-906, (2002); Medlock M.C., Wixon D., Terrano M., Et al., Using the RITE Method to Improve Products: A Definition and Case Study, (2002); Fulton B., Medlock M., Beyond focus groups: Getting more useful feedback from consumers, Game Develop Conference, (2003); Deutsch J.E., Borbely M., Filler J., Et al., Use of a low-cost, commercially available gaming console (Wii) for rehabilitation of an adolescent with cerebral palsy, Phys Ther, 88, pp. 1196-1207, (2008); Levac D., Pierrynowski M.R., Canestraro M., Et al., Exploring children's movement characteristics during virtual reality video game play, Hum Mov Sci, 29, pp. 1023-1038, (2010); Lange B.S., Flynn S.M., Rizzo A.A., Initial usability assessment of the off-the-shelf video game consoles for clinical game-based motor rehabilitation, Phys Ther Rev, 14, pp. 355-363, (2009); Lange B., Flynn S., Proffitt R., Et al., Development of an interactive game-based rehabilitation tool for dynamic balance training, Top Stroke Rehabil, 17, pp. 345-352, (2010); Salen K., Zimmerman E., Rules of Play: Game Design Fundamentals, (2003); Prensky M., Digital Game-Based Learning, (2003); Palisano R., Rosenbaum P., Bartlett D., Livingston M., Gross Motor Function Classification System-Expanded and Revised, (2007); Russell D.J., Rosenbaum P.L., Avery L.M., Lane M., Gross Motor Function Measure (GMFM-66 &amp; GMFM-88) User's Manual: Clinics in Developmental Medicine, No 159, (2002); Russell D.J., Avery L.M., Rosenbaum P.L., Et al., Improved scaling of the Gross Motor Function Measure for children with cerebral palsy: Evidence of reliability and validity, Phys Ther, 80, pp. 873-885, (2000); Wang H.Y., Yang Y.H., Evaluating the responsiveness of 2 versions of the Gross Motor Function Measure for children with cerebral palsy, Arch Phys Med Rehabil, 87, pp. 51-56, (2006); Borg G.A., Perceived exertion: A note on ''history'' and methods, Med Sci Sports, 5, pp. 90-93, (1973); Kizony R., Katz N., Rand D., Weiss P.L.T., Short Feedback Questionnaire (SFQ) to enhance client-centered participation in virtual environments, Cyberpsychol Behav, 9, pp. 687-688, (2006); Schmidt R.A., Lee T.D., Motor Control and Learning: A Behavioral Emphasis, (2011)</t>
  </si>
  <si>
    <t>Barab S.A., Thomas M.K., Dodge T., Carteaux B., Tuzun H., Making learning fun: Quest Atlantis, a game without guns, Educational Technology Research and Development, 53, 1, pp. 86-107, (2005); Egenfeldt-Nielsen S., Smith J.H., Tosca S.P., Understanding video Games: the essential introduction, (2008); de Freitas S., Using games and simulations for supporting learning, Learning, Media and Technology Special Issue on Gaming, 31, 4, pp. 343-358, (2006); (2012); Kickmeier-Rust M., Peirce N., Conlan O., Immersive Digital Games: The Interfaces for Next-Generation ELearning?, Universal Access in Human-Computer Interaction, pp. 647-656, (2007); Michael D., Chen S., Serious games: Games that educate, train and inform, (2006); Prensky M., The Digital Game-Based Learning Revolution, (2001); Russell S.J., Norvig P., Artificial Intelligence: A Modern Approach, (2003); Terzidou T., Tsiatsos T., Designing a 3D Collaborative Game to Support Game Based Learning, (2011); Ulicsak M., Wright M., Games in education: Serious games, (2010)</t>
  </si>
  <si>
    <t>Koffel C., Haller M., Heuristics for the evaluation of tabletop games, Evaluating User Experiences in Games, Workshop at the 2008 Conference on Human Factors in Computing Systems, CHI 2008, Florence, Italy, April 5-10, (2008); Caon M., Mugellini E., Khaled O.A., A pervasive game to promote social offline interaction, Proceedings of the 2013 ACM Conference on Pervasive and Ubiquitous Computing Adjunct Publication, pp. 1381-1384, (2013)</t>
  </si>
  <si>
    <t>Tachi S., Telecommunication, Teleimmersion and Telexistence, (2003); Tachi S., Telecommunication, Teleimmersion and Telexistence II, (2005); Koizumi S., Kanda T., Shiomi M., Ishiguro H., Hagita N., Preliminary field trial for teleoperated communication robots, IEEE International Workshop on Robot and Human Communication, pp. 145-150, (2006); Sakamoto D., Kanda T., Ono T., Ishiguro H., Hagita N., Android as a telecommunication medium with a human-like presence, Proceedings of the 2nd Annual ACM/IEEE International Conference on Human-Robot Interaction, pp. 193-200, (2007); Lee S., Noh H., Lee J., Lee K., Lee G.G., Sagong S., Kim M., On the effectiveness of robot-assisted language learning, ReCALL, 23, 1, pp. 25-58, (2011); Tanaka F., Takahashi T., A tricycle-style teleoperational interface that remotely controls a robot for classroom children, Proceedings of the 7th Annual ACM/IEEE International Conference on Human-Robot Interaction, pp. 255-256, (2012)</t>
  </si>
  <si>
    <t>Margolis J., Fisher A., Unlocking the Clubhouse: Women in Computing, (2003); Mayo M., Games for science and engineering education, Communications of the ACM, 50, 7, pp. 31-35, (2007); Lenhart A., Et al., Teens, Videogames and Civics, (2008); Bogost I., Persuasive Games: The Expressive Power of Video Games, (2007); McGonigal J., Reality Is Broken: Why Games Make Us Better and How They Can Change the World, (2011); Fabri M., Moore D.J., Hobbs D.J., Mediating the expression of emotion in educational collaborative virtual environments: An experimental study, International Journal of Virtual Reality, (2004); Lazzaro N., Why we play: Affect and the fun of games. Designing emotions for games, entertainment interfaces and interactive products, The Human-Computer Interaction Handbook. Fundamentals, Evolving Technologies and Emerging Applications, (2008); Prensky M., Digital Game-based Learning, (2001); McKenna S., Steven Reiner Urges Scientists to Tell Their Stories, (2012); Atkins D., Revolutionizing Science and Engineering Through Cyberinfrastructure: Report of the National Science Foundation Blue-ribbon Advisory Panel on Cyberinfrastructure, (2003); Perry D., Et al., Human centered game design for bioinformatics and cyberinfrastructure learning, Proceedings of the Conference on Extreme Science and Engineering Discovery Environment, (2013); Cherns A., The principles of sociotechnical design, Human Relations, 29, 8, pp. 783-792, (1976); Zimmerman A., A socio-technical framework for cyberinfrastructure design, Proc. of E-Social Science, (2007); Lynch C., The institutional challenges of cyberinfrastructure and e-research, Educause Review, 43, 6, pp. 74-76, (2008); Ribes D., Bowker G.C., Organizing for multidisciplinary collaboration: The case of the geosciences network, Scientific Collaboration on the Internet, (2008); Ribes D., Lee C.P., Sociotechnical studies of cyberinfrastructure and e-research: Current themes and future trajectories, Computer Supported Cooperative Work (CSCW), 19, 3, pp. 231-244, (2010); Oviatt S., Human-centered design meets cognitive load theory: Designing interfaces that help people think, International Multimedia Conference: Proc. of the 14 the Annual ACM International Conference on Multimedia, 23, 27, pp. 871-880, (2006); Pagulayan R.J., Et al., User-centered design in games, The Human-Computer Interaction Handbook: Fundamentals, Evolving Technologies and Emerging Applications, pp. 883-906, (2003); Aragon C., Et al., Sunfall: A collaborative visual analytics system for astrophysics, Journal of Physics: Conference Series, 125, 1, (2008); Aragon C., Poon S., No sense of distance: Improving cross-cultural communication with context-lined software tools, Proc. of the 2011 IConference, pp. 159-165, (2011); Prestopnik N., Cooperative visualization: A design case, Proc. of the 2013 IConference, (2013); Kitchen A.T., Schaller N.C., Tymann P.T., Game playing as a technique for teaching parallel computing concepts, ACM SIGCSE Bulletin, 24, 3, pp. 35-38, (1992); Overmars M., Teaching computer science through game design, Computer, 37, 4, pp. 81-83, (2004); Papastergiou M., Digital game-based learning in high school computer science education: Impact on educational effectiveness and student motivation, Computers &amp; Education, 52, 1, pp. 1-12, (2009); Annetta L.A., Et al., Investigating the impact of video games on high school student's engagement and learning about genetics, Computers &amp; Education, 53, pp. 74-85, (2009); Cooper S., Et al., Predicting protein structures with a multiplayer online game, Nature, 466, 7307, pp. 756-760, (2010); Malan D.J., Leitner H.H., Scratch for budding computer scientists, Technical Symposium on Computer Science Education: Proc. of the 38th SIGCSE Technical Symposium on Computer Science Education, 7, 11, pp. 223-227, (2007); Jacobsen C.L., Jadud M.C., Towards concrete concurrency: Occam-pi on the LEGO Mindstorms, ACM SIGCSE Bulletin, 37, 1, pp. 431-435, (2005); Corbin J., Strauss A., Grounded theory research: Procedures, canons and evaluative criteria, Qualitative Sociology, 13, pp. 3-21, (1990); Merelli I., Et al., Latest advances in distributed, parallel, and graphic processing unit accelerated approaches to computational biology, Concurrency and Computation: Practice and Experience, 26, 10, pp. 1699-1704, (2013); (2013); (2013); Kolikant Y.B.D., Learning concurrency: Evolution of students' understanding of synchronization, International Journal of Human-Computer Studies, 60, 2, pp. 243-268, (2004); Kay J., Et al., Problem-based learning for foundation computer science courses, Computer Science Education, 10, 2, pp. 109-128, (2000); Oliver K., Hannifan M., Developing and refining mental models in open-ended learning environments: A case study, Educational Technology Research and Development, 49, 4, pp. 5-32, (2001); Gee J.P., What Video Games Have to Teach Us about Learning, (2003); Rapeepisarn K., Et al., The relationship between game genres, learning techniques and learning styles in educational computer games, Technologies for E-Learning and Digital Entertainment, pp. 497-508, (2008); De Assuncao M.D., Buyya R., Performance analysis of allocation policies for interGrid resource provisioning, Information and Software Technology, 51, 1, pp. 42-55, (2009); Berriman G.B., Et al., The application of cloud computing to astronomy: A study of cost and performance, E-Science Workshops, 2010 6th IEEE International Conference, pp. 1-7, (2010); Deelman E., Et al., The cost of doing science on the cloud: The montage example, Proc. of the 2008 ACM/IEEE Conference on Supercomputing, (2008); Kim Y., Crowston K., Technology adoption and use theory review for studying scientists' continued use of cyber-infrastructure, Proceedings of the American Society for Information Science and Technology, 48, 1, pp. 1-10, (2011); Herr B.W., Et al., Designing highly flexible and usable cyberinfrastructures for convergence, Annals of the New York Academy of Sciences, 1093, 1, pp. 161-179, (2006); Yang C.T., Et al., G-BLAST: A grid-based solution for mpiBLAST on computational grids, Concurrency and Computation: Practice and Experience, 21, 2, pp. 225-255, (2009); Kumar S., Et al., Breaking ciphers with COPACOBANA - A cost-optimized parallel code breaker, Cryptographic Hardware and Embedded Systems-CHES 2006, pp. 101-118, (2006)</t>
  </si>
  <si>
    <t>Amory A., Tool-mediated authentic learning in an educational technology course: a designed-based innovation, Interactive Learning Environments, pp. 37-41, (2012); Amory A., Education Technology and Hidden Ideological Contradictions, Educational Technology &amp; Society, 13, pp. 69-79, (2010); Amory A., Naicker K., Vincent J., Adams C., Elements, 30, 4, pp. 311-321, (1999); Angelino L., Natvig D., A Model for Engagement of the Online Learner, Journal of Educators Online, 6, 1, pp. 1-19, (2009); Anderson E.F., Et al., Serious Games in Cultural Heritage, The 10th International Symposium on Virtual Reality, (2009); Aronson B.D., Janke K.K., Traynor A.P., Investigating student pharmacist perceptions of professional engagement using a modified delphi process, American journal of pharmaceutical education, 76, 7, (2012); Chen Z., Liao C.C.Y., Cheng H.N.H., Yeh C.Y.C., Chan T., Influence of Game Quests on Pupils' Enjoyment and Goal-pursuing in Math Learning, Educational Technology &amp; Society, 15, pp. 317-327, (2012); Quality , Effectiveness and Cohesion South African Survey of Student Engagement, (2010); Creswell J.W., Research design-qualitative, quantitative, and mixed methods approaches, (2009); Fitzgerald H.E., Bruns K., Sonka S.T., Furco A., Swanson L., The Centrality of Engagement in Higher Education, Journal of Higher Education Outreach and Engagement, 16, 3, pp. 7-28, (2012); Huang W.D., Johnson T., Instructional Game Design Using Cognitive Load Theory, (2009); McMullen J.M., van der Mars H., Jahn J.A., Promoting student ownership in a non-traditional physical education teacher education internship course, Physical Education and Sport Pedagogy, (2013); Pivec M., Editorial: Play and Learn: potentials of game-based learning, British Journal of Education Technology, 38, 3, pp. 387-393, (2007); Prensky M., The Digital Game Based Learning Revolution, (2001); Ravjee N., Hames M., Ludwig V., Barnes T., The cultural politics of equitable access and success: a case study of the University of the Western Cape, (2009); Draft White Paper on e-Education-Transforming Learning and teaching through ICT, (2003); Rowe M., Frantz J.M., Bozalek V., Physiotherapy students' use of online technology as part of their learning practices, South African Journal of Physiotherapy, 68, 1, (2012); Scott I., Yeld N., Hendry J., A case for improving teaching and learning in South African higher education, (2007); Strydom J.F., Basson N., Mentz M., Enhancing the quality of teaching and learning?: Using student engagement data to establish a culture of evidence, (2010); Strydom J.F., Mentz M., Focusing the Student Experience on Success through Student Engagement, (2010); Strydom J.F., Mentz M., Kuh G.D., Enhancing success in higher education by measuring student engagement in South Africa 2, Contextual challenges related to success, Acta Academica, pp. 1-13, (2010); Squire K., Giovanetto L., Devane B., Durga, From users to designers: building a self organising game-based learning environment, Tech Trends, 49, 5, (2005); Wu H., Hsiao C., Wu L., Lin H., Huang H., Investigating the learning-theory foundations of game-based learning: a meta-analysis, Journal of Computer Assisted Learning, 28, pp. 265-279, (2012)</t>
  </si>
  <si>
    <t>Barbosa A.F.S.; Pereira P.N.M.; Dias J.A.F.F.; Silva F.G.M.</t>
  </si>
  <si>
    <t>Barbosa, André F. S. (55420709800); Pereira, Pedro N. M. (56242633800); Dias, João A. F. F. (43761987200); Silva, Frutuoso G. M. (8325080400)</t>
  </si>
  <si>
    <t>55420709800; 56242633800; 43761987200; 8325080400</t>
  </si>
  <si>
    <t>A new methodology of design and development of serious games</t>
  </si>
  <si>
    <t>10.1155/2014/817167</t>
  </si>
  <si>
    <t>https://www.scopus.com/inward/record.uri?eid=2-s2.0-84903643212&amp;doi=10.1155%2f2014%2f817167&amp;partnerID=40&amp;md5=068b10f108bc13bd36b681956cadfd9f</t>
  </si>
  <si>
    <t>The development of a serious game requires perfect knowledge of the learning domain to obtain the desired results. But it is also true that this may not be enough to develop a successful serious game. First of all, the player has to feel that he is playing a game where the learning is only a consequence of the playing actions. Otherwise, the game is viewed as boring and not as a fun activity and engaging. For example, the player can catch some items in the scenario and then separate them according to its type (i.e., recycle them). Thus, the main action for player is catching the items in the scenario where the recycle action is a second action, which is viewed as a consequence of the first action. Sometimes, the game design relies on a detailed approach based on the ideas of the developers because some educational content are difficult to integrate in the games, while maintaining the fun factor in the first place. In this paper we propose a new methodology of design and development of serious games that facilitates the integration of educational contents in the games. Furthermore, we present a serious game, called "Clean World", created using this new methodology. © 2014 André F. S. Barbosa et al.</t>
  </si>
  <si>
    <t>Eck R.V., Digital game-based learning: It's not just the digital natives who are restless, EDUCAUSE Review, 41, 2, pp. 16-30, (2006); Vidani A.C., Chittaro L., Using a task modeling formalism in the design of serious games for emergency medical procedures, Proceedings of the Conference in Games and Virtual Worlds for Serious Applications (VS-GAMES '09), pp. 95-102; Zyda M., From visual simulation to virtual reality to games, Computer, 38, 9, pp. 25-32, (2005); Aldrich C., The Complete Guide to Simulations and Serious Games: How the Most Valuable Content Will Be Created in the Age beyond GutenBerg to Google, (2009); Michael D.R., Chen S.L., Serious Games: Games That Educate, Train, and Inform, (2005); Zielke M.A., Evans M.J., Dufour F., Christopher T.V., Donahue J.K., Johnson P., Jennings E.B., Friedman B.S., Ounekeo P.L., Flores R., Serious games for immersive cultural training: Creating a living world, IEEE Computer Graphics and Applications, 29, 2, pp. 49-60, (2009); Losh E., In country with tactical iraqi: Trust, identity, and language learning in a military video game digital experience, Proceedings of the Digital Arts and Culture Conference, pp. 69-78, (2005); Fast Car: Travelling Safely Around the World; Muratet M., Torguet P., Jessel J.-P., Viallet F., Towards a serious game to help students learn computer programming, International Journal of Computer Games Technology, 2009, (2009); Barbosa A.F.S., Silva F.G.M., Serious games - Design and development of oxyblood, Proceedings of the 8th International Conference on Advances in Computer Entertainment Technology (ACE '11), pp. 151-158, (2011); Cowley B., Moutinho J.L., Bateman C., Oliveira A., Learning principles and interaction design for "green My Place": A massively multiplayer serious game, Entertainment Computing, 2, 2, pp. 103-113, (2011); City R., United States Environment Protection Agency (Epa); Martins A., Freitas F., Goncalves P., Design choices in the development of an oncobiology serious game for medical education, Proceedings of the 5th International Conference on Education and New Learning Technologies 2013 IATED, pp. 1031-1039; Allegra M., Dal Grande V., Gentile M., La Guardia D., Ottaviano S., A serious game to promote and facilitate entrepreneurship education for young students, Proceedings of the International Conference on Education and Educational Technologies 2013 Recent Advances in Education and Educational Technologies, pp. 256-263; Sinclair J., Hingston P., Masek M., Nosaka K., Using a virtual body to aid in exergaming system development, IEEE Computer Graphics and Applications, 29, 2, pp. 39-48, (2009); Bellotti F., Berta R., De Gloria A., Primavera L., Adaptive experience engine for serious games, IEEE Transactions on Computational Intelligence and AI in Games, 1, 4, pp. 264-280, (2009); Bellotti F., Berta R., De Gloria A., Primavera L., Supporting authors in the development of task-based learning in serious virtual worlds, British Journal of Educational Technology, 41, 1, pp. 86-107, (2010); Bellotti F., Berta R., De Gloria A., Ozolina A., Investigating the added value of interactivity and serious gaming for educational TV, Computers and Education, 57, 1, pp. 1137-1148, (2011); Bellotti F., Berta R., De Gloria A., D'Ursi A., Fiore V., A serious game model for cultural heritage, Journal of Computing and Cultural Heritage, 5, 4, (2012); Smith P.A., Sanchez A., Cannon-Bowers J., Bowers C., Mini-games with major impacts, Serious Game Design and Development: Technologies for Training and Learning, pp. 1-12, (2010); Procci K., Bowers C., Wong C., Andrews A., Minigames for mental health: Improving warfighters' coping skills and awareness of mental health resources, Games for Health Journal, 2, 4, pp. 240-246, (2013); Royle K., Game based learning: A different perspective, Innovate Online, 4, 4, pp. 39-48, (2008)</t>
  </si>
  <si>
    <t>Castells M., The Power of Identity, the Information Age: Economy, Society and Culture, 2, (1997); Dede C., Barab S.A., Emerging technologies for learning science: A time of rapid advances, Journal of Science Education and Technology, 18, 4, pp. 301-304, (2009); Egenfeldt-Nielsen, Practical Barriers and Perception of History, Educational Potential of Computer Games, pp. 131-150, (2007); Gee J.P., What Video Games Have to Teach Us about Learning and Literacy, (2003); Prensky M., Digital Game-based Learning, (2001); Rosenbaum E., Klopfer E., Perry J., On location learning: Authentic applied science with networked augmented realities, Journal of Science Education and Technology, 16, 1, pp. 31-45, (2007); Shaffer D.W., How Computer Games Help Children Learn, (2007); Squire K.D., Jan M., Mad City Mystery: Developing scientific argumentation skills with a place-based augmented reality game on handheld computers, Journal of Science Education and Technology, 16, 1, pp. 5-29, (2007); Steinkuehler C.A., Massively multiplayer online video gaming as participation in a discourse, Mind, Culture, and Activity, 13, 1, pp. 38-52, (2006)</t>
  </si>
  <si>
    <t>Fundamentals of Game Design, (2010); Barkhuus L., Chalmers M., Tennent P., Hall M., Bell M., Sherwood S., Brown B., Picking pockets on the lawn: The development of tactics and strategies in a mobile game, Proceedings of Ubicomp 2005, (2005); Bedwell B., Schnadelbach H., Benford S., Rodden T., Koleva B., In support of city exploration, Proceedings of the Conference on Computer Human Interaction, (2009); Bell M., Chalmers M., Barkhuus L., Hall M., Sherwood S., Tennent P., Brown B., Interweaving mobile games with everyday life, Proceedings of the Conference on Computer Human Interaction (CHI 2006), pp. 417-426, (2006); Bell M., Reeves S., Brown B., Sherwood S., Macmillan D., Ferguson J., Chalmers M., EyeSpy: Supporting Navigation Through Play. In: Proceedings of the Conference on Computer Human Interaction, pp. 123-132, (2009); Benford S., Crabtree A., Flintham M., Drozd A., Anastasi R., Paxton M., Can you see me now?, ACM ToCHI, 13, 1, pp. 100-133, (2006); Benford S., Crabtree A., Reeves S., Flintham M., Drozd A., Sheridan J., Dix A., The frame of the game: Blurring the boundary between fiction and reality, Proceedings of CHI 2006, pp. 427-436, (2006); Benford S., Rowland D., Flintham M., Hull R., Reid J., Morrison J., Facer K., Clayton B., Savannah: Designing a location-based game simulating lion behaviour, Proceedings of the Conference on Advances in Computer Entertainment 2004, (2004); Capra M., Radenkovic M., Benford S., Oppermann L., Drozd A., Flintham M., The multimedia challenges raised by location-based games, Proceedings of ACM's Multimedia Conference (MM 2005). ACM Press, New York, pp. 89-95, (2005); Chavez D.J., Courtright R., Schneider I., Over the river and through the woods, Parks Recreation, 39, 4, pp. 68-72, (2004); Chavez D.J., Schneider I., Powell T., The social psychology of a technology driven outdoor trend: Geocaching in the USA, Proceedings of HICSS 2004, (2004); Grudin J., Groupware and social dynamics: Eight challenges for developers, Communications of the ACM, 37, 1, pp. 92-105, (2004); Kelley M.A., Local Treasures: Geocaching Across America, (2006); Ludford P., Frankowski D., Reily K., Wilms K., Terveen L., Because i carry my cell phone anyway: Functional location-based reminder applications, Proceedings of CHI 2006, pp. 889-898, (2006); Ludford P., Priedhorsky R., Reily K., Terveen L., Capturing, sharing, and using local place information, Proceedings of CHI 2007, pp. 1235-1244, (2007); Lindqvist J., Cranshaw J., Wiese J., Hong J., Zimmerman J., I'm the Mayor of my house: Examining why people use foursquare - A social-driven location sharing application, Proceedings of CHI, pp. 2409-2418, (2011); Linehan C., Kirman B., Lawson S., Doughty M., Blowtooth: Pervasive Gaming in Unique and Challenging Environments. In: Proceedings of CHI, (2010); Magerkurth C., Cheok A., Mandryk R., Nilsen T., Location-based games: Bringing computer entertainment back to the real world, Proceedings of Computers in Entertainment, 3, 3, (2005); McGonigal J., Reality Is Broken: Why Games Make Us Better and How They Can Change the World, (2011); Neustaedter C., Tang A., Judge T., The Role of Community and Groupware in Geocache Creation and Maintenance. In: Proceedings of CHI 2010, (2010); O'Hara K., Understanding geocaching practices and motivations, Proceedings of CHI 2008, (2008); O'Hara K., Kindberg T., Glancy M., Baptista L., Sukumaran B., Gil K., Rowbotham J., Social practices in location-based collecting, Proceedings of CHI 2007, (2007); Putnam R., Bowling Alone, Simon and Schuster, (2000); Reily K., Ludford P., Terveen L., Sharescape: An interface for place annotation, Proceedings of NordiCHI 2008, (2008); Rogers Y., Price S., Fitzpatrick G., Fleck R., Harris E., Smith H., Randell C., Muller H., O'Malley C., Stanton D., Thompson M., Weal M., Ambient wood: Designing new forms of digital augmentation for learning outdoors, Proceedings of IDC 2004, (2004); Rollings A., Adams E., Andrew Rollings and Ernest Adams on Game Design, (2003); Salen K., Zimmerman E., Rules of Play: Game Design Fundamentals, (2004); Salovaara A., Johnson M., Toiskallio K., Tiitta S., Turpeinen M., Playmakers in multiplayer game communities, Proceedings of ACE 2005, (2005); Stanley K., Livingston I., Bandurka A., Kapiszka R., Mandryk R., PiNiZoRo: A GPS-based exercise game for families, Proceedings of Future Play, pp. 276-279, (2010)</t>
  </si>
  <si>
    <t>National Science Foundation, (2013); Gattie D.K., Wicklein R.C., Curricular value and instructional needs for infusing engineering design into K-12 technology education, Journal of Educational Technology, 19, 1, (2007); Hailey C., Erekson T., Becker K., Thomas M., The Technology Teacher, 64, 5, pp. 23-26, (2005); Speak up 2007 for Students, Teachers, Parents &amp; School Leaders Selected National Findings, (2008); Creswell J.W., Research Design: Qualitative, Quantitative, and Mixed Methods Approaches, pp. 219-224, (2013); Biggs J.B., Moore P.J., The Process of Learning, (1993); Ambrose S.A., Amon C.H., Systematic design of a first-year mechanical engineering course at Carnegie Mellon University, Journal of Engineering Education, 86, 2, pp. 173-181, (1997); Nordin A., (2013); Christensen C.R., Education for Judgment: The Artistry of Discussion Leadership, (1991); Smith K.A., Sheppard S.D., Johnson D.W., Johnson R.T., Pedagogies of engagement: Classroom-based practices, Journal of Engineering Education, 94, 1, pp. 87-101, (2005); Falkenburg D.R., Information technology in support of engineering education: Lessons from the Greenfield Coalition, Educating the Engineer of 2020: Adapting Engineering Education to the New Century, 69, (2005); Pascarella E.T., Terenzini P.T., How College Affects Students: Findings and Insights from Twenty Years of Research, (1991); Prensky M., Digital Game-based Learning, (2001); Gee J.P., What video games have to teach us about learning and literacy?, Computers in Entertainment (CIE), 1, 1, pp. 20-20, (2003); Prensky M., Engage me or enrage me: What today's learners demand, Educause Review, 40, 5, (2005); Prensky M., Don't Bother Me, Mom, I'm Learning!: How Computer and Video Games are Preparing your Kids for 21st Century Success and How you Can Help!, (2006); Coller B.D., Scott M.J., Effectiveness of using a video game to teach a course in mechanical engineering, Computers &amp; Education, 53, 3, pp. 900-912, (2009); Alavi M., Marakas G.M., Yoo Y., A comparative study of distributed learning environments on learning outcomes, Information Systems Research, 13, 4, pp. 404-415, (2002); Mayo M.J., Video games: A route to large-scale STEM education?, Science, 323, 5910, pp. 79-82, (2009); Coller B.D., Scott M.J., Effectiveness of using a video game to teach a course in mechanical engineering, Computers &amp; Education, 53, 3, pp. 900-912, (2009); Hauge J.B., Riedel J.C., Evaluation of simulation games for teaching engineering and manufacturing, Procedia Computer Science, 15, pp. 210-220, (2012); Okutsu M., DeLaurentis D., Brophy S., Lambert J., Teaching an aerospace engineering design course via virtual worlds: A comparative assessment of learning outcomes, Computers &amp; Education, (2012); Rajan P., Raju P.K., Sankar C.S., Serious games to improve student learning in engineering classes, Computers in Education Journal, (2014); Pahl G., Beitz W., Schulz H.J., Jarecki U., Engineering Design: A Systematic Approach, (2007); Leidner D.E., Jarvenpaa S.L., The information age confronts education: Case studies on electronic classrooms, Information Systems Research, 4, 1, pp. 24-54, (1993); Duning B.S., Van Kekerix M.J., Zaborowski L.M., Reaching Learners through Telecommunications, (1993); Biggs J.B., Kember D., Leung D.Y.P., The revised two factor study process questionnaire: R-SPQ- 2F, British Journal of Educational Psychology, 71, pp. 133-149, (2001); Cohen J., Statistical Power Analysis for the Behavioral Sciences, (1988)</t>
  </si>
  <si>
    <t>Arnone M.P., Et al., Curiosity, interest and engagement in technology-pervasive learning environments: A new research agenda, Educational Technology Research and Development, 59, 2, pp. 181-198, (2011); Bellotti F., Et al., Designing serious games for cultural heritage purposes, Digital Games and Learning, pp. 252-276, (2011); Bitgood S., An Attention-value Model of Museum Visitors, (2010); Botturi L., Et al., The city treasure: Mobile games for learning cultural heritage, Museums and the Web 2009: The International Conference for Culture and Heritage On-line, (2009); Brown E., Introduction to location-based mobile learning, Education in the Wild: Contextual and Location-based Mobile Learning in Action. A Report from the STELLAR Alpine Rendez-Vous Workshop Series, pp. 7-9, (2010); Brugnoli M.C., Et al., Augmented Itineraries: Mobile services differentiating what museum has to offer, PsychNologoy Journal, 4, 3, pp. 311-335, (2007); Csikszentmihalyi M., Hermanson K., Intrinsic motivation in museums: Why does one want to learn?, Public Institutions for Personal Learning: Establishing A Research Agenda, pp. 67-77, (1995); Deterding S., From game design elements to gamefulness: Defining "gamification, Proceedings of the 15th International Academic MindTrek Conference: Envisioning Future Media Environments, pp. 9-15, (2011); Falk J.H., Dierking L., Learning from Museums: Visitor Experiences and the Making of Meaning, (2000); Hooper-Greenhill E., Museums and Education: Purpose, Pedagogy, Performance, (2007); Laine T.H., Et al., Critical factors for technology integration in game-based pervasive learning spaces, IEEE Transactions on Learning Technologies, 3, 4, pp. 294-306, (2010); Lombardo V., Damiano R., Storytelling on mobile devices for cultural heritage, New Review of Hypermedia and Multimedia, 18, 1-2, pp. 11-35, (2012); Lonsdale, Et al., Context awareness for MOBIlearn: Creating an engaging learning experience in an art museum, Mobile Learning Anytime Everywhere: A Book of Papers from the MLEARN 2004, pp. 115-118, (2004); Mannion S., Beyond cool: Making mobile augmented reality work for museum education, Museums and the Web 2012: The International Conference for Culture and Heritage On-line, (2012); Naismith L., Et al., Evaluation of CAERUS: A context aware mobile guide, Proceedings of MLearn 2005 - Mobile Technology: The Future of Learning in Your Hands, (2005); Packer J., Learning for fun: The unique contribution of educational leisure experiences, The Museum Journal, 49, 3, pp. 329-344, (2006); Patten B., Et al., Designing collaborative, constructionist and contextual applications for handheld devices, Computers &amp; Education, 46, 3, pp. 294-308, (2006); Sandifer C., Time-based behaviors at an interactive science museum: Exploring the differences between weekday/weekend and family/nonfamily visitors, Science Education, 81, 6, pp. 689-701, (1997); Scanlon E., Et al., Mobile technologies: Prospects for their use in learning in informal science settings, Journal of Interactive Media in Education, 21, 5, pp. 1-17, (2005); Schaller D.T., The Meaning Makes It Fun. Game-based learning for Museums, Journal of Museum Education, 36, 3, pp. 261-268, (2011); Sharples, Et al., An evaluation of myartspace: A mobile learning service for school museum trips, Proceedings of 6th Annual Conference on Mobile Learning, MLearn 2007, pp. 238-244, (2007); Simarro Cabrera J., Et al., Mystery in the museum: Collaborative learning activities using handheld devices, Proceedings of the 7th International Conference on Human Computer Interaction with Mobile Devices &amp; Services, pp. 315-318, (2005); Thian C., Augmented reality-what reality can we learn from it?, Museums and the Web 2012: The International Conference for Culture and Heritage On-line, (2012); Vavoula G., Sharples M., Meeting the challenges in evaluating mobile learning: A 3-level evaluation framework, International Journal of Mobile and Blended Learning, 1, 2, pp. 54-75, (2009); Vygotsky L.S., Mind in Society: The Development of Higher Psychological Processes, (1978); Waycott, Et al., PDAs as lifelong learning tools: An activity theory based analysis, Learning, Media &amp; Technology, 30, pp. 107-130, (2005); Willis J., A Framework for Task-based Learning, (1996)</t>
  </si>
  <si>
    <t>Ferdig R., Handbook of Research on Effective Electronic Gaming in Education, (2009); Holz R., When gaming is good for you, The Wall Street Journal, (2012); Kapp K., The Gamification of Learning and Instruction: Game-Based Methods and Strategies for Training and Education, (2012); Ke F., A qualitative meta-analysis of computer games as learning tools, Handbook of Research on Effective Electronic Gaming in Education, pp. 1-32, (2009); McGonigal J., Jane McGonigal: Gaming Can Make A Better World, (2010); McGonigal J., Jane McGonigal: The Game That Can Give You 10 Extra Years of Life, (2012); NMC Horizon Report: 2013 Higher Education Edition, (2013); PREP-USA: About: PREP Mission Statement, (2013); GameMaker for Windows, (2013)</t>
  </si>
  <si>
    <t>Bartle R.A., Designing Virtual Worlds, (2004); Brathwaite B., Schreiber I., Challenges for game designers, Charles River Media, (2008); Brown E., Cairns P., A grounded investigation of game immersion, Conference on Human Factors in Computing Systems, pp. 1297-1300, (2004); Csikszentmihalyi M., Flow: The Psychology of Optimal Experience, (1990); Gee J.P., What Video Games Have to Teach Us about Learning and Literacy, (2003); Hechanova-Alampay R., Beehr T.A., Christiansen N.D., Van Horn R.K., Adjustment and strain among domestic and international student sojourners: A longitudinal study, School Psychology International, 23, pp. 458-474, (2002); Johnson D., Wiles J., Effective affective user interface design in games, Ergonomics, 46, pp. 1332-1345, (2003); Kebritchia M., Hirumi A., Bai H., The effects of modern mathematics computer games on mathematics achievement and class motivation, Computers &amp; Education, 55, 2, pp. 427-443, (2010); Klug G., Schell J., Why people play games: An industry perspective, Playing Video Games: Motives, Responses, and Consequences, pp. 91-100, (2006); Kongmee I., Rebecca S., Montgomery C., Pickard A., Using massively multiplayer online role playing games (MMORPGs) to support second language learning: Action research in the real and virtual world, 2nd Annual IVERG Conference: Immersive Technologies for Learning: Virtual Implementation, Real Outcomes, (2011); Kothari C.R., Research Methodology Methods &amp; Techniques, (2004); Lazzaro N., Understand emotions, Beyond Game Design: Nine Steps Toward Creating Better Videogames, (2009); Lazzaro N., Keeker K., What's my method? A game show on games, Extended Abstracts of the 2004 Conference on Human Factors in Computing Systems, pp. 1093-1094, (2004); Li Z., Cheng Y., Liu C., A constructionism framework for designing game-like learning systems: Its effect on different learners, British Journal of Educational Technology, 44, 2, pp. 208-224, (2013); Malone T., Lepper M., Making learning fun: A taxonomy of intrinsic motivations for learning, Aptitude, Learning and Instruction., 3, pp. 223-253, (1987); Martin A., The design and evolution of a simulation/game for teaching information systems development, Simulation &amp; Gaming, 31, 4, pp. 445-463, (2000); McMahan A., Immersion, engagement, and presence: A method for analyzing 3-d video games, Video Game Theory, pp. 67-86, (2003); Olivas M., Li C., Understanding stressors for international students in higher education: What college counselors and personnel need to know, Journal of Instructional Psychology, 33, 3, pp. 217-222, (2006); Pagulayan R.J., Keeker K., Wixon D., Romero R.L., Fuller T., User-centered design in games, The Human-computer Interaction Handbook, pp. 883-906, (2003); Poyrazli S., Grahame K., Barriers to adjustment: Needs of international students within a semi-urban campus community, Journal of Instructional Psychology, 34, 1, pp. 28-45, (2007); Prensky M., Digital Game-based Learning, (2001); Ridley D., Puzzling experiences in higher education: Critical moments for conversation, Studies in Higher Education, 29, 1, pp. 91-107, (2004); Salen K., Zimmerman E., Rules of Play-Game Design Fundamentals, (2004); Schell J., The Art of Game Design: A Book of Lenses, (2008); Sweerser P., Johnson D., Player-centred game environments: Assessing player opinions, experiences and issues, Entertainment Computing-ICEC 2004: Third International Conference. LNCS 3166, pp. 321-332, (2004); Tseng W.C., Newton F.B., International students' strategies for well-being, College Student Journal, 36, 4, pp. 591-597, (2002); Vorderer P., Hartmann T., Klimmt C., Explaining the enjoyment of playing video games: The role of competition, The Second International Conference on Computer Games, (2003); Witmer B.G., Singer M.G., Measuring presence in virtual environments: A presence questionnaire, Teleoperators and Virtual Environments, 7, 3, pp. 225-240, (1998); Zhai L., Studying international students: Adjustment issues and social support, Journal of International Agricultural and Extension Education, 11, 1, pp. 97-104, (2004); Zhao C.M., Kuh G.D., Carini R.M., A comparison of international and American student engagement in effective educational practices, The Journal of Higher Education, 76, 2, pp. 209-231, (2005)</t>
  </si>
  <si>
    <t>Castells M., Networks of Outrage and Hope: Social Movements in the Internet Age, (2013); Coenen T., Mechant P., Laureyssens T., Claeys L., Criel J., ZWERM: Stimulating urban neighborhood self-organization through gamification, Proceedings of Using ICT, Social Media and Mobile Technologies to Foster Self-organisation in Urban and Neighbourhood Governance, (2013); Coenen T., Donche V., Ballon P., LL-ADR: Action design research in living labs, Proceeding of HICSS 2015, (2015); Deterding S., Khaled R., Nacke L., Dixon D., Gamification: Toward a definition, Proc. CHI 2011 Gamification Workshop, (2011); Deterding S., Gameful design for online learning, The Presentation at the Symposium "Game On: Exploring Innovative Pedagogies", (2013); Deterding S., Skill atoms as design lenses for usercentered gameful design, CHI 2013, (2013); Gordon E., Beyond participation: Designing for the civic web, Journal of Digital and Media Literacy, (2013); Hunicke R., LeBlanc M., Zubek R., MDA: A formal approach to game design and game research, Proceedings of the AAAI-04 Workshop on Challenges in Game AI, pp. 1-5, (2004); Laureyssens T., Coenen T., Claeys L., Mechant P., Criel J., Moere V., ZWERM: A modular component network approach for an urban participation game, Proc. CHI 2014, (2014); Montola M., Stenros J., Waern A., Pervasive Games: Theory and Design, (2009); Montola M., A ludological view on the pervasive mixed-reality game research paradigm, Personal and Ubiquitous Computing, 15, 1, pp. 3-12, (2011); Rigby S., Ryan R.M., Glued to Games, (2011); Schell J., The Art of Game Design - A Book of Lenses, (2008); Sein M.K., Henfridsson O., Purao S., Rossi M., Lindgren R., Action design research, MIS Q., 35, 1, pp. 37-56, (2011)</t>
  </si>
  <si>
    <t>Zhang G.</t>
  </si>
  <si>
    <t>Zhang, Guangzong (56824506700)</t>
  </si>
  <si>
    <t>Hiro Math: A framework of tablet Pcs-Based arithmetic learning platform for children</t>
  </si>
  <si>
    <t>International Journal of Applied Engineering Research</t>
  </si>
  <si>
    <t>https://www.scopus.com/inward/record.uri?eid=2-s2.0-84941098156&amp;partnerID=40&amp;md5=53e6031077ff307f97bc7fd3956967aa</t>
  </si>
  <si>
    <t>Games are not just for fun, they can also be made for generate serious goal for people. Educational games are serious games specifically designed for educational purpose. The current popularity of smart devices that could provide capability of rich and intimate interaction with people is generating great potential of educational purpose. HIRO MATH is a tablet PCs-based game that specifically designs for the arithmetic education for children. In this paper, we describe the design of this iOS system-based game application, which aims to captivate children’s interest of math-learning, as a result improve children’s mental focus of knowledge acquisition during game process. Furthermore, we believe that HIRO MATH can be used as an educational game platform that is not constrained by space, time and activate children’s initiative of knowledge acquisition. And at last we hope the platform could be produced on a more developed device that can provide wider and more diversified interaction with user. © Research India Publications.</t>
  </si>
  <si>
    <t>Arithmetic education; Game platform; Serious game</t>
  </si>
  <si>
    <t>Mitgutsch K., Alvarado N., Purposeful by design?: A serious game design assessment framework, Proceedings of the International Conference on the Foundations of Digital Games. ACM, pp. 121-128, (2012); Blackman S., Serious games...and less!, ACM Siggraph Computer Graphics, 39, 1, pp. 12-16, (2005); Tobias S., Fletcher J.D., Dai D.Y., Wind A.P., Review of research on computer games, Computer Games and Instruction, (2011); Ryu D., Krompiec P.K., Lee E., Park K., A serious game design for english education on Smart TV platform, The 18Th IEEE International Symposium, pp. 1-2, (2014); Boa T.R., David J.K., Summative Evaluation of Children’s Creative Engagement through Interactive Exhibits: A Case Study on the Participatory Exhibition of Masterpieces in South Korea, International Journal of Advanced Science and Technology, 59, pp. 1-12, (2013); Aziz N., Children’s interaction with tablet applications: Gestures and interface design, Children, MLA, 2, 3, pp. 447-450, (2013); Aliya K.S., The role of computer games in the development of theoretical analysis, flexibility and reflective thinking in children: A longitudinal study, International Journal of Psychophysiology, 45, 1-2, (2002); Maloney E.A., Beilock S.L., Math anxiety: Who has it, why it develops, and how to guard against it, Trends in Cognitive Sciences, 16, 8, pp. 404-406, (2012); Ramirez G., Gunderson E.A., Levine S.C., Beilock S.L., Math anxiety, working memory, and math achievement in early elementary school, Journal of Cognition and Development, 14, 2, pp. 187-202, (2013); Lucas D.M., Fugitt J., The Perceptions of Math and Math Education in" Midville, Illinois. Rural Educator, 31, 1, pp. 38-54, (2009); Kim O.K., Lee J.H., Representations of Angle and Lesson Organization in Korean and American Elementary Mathematics Curriculum Programs, KAERA Research Forum, (2014); Csikszentmihalyi M., Flow and the Psychology of Discovery and Invention, Harperperennial, (1997); Giannakos M., Chorianopoulos K., Jaccheri L., Math is not only for Science Geeks: Design and Assessment of a Storytelling Serious Video Game, ICALT, 2012 IEEE 12Th International Conference. IEEE, pp. 418-419, (2012); Raph K., A Theory of Fun for Game Design, Computers and Education, (2004); Kim T., Chae E., Kim K., Pak H., Song S., The affect image scale of ride-based 3D films: Focused on the affect axis deduction, Networked Computing, the 7Th International Conference, pp. 161-164, (2011); Jeon H., Chae E., Pak H., Yun T., The Introduction of building a Cylindrical Multi Display System by Game Engine, International Journal of Multimedia &amp; Ubiquitous Engineering., 9, 7, pp. 141-158, (2014)</t>
  </si>
  <si>
    <t>Adams S.S., The case for video games in libraries, Library Review, 58, 3, pp. 196-202, (2009); Ballagas R., Kuntze A., Walz S., Gaming tourism: Lessons from evaluating REXplorer, a pervasive game for tourists, Proc. Pervasive 2008, pp. 244-261, (2008); Druin A., Designing online interactions: What kids want and what designers know, Lifelong Interactions, 15, 3, pp. 42-44, (2008); Fitz-Walter Z., Tjondronegoro D., Wyeth P., Orientation Passport: Using gamification to engage university students, Proc. OZCHI 2011, pp. 113-116, (2011); Hutchison D., Video games and the pedagogy of place, The Social Studies, 98, 1, pp. 35-40, (2007); Lave J., Wenger E., Situated Learning: Legitimate Peripheral Participation, (1991); Neiburger E., Gullett M., Out of the basement: The social side of gaming, Young Adult Library Services, 5, 2, pp. 34-38, (2007); Prensky M., Digital Game-based Learning, (2001); Spence M., Irish R., Frost G., Foster J., Sheridan P., Gamifying a library orientation tutorial for improved motivation and learning, Proc. ASEE 2012, (2012); Walsh A., Playing games and growing trees... not sucking lemons, Proc. LILAC 2012, (2012)</t>
  </si>
  <si>
    <t>Anderson E.F., McLoughlin L., Critters in the classroom: A 3D computer-gamelike tool for teaching programming to computer animation students, ACM SIGGRAPH Educators Program, pp. 7-15, (2007); Baer L., The generation gap: Bridging learners and educators, J. International Digital Media &amp; Arts Association, 2, pp. 47-52, (2005); Boselli L., GUN-TACTYX (January, 16; Boytchev P., Logo Tree Project, 16; Brusilovsky P., Calabrese E., Hvorecky J., Kouchnirenko A., Miller P., Minilanguages: A way to learn programming principles. J, Education and Information Technologies, 2, pp. 65-83, (1997); Colella V., Klopfer E., Resnick M., Adventures in modeling: Exploring complex, Dynamic Systems With Starlogo, (2001); Cooper S., Dann W., Pausch R., Teaching objects-first in introductory computer science, 34th SIGCSE Technical Symposium on Computer Science Education, pp. 191-195, (2003); Dapontes N., Ioannou S., Mastroyiannis I., Tzimopoulos N., Tsovolas S., Alpas A., Teacher as a Creator: Ideas on How to Teach MicroWorlds Pro in Kindergarten and Primary School Students, (2003); Desurvire H., Caplan M., Toth J.A., Using heuristics to evaluate the playability of games, CHI Conference on Human Factors in Computing Systems, pp. 1509-1512, (2004); Dickey M.D., Game design and learning: A conjectural analysis of how massively multiple online role-playing games foster intrinsic motivation, J. Education Tech. Research Dev, 55, pp. 253-273, (2007); Dondlinger M., Educational video game design: A review of the literature, J. of Applied Educational Technology, 4, pp. 21-31, (2007); Elliott J., Bruckman A., Design of a 3d interactive math learning environment, International Conference on Designing Interactive Systems, pp. 64-74, (2002); Glezou K., Grigoriadou M., Engaging students of senior high school in simulation development, J. Informatics in Education, 9, pp. 37-62, (2010); Gindling J., Ioannidou A., Loh J., Lokkebo O., Repenning A., LEGOsheets: A Rulebased Programming, Simulation and Manipulation Environment for the LEGO Programmable Brick, pp. 172-179, (1995); Griffiths M., The educational benefits of videogames, J. Education and Health, 20, pp. 47-51, (2002); Hasiah M., Bangi S., Azizah J., Conceptual framework for a heuristics based methodology for interface evaluation of educational games, J. of Computer and Information Science, 3, pp. 211-219, (2010); Holzinger A., Pichler A., Maurer H., Multi media e-learning software triangle sase-study: Experimental results and lessons learned, J. of Universal Science of Technology in Learning, pp. 61-92, (2006); Koffel C., Haller M., Heuristics for the evaluation of tabletop games, CHI Workshop: Evaluating User Experiences in Games, pp. 233-256, (2008); Korhonen H., Paavilainen J., Saarenenpaa H., Expert review method in game evaluations comparison of two playability heuristic sets, MindTrek Conference, pp. 74-81, (2009); Korhonen H., Koivisto E., Playability heuristics for mobile games, 8th Conference on Human-Computer Interaction With Mobile Devices and Services, (2006); Malone T., Toward a Theory of Intrinsically Motivating Instruction, Cognitive &amp; Science, 4, pp. 333-369, (1981); Molich R., Dumas J.S., Comparative usability evaluation, Behaviour &amp; Information Technology, 27, pp. 263-281, (2008); Muratet M., Torguet P., Viallet F., Jessel J.P., Experimental Feedback on Prog&amp;Play, a Serious Game for Programming Practice, 30, pp. 61-73, (2011); Nelson M., Robocode, IBM alphaWorks, (2001); Nielsen J., Molich R., Heuristic evaluation of user interfaces, The CHI 1990 Conferenxe, pp. 249-256, (1990); Pattis R.E., Karel The Robot: A Gentle Introduction To The Art Of Programming, (1981); Papert S., What is logo and who needs it? logo computer systems inc, Quebec, (1999); Pech S., Marvin's arena, 16; Petrovic P., Mathematics with robotnacka and imagine logo, Eurologo, pp. 360-2005; Phelps A.M., Bierre K.J., Parks D.M., Muppets: Multi-user programming pedagogy for enhancing traditional study, Proceedings of CITC4 2003, pp. 100-105, (2003); Shelton B.E., Wiley D., Instructional Designers Take All the Fun Out of Games: Rethinking Elements of Engagement for Designing Instructional Games, Annual Meeting of the American Educational Research Association, (2006); Introduction to StarLogo, 16; Wang D.L., Li J., Dai G., Usability and internationalization, HCII 2007. LNCS, 4559, pp. 622-630, (2007); Logo, 16, (2013)</t>
  </si>
  <si>
    <t>Annetta L.A., Cheng M., Holmes S., Assessing twenty-first century skills through a teacher created video game for high school biology students, Research in Science &amp; Technology Education, 28, pp. 101-114, (2010); Armbruster P., Patel M., Jhonson E., Weiss M., Active learning and student-centered pedagogy improve student attitudes and performance in introductory biology, Life Sciences Education, 8, pp. 203-213, (2009); Barzilai S., Blau I., Scaffolding game-based learning: Impact on learning achievements, perceived learning, and game experiences, Computers &amp; Education, 70, pp. 65-79, (2014); Buckley B., Interactive multimedia and model-based learning in biology, Int J Sci Educ, 22, pp. 895-935, (2000); Cheng G., Exploring students' learning styles in relation to their acceptance and attitudes towards using Second Life in education: A case study in Hong Kong, Computers &amp; Education, 70, pp. 105-115, (2014); Eseryel D., Law V., Ifenthaler D., Ge X., Miller R., An investigation of the interrelationships between motivation, engagement, and complex problem solving in game-based learning, Educational Technology &amp; Society, 17, 1, pp. 42-53, (2014); Glynn S., Brickman P., Armstrong N., Taasoobshirazi G., Science motivation questionnaire II: Validation with science majors and nonscience majors, Journal of Research in Science Teaching, 48, 10, pp. 1159-1176, (2011); Gunter G., Hess T., Serious game-based and nongame-based online courses: Learning experiences and outcomes, British Journal of Educational Technology, 44, pp. 372-385, (2013); Ke F., Abras T., Games for engaged learning of middle school children with special learning needs, British Journal of Educational Technology, 44, pp. 225-242; McClary L.M., Bretz S.L., Development and assessment of a diagnostic tool to identify organic chemistry students' alternative conceptions related to acid strength, International Journal of Science Education, pp. 1-25, (2012); Oblinger D.G., Boomers, gen-xers, and millennials: Understanding the new students, Educase, 38, 4, pp. 37-47, (2003); Ozgur S., The persistence of misconceptions about the human blood circulatory system among students in different grade levels, International Journal of Environmental &amp; Science Education, 8, pp. 55-268, (2013); Papastergiou M., Digital Game-Based Learning in high school Computer Science education: Impact on educational effectiveness and student motivation, Computer &amp; Education, 50, pp. 1-12, (2009); Papastergiou M., Digital Game-Based Learning in high school Computer Science education: Impact on educational effectiveness and student motivation, Computers &amp; Education, 52, 1, pp. 1-12, (2009); Rollings A., Adams E., Andrew Rollings and Ernest Adams on Game Design, (2003); Srisawasdi N., Introducing students to authentic inquiry investigation using an artificial olfactory system, Issues and Challenges in Science 93 Education Research: Moving Forward, pp. 93-106, (2012); Sungur S., Tekkaya C., Students' achievement in human circulatory system unit: The effect of reasoning ability and gender, Journal of Science Education and Technology, 12, pp. 59-64, (2003); Tang S., Hanneghan M., Rhalibi A.E., Introduction to Game-based Learning, Game-based Learning Advancements for Multi-sensory Human Computer Interfaces: Techniques and Effective Practices, pp. 1-17, (2009)</t>
  </si>
  <si>
    <t>Dike N., Physics simulation for an automotive simulator, Project Thesis Executed at Robotics and Automation Lab, Centre for Intelligent Information Processing Systems, (2008); Lu Z., Sankaranarayanan G., Deo D., Chen D., De S., Towards physics-based interactive simulation of electrocautery procedures using physx, IEEE Haptics Symposium, (2010); Kim S., Kim Y., Lee S., On visual artifacts of physics simulation in augmented reality environment, International Symposium on Ubiquitous Virtual Reality, (2011); Michael D., Chen S., Serious Games, Game Educate, Train, and Infrom, (2006); Djaouti D., Alvarez J., Jessel P., Olivier, Origins of Serious Game, (2010); Mautone T., Alan Spiker V., Ron Karp M., Using Serious Game Technology to Improve Aircrew Training, (2008); Graafland M., Schraagen J.M., Schijven M.P., Systematic Review of Serious Game for Medical Education and Surgical Training, (2012); Dastbaz M., Designing Interactive Multimedia, (2003); Smith R., Math Engine Technology, (2001); Tonge R., Solving rigid body contacts, Game Developers Conference, 2012, (2012); Penny D.N., Rollover of Sport Utility Vehicles, (2004); Holzkorn P., Physics simulation in games, SE Seminar (Mit Bachelorarbeit), (2008); Salen K., Zimmerman E., Rules of Play: Game Design Fundamentals, (2003); Bender J., Kenny E., Interactive simulation rigid body dynamics in computer graphics, Eurographics, (2012); Hall J., Magraw J., Modelling Vehicle Rollover, Penn State Erie, (2005); Putra Hendy A., Fachrul R., Taufan D., Broer Bahawares R., Designing Web-Based Game Using Zend Framework 2. 0, (1999)</t>
  </si>
  <si>
    <t>Madeira R.N.; Macedo P.; Reis S.; Ferreira J.</t>
  </si>
  <si>
    <t>Madeira, Rui Neves (24476424400); Macedo, Patricia (35319838300); Reis, Sofia (50361831300); Ferreira, Joao (35481887000)</t>
  </si>
  <si>
    <t>24476424400; 35319838300; 50361831300; 35481887000</t>
  </si>
  <si>
    <t>Super-fon: Mobile entertainment to combat phonological disorders in children</t>
  </si>
  <si>
    <t>2014-November</t>
  </si>
  <si>
    <t>10.1145/2663806.2663870</t>
  </si>
  <si>
    <t>https://www.scopus.com/inward/record.uri?eid=2-s2.0-84938316275&amp;doi=10.1145%2f2663806.2663870&amp;partnerID=40&amp;md5=20071197c6ec4afdcbc3c647c6a0548d</t>
  </si>
  <si>
    <t>Therapies based on serious games are gaining a lot of interest by the healthcare community. The efficiency of this approach is demonstrated by several studies and many projects. This paper presents the project Super-Fon, which is focused on a serious game developed as a mobile application to support speech therapeutic intervention in the phonological development area. The game design follows the metaphon therapy approach, implementing its phases and levels, and it intends to motivate children between three and eight years old to execute activities to improve phonological competencies while having a fun experience. A first prototype was developed for Android-based tablets. Copyright © 2014 ACM.</t>
  </si>
  <si>
    <t>Gamification; Metaphon methodology; Mobile computing; Serious games; Speech language therapy; Theragames</t>
  </si>
  <si>
    <t>Deterding S., Sicart M., Nacke L., O'Hara K., Dixon D., Gamification: Using game-design elements in non-gaming contexts, CHI '11 Extended Abstracts on Human Factors in Computing Systems (CHI EA '11, pp. 2425-2428, (2011); Rego P., Moreira P.M., Reis L.P., Serious games for rehabilitation: A survey and a classification towards a taxonomy, 5th Iberian Conference on Information Systems and Technologies (CISTI), pp. 1-6, (2010); Pereira L., Brancalione A., Keske-Soares M., Terapia fonologica com uso de computador: relato de caso, Journal CEFAC, 15, (2013); A Common Sense Media Research Study, (2013); Dean E.C., Howell J., Waters D., Reid J., Metaphon: A metalinguistic approach to the treatment of phonological disorder in children, Clinical Linguistics &amp; Phonetics, 9, 1, pp. 1-19, (1995); Bowen C., Children's Speech Sound Disorders, (2009); Tiga Talk: Tiga Talk Mobile App; Vaquero C., Saz O., Lleida E., Marcos J., Canalis C., VOCALIZA: An application for computer-aided speech therapy in Spanish language, Proc. of IVjornadas en Tecnologias Del Habla, pp. 321-326, (2006); Rodnguez W., Saz O., Lleida E., Vaquero C., Escartin A., COMUNICA-tools for speech and language therapy, Proc. of Workshop on Child Computer and Interaction (ICMI08 Post-conference Workshop), (2008); Dwitmee: Articula</t>
  </si>
  <si>
    <t>Georgiou N., Bradshaw J.L., Iansek R., Phillips J.G., Mattingley J.B., Bradshaw J.A., Reduction in external cues and movement sequencing in Parkinson's disease, J Neurol Neurosurg Psychiatry, 57, pp. 368-370, (1994); Georgiou N., Iansek R., Bradshaw J.L., Phillips J.G., Mattingley J.B., Bradshaw J.A., An evaluation of the role of internal cues in the pathogenesis of parkinsonian hypokinesia, Brain, 116, pp. 1575-1587, (1993); Morris M.E., Iansek R., Matyas T.A., Summers J.J., Ability to modulate walking cadence remains intact in Parkinson's disease, J Neurol Neurosurg Psychiatry, 57, pp. 1532-1534, (1994); Morris M.E., Iansek R., Matyas T.A., Summers J.J., Stride length regulation in Parkinson's disease. Normalization strategies and underlying mechanisms, Brain, 119, pp. 551-568, (1996); Morris M.E., Huxham F., McGinley J., Dodd K., Iansek R., The biomechanics and motor control of gait in Parkinson disease, Clin Biomech (Bristol, Avon), 16, pp. 459-470, (2001); Winter D.A., The Biomechanics and Motor Control of Human Gait: Normal, Elderly, and Pathological, (1991); Comella C.L., Stebbins G.T., Brown-Toms N., Goetz C.G., Physical therapy and Parkinson's disease: A controlled clinical trial, Neurology, 44, pp. 376-378, (1994); Melnick M.E., Dowling G.A., Baum W.C., Piper M.S., Rust L.L., Effects of rhythmic exercise on balance, gait, and depression in patients with Parkinson's disease, Gerontologist, 39, pp. 293-294, (1999); Melnick M.E., Dowling G.A., Dodd M.J., The pro-self program: Exercise for Parkinson's disease, Gerontologist, 41, (2001); Olanow C.W., Watts R.L., Koller W.C., An algorithm (decision tree) for the management of Parkinson's disease (2001): Treatment guidelines, Neurology, 56, 11 SUPPL. 5, (2001); Scandalis T.A., Bosak A., Berliner J.C., Helman L.L., Wells M.R., Resistance training and gait function in patients with Parkinson's disease, Am J Phys Med Rehabil, 80, pp. 38-43, (2001); Viliani T., Pasquetti P., Magnolfi S., Et al., Effects of physical training on straightening-up processes in patients with Parkinson's disease, Disabil Rehabil, 21, pp. 68-73, (1999); Holden M.K., Virtual environments for motor rehabilitation: Review, Cyberpsychol Behav, 8, pp. 187-211, (2005); Vygotsky L.S., Mind and Society: The Development of Higher Psychological Processes, (1978); Chaiklin S., The zone of proximal development in Vygotsky's analysis of learning and instruction, Vygotsky's Educational Theory and Practice in Cultural Context, pp. 39-64, (2003); Pagulayan R.J., Keeker K., Wixon D., Romero R.L., Fuller T., User-centered design in games, The Human-computer Interaction Handbook: Fundamentals, Evolving Technologies and Emerging Applications, pp. 883-906, (2002); Medlock M.C., Wixon D., Terrano M., Romero R., Fiulton B., Using the RITE Method to Improve Products: A Definition and Case Study, (2002); Fulton B., Medlock M., Beyond Focus Groups: Getting More Useful Feedback from Consumers, (2003); Bisson E., Contant B., Sveistrup H., Lajoie Y., Functional balance and dual-task reaction times in older adults are improved by virtual reality and biofeedback training, Cyberpsychol Behav, 10, pp. 16-23, (2007); Boian R., Sharma A., Han C., Et al., Virtual reality-based post-stroke hand rehabilitation, Stud Health Technol Inform, 85, pp. 64-70, (2002); Holden M.K., Dyar T.A., Schwamm L., Bizzi E., Virtual-environment-based telerehabilitation in patients with stroke, Presence Teleoperators Virtual Environ, 14, pp. 214-233, (2005); Gil-Gomez J.A., Llorens R., Alcaniz M., Colomer C., Effectiveness of a Wii Balance Board-based system (eBaViR) for balance rehabilitation: A pilot randomized clinical trial in patients with acquired brain injury, J Neuroeng Rehabil, 8, (2011); Ustinova K.I., Leonard W.A., Cassavaugh N.D., Ingersoll C.D., Development of a 3D immersive videogame to improve arm-postural coordination in patients with TBI, J Neuroeng Rehabil, 8, (2011); Howcroft J.K.S., Fehlings D., Wright V., Zabjek K., Andrysek J., Biddiss E., Active video game play in children with cerebral palsy: Potential for physical activity promotion and rehabilitation therapies, Arch Phys Med Rehabil, 93, pp. 1448-1456, (2012); Weghorst S., Augmented reality and Parkinson's disease, Commun ACM, pp. 47-48, (1997); Esculier J.F., Vaudrin J., Beriault P., Gagnon K., Tremblay L.E., Home-based balance training programme using Wii Fit with balance board for Parkinsons's disease: A pilot study, J Rehabil Med, 44, pp. 144-150, (2012); Lange B.S., Flynn S.M., Rizzo A.A., Initial usability assessment of the off-the-shelf video game consoles for clinical game-based motor rehabilitation, Phys Ther Rev, 14, pp. 355-363, (2009); Lange B., Flynn S., Proffitt R., Chang C.Y., Rizzo A., Development of an interactive game-based rehabilitation tool for dynamic balance training, Top Stroke Rehabil, 17, pp. 345-352, (2010); Gelb D.J., Oliver E., Gilman S., Diagnostic criteria for Parkinson disease, Arch Neurol, 56, pp. 33-39, (1999); Hughes A.J., Ben-Schlomo Y., Daniel S.E., Lees A.J., What features improve the accuracy of clinical diagnosis in Parkinson's disease: A clinicopathologic study, Neurology, 42, pp. 1142-1146, (1992); Fahn S., Elton R., UPDRS program members. Unified Parkinson's disease rating scale, Recent Developments in Parkinson's Disease, pp. 153-163, (1987); Folstein M.F., Folstein S.E., McHugh P.R., Mini-mental state: A practical method for grading the cognitive state of patients for the clinician, J Psychiatr Res, 12, pp. 189-198, (1975); Borg G.A., Perceived exertion: A note on "history" and methods, Med Sci Sports, 5, pp. 90-93, (1973); Norman D.A., The Design of Everyday Things, (1988); Robertson A., What Gamers Want: Silver Gamers., (2008)</t>
  </si>
  <si>
    <t>Experience in serious games: Between positive and serious experience</t>
  </si>
  <si>
    <t>10.1007/978-3-642-33687-4_22</t>
  </si>
  <si>
    <t>https://www.scopus.com/inward/record.uri?eid=2-s2.0-84867612245&amp;doi=10.1007%2f978-3-642-33687-4_22&amp;partnerID=40&amp;md5=c61b9eec45a571810040370816bc04de</t>
  </si>
  <si>
    <t>This paper discusses the conceptual, practical and ethical considerations towards the development of a framework of experience to inform design and assessment of serious games. Towards this, we review the literature on experience in interaction design, HCI, and games, and identify that the dominant focus for design has been, and still remains, on positive and fun experience. In contrast, anything other than positive experience is often loosely and sometimes inappropriately lumped together under the broad label "negative experience" which can imply bad experience and something to be avoided, while at the same time suggesting it's not useful to design. While work in HCI and the games literature begins to address experience beyond positive, it just scratches the surface. By turning to drama, performance, literature, music, art and film that has shaped experiences and emotion beyond the positive and fun for many years, we describe what experience beyond positive looks like, show how it is not always "uncomfortable" and how it can be classed as entertainment, and argue for the more appropriate term "serious experience". We propose that the focus for design of interaction and serious games should be an appropriate rhythm between positive and serious experience. Finally, we discuss the importance of the take-away message and positive and serious experience in serious games to linger or resonate post-encounter for players in order to encourage reflection and fulfill purpose, and describe associated ethical concerns and make recommendations for designers, evaluators and practitioners in order to safeguard players/users. © 2012 Springer-Verlag.</t>
  </si>
  <si>
    <t>Assessment; Design; Framework; Linger; Negative Experience; Positive Experience; Reflection; Resonate; Serious Experience</t>
  </si>
  <si>
    <t>Apter M.J., Reversal Theory: Motivation, Emotion and Personality, (1989); Arrasvuori J., Boberg M., Korhonen H., Understanding Playfulness - An Overview of the Revised Playful Experience (PLEX) Framework, Proc. of Design &amp; Emotion 2010 Conference, Design and Emotion Society (2010); Bartle R.A., "Virtual Worlds: Why People Play" From Massively Multiplayer Game Development 2 (Game Development), (2005); Benford S., Greenhalgh C., Giannachi G., Walker B., Marshall J., Rodden T., Uncomfortable Interactions, ACM SIGCHI 2012 Conference on Human Factors in Computing Systems, (2012); Blythe M.A., Overbeeke K., Monk A.F., Wright P.C., Funology: From Usability to Enjoyment, pp. 31-42, (2003); Boorstin J., Making Movies Work: Thinking Like A Filmmaker, (1990); Brathwaite B., Train: How I Dumped Electricity and Learned to Love Design, (2010); Brathwaite B., The Mechanic Is the Message; Calleja G., Game Design Involvement A Conceptual Model, Games and Culture, 2, pp. 236-260, (2007); Cockton G., Designing worth is worth designing, Proceedings of the 4th Nordic Conference on Human-Computer Interaction, NordicCHI 2006, pp. 165-174, (2006); Costello B., Edmonds E., A Study in Play, Pleasure and Interaction Design, Designing Pleasurable Products and Interfaces, pp. 76-91, (2007); Costello B., Edmonds E., A tool for characterizing the experience of play, Proceedings of the Sixth Australasian Conference on Interactive Entertainment, Sydney, Australia, pp. 1-10, (2007); Desurvire H., Caplan M., Toth J., Using Heuristics to Improve the Playability of Games, CHI 2004: Proceedings of the SIGCHI Conference on Human Factors in Computing Systems, (2004); State of the Industry Report 2000-2001, (2001); Falstien N., Natural Funativity, (2004); Fernandez A., Fun Experience with Digital Games: A Model Proposition, Extending Experiences: Structure, Analysis and Design of Computer Game Player Experience, pp. 181-190, (2008); Forlizzi J., Battarbee K., Understanding experience in interactive systems, DIS 2004: Proceedings of the 5th Conference on Designing Interactive Systems, pp. 261-268, (2004); Ochalla B., From Gamasutra Article: June 29 2007, Who Says Video Games Have to be Fun?, The Rise of Serious Games, (2007); Gaver B., Martin H., Alternatives: Exploring information appliances through conceptual design proposals, CHI 2000: Proceedings of the SIGCHI Conference on Human Factors in Computing Systems, pp. 209-216, (2000); Gee J.P., Learning by design: Games as learning machines, Interactive Educational Multimedia, 8, pp. 15-23, (2004); Gordon B., Can A Social Game Make You Cry?; Groos K., The Play of Man, (1901); Grodal T., Video games and the pleasure of control, Media Entertainment: The Psychology of Its Appeal, pp. 197-214, (2000); Hassenzahl M., Platz A., Burmester M., Lehner K., Hedonic and Ergonomic Quality Aspects Determine a Software's Appeal, Proceedings of CHI 2000: Human Factors in Computing Systems, pp. 201-208, (2000); Hassenzahl M., Tractinsky N., User experience a research agenda, Behaviour and Information Technology, 25, 2, pp. 91-97, (2006); Hassenzahl M., Diefenbach S., Goritz A., Needs, affect, and interactive products - Facets of user experience, Interacting with Computers, 22, 5, pp. 353-362, (2010); Henriksen T.D., Dimensions in Educational Game-Design: Perspectives on Designing and Implementing Game-Based Learning Processes in the Educational Setting, Paper for Nordic Playground Event, (2006); Hopeametsa H., 24 Hours in a Bomb Shelter: Player, Character and Immersion in Ground Zero, Playground Worlds, (2008); Hoysniemi J., Games, user interface and performing arts: International survey on the Dance Dance Revolution game, ACM Computers in Entertainment, 4, (2006); Hunicke R., LeBlanc M., Zubek R., MDA: A Formal Approach to Game Design and Game Research, Proceedings of the 19th AAAI Conference, Workshop on Challenges in Game AI, (2004); Hughes L., Laroche S., Perversely Interactive System, Interactive Artwork, (2004); Jones C., Excerpt from "The Mediated Sensorium, Sensorium: Embodied Experience, Technology, and Contemporary Art, (2006); Jordan P.W., Designing Pleasurable Products: An Introduction to the New Human Factors, (2000); Klimmt C., Rizzo A., Vorderer P., Koch J., Fischer T., Experimental evidence for suspense as determinant of video game enjoyment, Cyberpsychology, 12, pp. 29-31, (2009); Koster R., A Theory of Fun in Game Design, (2005); Law X.E., Roto C.V., Hassenzahl M., Vermeeren A.P., Kort J., Understanding, scoping and defining user experience: A survey approach, CHI 2009: Proceedings of the 27th International Conference on Human Factors in Computing Systems, pp. 719-728, (2009); Lazzarro N., Why We Play Games: Four Keys to More Emotion Without Story, XEODesign Report, (2004); Malone T.W., Toward a theory of intrinsically motivating instruction, Cognitive Science, 4, pp. 333-369, (1981); Malone T.W., Heuristics for designing enjoyable user interfaces: Lessons from computer games, Human Factors in Computer Systems, (1984); Marsh T., Wright P., Maintaining the Illusion of Interacting Within a 3D Virtual Space, 3rd International Workshop on Presence, Delft, the Netherlands (2000); Marsh T., Presence as Experience: Framework to Assess Virtual Corpsing, 4th International Workshop on Presence, Temple University, Philadelphia (2001); Marsh T., Wright P., Smith S., Evaluation for the Design of Experience in Virtual Environments: Modelling Breakdown of Interaction and Illusion, Journal of CyberPsychology and Behaviour, Special Issue on Presence, 4, 2, pp. 225-238, (2001); Marsh T., Presence as experience: Film informing ways of staying there, Presence, Teleoperators and Virtual Environments, 12, 5, pp. 538-549, (2003); Marsh T., Towards Invisible Style of Computer-Mediated Activity: Transparency and Continuity, (2004); Marsh T., Serious Games Continuum: Between games for purpose and experiential environments for purpose, Entertainment Computing, 2, 2, pp. 61-68, (2001); Marsh T., Zhiqiang N.L., Klopfer E., Chuang X., Osterweil S., Haas J., Fun and Learning: Blending Design and Development Dimensions in Serious Games Through Narrative and Characters, Serious Games and Edutainment Applications, pp. 273-287, (2001); Marsh T., Zhiqiang N.L., Klopfer E., Chuang X., Osterweil S., Haas J., Fun and Learning: The Power of Narrative, Foundations of Digital Games 2011 (FDG 2011), Bordeaux, France, (2011); McCarthy J.P., Wright P.C., Technology As Experience, (2004); McCarthy J.P., Wright P.C., Wallace J., Dearden A., The experience of enchantment in human-computer interaction, Personal and Ubiquitous Computing, 10, 6, pp. 369-378, (2006); Michael D., Chen S., Serious Games: Games That Educate, Train, and Inform, (2006); Monk A., Frohlich D., Computers and Fun, Personal Technology, 3, 1, (1999); Montola M., The positive negative experience in extreme role-playing, Proceedings of Experiencing Games: Games, Play, and Players, 1st Nordic Digra, Sweden (2010); Nacke L.E., Grimshaw N.M., Lindley C., More Than A Feeling: Measurement of Sonic User Experience and Psychophysiology in A First-person Shooter Game, 22, 5, pp. 336-343, (2010); Nijis M., Run Motherfucker Run, Interactive Artwork, (2001); Norman D.A., Emotional Design: Why We Love (Or Hate) Everyday Things, (2004); Oxford English Dictionary, (2009); Papert S., Hard Fun; Pine II B.J., Gilmore J.H., Welcome to the Experience Economy, Harvard Business Review, (1998); Pine II B.J., Gilmore J.H., The Experience Economy: Work Is Theatre &amp; Every Business A Stage, (1999); Poels K., De Kort Y., Ijsselsteijn W., It is always a lot of fun!: Exploring dimensions of digital game experience using focus group methodology, Proceedings of the Future Play Conference, (2007); Prensky M., Fun, play and games: What makes games engaging, Digital Game-Based Learning, (2001); Rusch D.C., Emotional Design of Computer Games and Fiction Films, Computer Games As A Sociocultural Phenomenon: Games Without Frontiers, Wars Without Tears, pp. 22-32, (2008); Salen S., Zimmerman E., Rules of Play: Game Design Fundamentals, (2004); Schell J., The Art of Game Design: A Book of Lenses, (2008); Seif El-Nasr M., Al-Saati M., Niedenthal S., Milam D., Assassin's creed: A multi-cultural read, Loading, 2, 3, (2008); Van Vliet H., Mulder I., Experience and Design: Trojan Horse or Holy Grail, Proceedings of User Experience, Second COST294 International Workshop Held in Conjunction with NordiCHI 2006, pp. 57-62, (2006); Velonaki M., Pin Cushion, Interactive Artwork, (2000); Wright P.C., McCarthy J., Marsh T., From Usability to User Experience, Computers and Fun 3, Interfaces, 46, pp. 4-5, (2000); Zyda M., From visual simulation to virtual reality to games, IEEE Computer, (2005); Zillman D., The psychology of suspense in dramatic exposition, Suspense: Conceptualizations, Theoretical Analyses, and Empirical Explorations, (1996)</t>
  </si>
  <si>
    <t>Dourish P., Where the Action Is - The Foundation of Embodied Interaction, (2004); Counter Strike, (2011); World of Warcraft, (2013); Latour B., Reassembling the Social: An Introduction to Actor-network Theory, (2005); Yaneva A., Making the Social Hold: Towards an Actor-Network Theory of Design, Design and Culture, 3, pp. 273-288, (2009); Cypher M., Richardson I., An actor-network approach to games and virtual environments, CyberGames '06: "proceedings of the 2006 International Conference on Game Research and Development, pp. 254-259, (2006); Kallio K., Mayra F., Kaipainen K., At Least Nine Ways to Play: Approaching Gamer Mentalities, Games and Culture, 6, 4, pp. 327-353, (2011); Plesner U., Researching Virtual Worlds: Methodologies for Studying Emergent Practices, 14, (2013); Salen K., Zimmerman E., Rules of Play: Game Design Fundamentals, (2004); Callon M., Latour B., Unscrewing the Big Leviathan: How actors macrostructure reality and how sociologists help them to do so, Advances in Social Theory and Methodology: Toward an Integration of Micro- and Macro-Sociologies, (1981); Latour B., The Trouble with Actor-Network Theory". in F. Olsen: "om aktor-netværksteori. Nogle fa afklaringer og mere end nogle fa forviklinger, Philosophia, 25 N, 3-4, pp. 47-64, (1996); Latour B., Where are the Missing Masses? the Sociology of a Few Mundane Artifacts, Shaping Technology/Building Society, (1992); Latour B., A Door Must be Either Open or Shut: A Little Philosophy of Techniques, The Politics of Knowledge, (1995); Hanseth O., Monteiro E., Understanding Information Infrastructure, (1998); Callon M., Some Elements of a Sociology of Translation: Domestication of the Scallops and the Fishermen of St Brieuc Bay, Power, Action and Belief: A New Sociology of Knowledge, (1986); Kraal B.J., Actor-network inspired design research: Methodology and reflections, Proceedings Internationl Association of Societies for Design Research, pp. 1-12, (2007); Rhodes J., Using Actor-Network Theory to Trace an ICT (Telecenter) Implementation Trajectory, Information Technologies &amp; International Development, 5, 3, pp. 1-20, (2009); Akrich M., The De-scription of Technical Objects, Shaping Technology/Building Society: Studies in Sociotechnical Change, (1992); Spradley J.P., Participant Observation, pp. 58-62, (1980); Atkinson P., Hammersley M., Ethnography and Participant Observation, Handbook of Qualitative Research, pp. 248-161, (1994); Flick U., An Introduction to Qualitative Research, (2006); Algaspel, Quacklemanual, (2011)</t>
  </si>
  <si>
    <t>Deutsch J.E., Borbely M., Filler J., Huhn K., Guarrera P., Guarrera-Bowlby P., Use of a low-cost, commercially available gaming console (Wii) for rehabilitation of an adolescent with cerebral palsy, Physical Therapy, 88, 10, pp. 1196-1207, (2008); Hernandez H.A., Graham T.C.N., Fehlings D., Switzer L., Ye Z., Bellay Q., Hamza M.A., Savery C., Stach T., Design of an exergaming station for children with cerebral palsy, Proceedings of CHI, pp. 2619-2628, (2012); Rosenbaum P., Paneth N., Leviton A., Goldstein M., Bax M., Damiano D., Dan B., Jacobsson B., A report: The definition and classification of cerebral palsy April 2006, Developmental Medicine and Child Neurology Supplement, pp. 8-14, (2007); Sandlund M., Waterworth E.L., Hager C., Lindh Waterworth E., Using motion interactive games to promote physical activity and enhance motor performance in children with cerebral palsy, Developmental Neurorehabilitation, 14, 1, pp. 15-21, (2010); Warburton D.E.R., Bredin S.S.D., Horita L.T.L., Zbogar D., Scott J.M., Esch B.T.A., Rhodes R.E., The health benefits of interactive video game exercise, Applied Physiology, Nutrition, and Metabolism, 32, 4, pp. 655-663, (2007); Whaley M.H., Brubaker P.H., Otto R.M., Armstrong L.E., ACSM's Guidelines for Exercise Testing and Prescription, (2006); Widman L., McDonald C., Abresch T., Effectiveness of an upper extremity exercise device integrated with computer gaming for aerobic training in adolescents with spinal cord dysfunction, The Journal of Spinal Cord Medicine, 29, pp. 363-370, (2006)</t>
  </si>
  <si>
    <t>Bolton W., Production Planning and Control, (1994); Smed J., Production Planning in Printed Circuit Board Assembly, (2002); Horizon 2020-Work Programme 2014-2015, LEIT-Information and Communication Technologies; Galambos P., Baranyi P., Virca as virtual intelligent space for rtmiddleware, Proceedings of the International Conference on Advanced Intelligent Mechatronics, pp. 140-145, (2011); Herpers R., Scherfgen D., Vieth M., Saitov T., Felsner S., Hofhammer T., Schaefer M., Huelke M., Vr-based safety evaluation of automatically controlled machine tools, 5th International Conference on Games and Virtual Worlds for Serious Applications (VSGAMES, pp. 1-4, (2013); Zyda M., From visual simulation to virtual reality to games, Computer, 38, 9, pp. 25-32, (2005); Susi J., Optimization of A Technical 3D-model for Real-time Graphics Engines, 2013; Jamsa J., Luimula M., Pieska S., Brax V., Saukko O., Verronen P., Indoor positioning with laser scanned models in the metal industry, Proceedings of the International IEEE Conference on Ubiquitous Positioning, Indoor Navigation and Location-Based Service, (2010)</t>
  </si>
  <si>
    <t>Barnes R.H., Mancala in Kédang: A structural test, Bijdragen Tot de Taal-, Land-en Volkenkunde, 131, 1, pp. 67-85, (1975); Berlyne D.E., Structure and Direction in Thinking, (1965); Brusse E.D.A., Neijens P.C., Smit E.G., Talking to deaf ears? Two routes to narrative persuasion in entertainment education, Proceedings of International Conference on Future Imperatives of Communication and Information for Development and Social Change Bangkok, (2010); Creswell J.W., Research Design, Qualitative, Quantitative and Mixed Methods Approaches, (2009); Csikszentmihalyi M., Intrinsic rewards and emergent motivation, The Hidden Costs of Reward, (1979); Denscombe M., The Good Research Guide: For Small-scale Social Projects, (2003); Fu F.L., Su R.C., Yu S.C., EGameFlow: A scale to measure learners' enjoyment of e-learning games, Computers &amp; Education, 52, 1, pp. 101-112, (2009); Gee J.P., High score education-Games, not school, are teaching kids to think, Wired Magazine 11.05, (2003); Kapp K.M., The Gamification of Learning and Instruction: Game-based Methods and Strategies for Training and Education, (2012); Kiili K., Digital game-based learning: Towards an experiential gaming model, The Internet and Higher Education, 8, pp. 13-24, (2005); Lepper M.R., Greene D., Nisbett R.E., Undermining children's intrinsic interest with extrinsic rewards: A test of the overjustification hypothesis, Journal of Personality and Social Psychology, 28, pp. 129-137, (1973); Lepper M.R., Greene D., Turning play into work: Effects of adult surveillance and extrinsic rewards on children's intrinsic motivation, Journal of Personality and Social Psychology, 31, 3, (1975); Lepper M.R., Motivational considerations in the study of instruction, Cognition and Instruction, 5, 4, pp. 289-309, (1988); Malone T.W., Toward a theory of intrinsically motivating instruction, Cognitive Science, 5, 4, pp. 333-369, (1981); Malone T.W., Lepper M.R., Making learning fun: A taxonomy of intrinsic motivations for learning, Aptitude, Learning, and Instruction, 3, pp. 223-253, (1987); Moreno-Ger P., Burgos D., Martinez-Ortiz I., Sierra J.L., Fernandez-Manjon B., Educational game design for online education, Computers in Human Behavior, pp. 2530-2540, (2008); Papert S., Mindstorms: Children, Computers, and Powerful Ideas, (1980); Papert S., Does easy do it? Children, games and learning, Game Developer Magazine, June 1998, (1998); Paras B., Game, motivation, and effective learning: An integrated model for educational game design, DiGRA 2005 International Conference: Changing Views: Worlds in Play, (2005); Piaget J., Play, Dreams, and Imitation in Childhood, (1951); Remenyi D., Case Study Research, (2012); Yin R.K., Case Study Research: Design and Methods, (1989); Zimbardo P.G., Cognitive Control of Motivation, (1969); Zyda M., From visual simulation to virtual reality to games, IEEE Computer, 38, (2005)</t>
  </si>
  <si>
    <t>Sagun A., Bouchlaghem D., Anumba J.C., A Scenario-based Study on Information Flow and Collaboration Patterns in Disaster Management, Disasters, 33, 2, pp. 214-238, (2008); Roberts B., Lajtha C., A New Approach to Crisis Management, Journal of Contingencies and Crisis Management, 10, 4, pp. 181-191, (2002); Boud D., Keogh R., Walker D., Reflection: Turning Experience into Learning, (1985); Incident Commander, the Game; Di Loreto I., Mora S., DivitioniCollaborative serious games for crisis management: An overview, Proceeding Ofd 21st International IEEE WETICE Conference; Mora S., Boron A., Divitini M., CroMAR: Mobile augmented reality for supporting reflection on crowd management, International Journal of Mobile Human Computer Interaction, 4, 2, pp. 88-101, (2012); Disaster Planning and Emergency Management; Sagun A., Bouchlaghem D., Anumba J.C., A Scenario-based Study on Information Flow and Collaboration Patterns in Disaster Management, Disasters, 33, 2, pp. 214-238, (2008); Stolk D., Alexandrian D., Gros B., Paggio R., Gaming and multimedia applications for environmental crisis management training, Computers in Human Behavior, 17, pp. 627-642, (2001); Hazmat Hotzone, the Game; Benjamins T., Rothkrantz L.J.M., Interactive Simulation in Crisis Management, Proceedings of ISCRAM 2007, Delft, The Netherlands (2007); Pandemic Board Game; Monopoly Game; Heysel Stadium Disaster; Love Parade in Duisburg</t>
  </si>
  <si>
    <t>Anderson M., Anzalone J., Holland L., Tracey E., Treatment of language, motor speech impairments, and dysphagia, Continuum (Minneap Minn), 17, pp. 471-493, (2011); Khedr E.M., Abdel-Fadeil M.R., El-Khilli F., Ibrahim M.Q., Impaired corticolingual pathways in patients with or without dysarthria after acute monohemispheric stroke, Neurophysiol Clin, 35, pp. 73-80, (2005); Hori K., Ono T., Iwata H., Nokubi T., Kumakura I., Tongue pressure against hard palate during swallowing in post-stroke patients, Gerodontology, 22, pp. 227-233, (2005); Hori K., Ono T., Nokubi T., Coordination of tongue pressure and jaw movement in mastication, J Dent Res, 85, pp. 187-191, (2006); Axelsson K., Norberg A., Asplund K., Soderberg O., Wenngren B.I., Training of eating after a stroke in a patient with dysphagia of pharyngeal type, Scand J Caring Sci, 2, pp. 31-36, (1988); Dennis M., Nutrition after stroke, Br Med Bull, 56, pp. 466-475, (2000); Halper A.S., Cherney L.R., Cichowski K., Zhang M., Dysphagia after head trauma: The effect of cognitive-communicative impairments on functional outcomes, J Head Trauma Rehabil, 14, pp. 486-496, (1999); Terre R., Mearin F., Oropharyngeal dysphagia after the acute phase of stroke: Predictors of aspiration, Neurogastroenterol Motil, 18, pp. 200-205, (2006); Nagaya M., Kachi T., Yamada T., Igata A., Videofluorographic study of swallowing in Parkinson's disease, Dysphagia, 13, pp. 95-100, (1998); Furuya J., Nakamura S., Ono T., Suzuki T., Tongue pressure production while swallowing water and pudding and during dry swallow using a sensor sheet system, J Oral Rehabil, 39, pp. 684-691, (2012); Hiiemae K.M., Palmer J.B., Tongue movements in feeding and speech, Crit Rev Oral Biol Med, 14, pp. 413-429, (2003); Sawczuk A., Mosier K.M., Neural control of tongue movement with respect to respiration and swallowing, Crit Rev Oral Biol Med, 12, pp. 18-37, (2001); Duffy J., Motor Speech Disorders: Substrates, Differential Diagnosis and Management, (2005); Hansen T.S., Jakobsen D., A decision-algorithm defining the rehabilitation approach: 'Facial oral tract therapy, Disabil Rehabil, 32, pp. 1447-1460, (2010); Seidl R.O., Nusser-Muller-Busch R., Hollweg W., Westhofen M., Ernst A., Pilot study of a neurophysiological dysphagia therapy for neurological patients, Clin Rehabil, 21, pp. 686-697, (2007); Singh S., Hamdy S., Dysphagia in stroke patients, Postgrad Med J, 82, pp. 383-391, (2006); Gabriel D.A., Kamen G., Frost G., Neural adaptations to resistive exercise: Mechanisms and recommendations for training practices, Sports Med, 36, pp. 133-149, (2006); Svensson P., Romaniello A., Arendt-Nielsen L., Sessle B.J., Plasticity in corticomotor control of the human tongue musculature induced by tongue-task training, Exp Brain Res, 152, pp. 42-51, (2003); Baad-Hansen L., Blicher J.U., Lapitskaya N., Nielsen J.F., Svensson P., Intra-cortical excitability in healthy human subjects after tongue training, J Oral Rehabil, 36, pp. 427-434, (2009); Svensson P., Romaniello A., Wang K., Arendt-Nielsen L., Sessle B.J., One hour of tongue-task training is associated with plasticity in corticomotor control of the human tongue musculature, Exp Brain Res, 173, pp. 165-173, (2006); Pascual-Leone A., Grafman J., Hallett M., Modulation of cortical motor output maps during development of implicit and explicit knowledge, Science, 263, pp. 1287-1289, (1994); Jensen J.L., Marstrand P.C., Nielsen J.B., Motor skill training and strength training are associated with different plastic changes in the central nervous system, J Appl Physiol, 99, pp. 1558-1568, (2005); Sailer A., Dichgans J., Gerloff C., The influence of normal aging on the cortical processing of a simple motor task, Neurology, 55, pp. 979-985, (2000); Derambure P., Defebvre L., Dujardin K., Et al., Effect of aging on the spatio-temporal pattern of event-related desynchronization during a voluntary movement, Electroencephalogr Clin Neurophysiol, 89, pp. 197-203, (1993); Barrett G., Shibasaki H., Neshige R., Cortical potentials preceding voluntary movement: Evidence for three periods of preparation in man, Electroencephalogr Clin Neurophysiol, 63, pp. 327-339, (1986); Feve A.P., Bathien N., Rondot P., Movement-related cortical potentials in aged subjects, Neurophysiol Clin, 21, pp. 281-291, (1991); Singh J., Knight R.T., Woods D.L., Beckley D.J., Clayworth C., Lack of age effects on human brain potentials preceding voluntary movements, Neurosci Lett, 119, pp. 27-31, (1990); Kothari M., Svensson P., Huo X., Ghovanloo M., Baad-Hansen L., Force and complexity of tongue task training influences behavioral measures of motor learning, Eur J Oral Sci, 120, pp. 46-53, (2012); Kothari M., Svensson P., Huo X., Ghovanloo M., Baad-Hansen L., Motivational conditions influence tongue motor performance, Eur J Oral Sci, 121, pp. 111-116, (2013); Kothari M., Svensson P., Jensen J., Et al., Training-induced cortical plasticity compared between three tongue-training paradigms, Neuroscience, 246 C, pp. 1-12, (2013); Huo X., Wang J., Ghovanloo M., A wireless tongue-computer interface using stereo differential magnetic field measurement, Conf Proc IEEE Eng Med Biol Soc, 57, pp. 24-27, (2007); Ghovanloo M., Tongue operated assistive technologies, Conf Proc IEEE Eng Med Biol Soc, 43, pp. 76-79, (2007); Huo X., Wang J., Ghovanloo M., A magneto-inductive sensor based wireless tongue-computer interface, IEEE Trans Neural Syst Rehabil Eng, 16, pp. 497-504, (2008); Huo X., Wang J., Ghovanloo M., Introduction and preliminary evaluation of the tongue drive system: Wireless tongue-operated assistive technology for people with little or no upper-limb function, J Rehabil Res Dev, 45, pp. 921-930, (2008); Craik F., Salthouse T., The Handbook of Aging and Cognition, (2000); Salthouse T., Theoretical Perspectives on Cognitive Aging, (1991); Park D., Schwarz N., Cognitive Aging: A Primer, (2000); Huo X., Cheng C., Ghovanloo M., Evaluation of the tongue drive system by individuals with high-level spinal cord injury, Conf Proc IEEE Eng Med Biol Soc, pp. 555-558, (2009); Huo X., Wang J., Ghovanloo M., Wireless control of powered wheelchairs with tongue motion using tongue drive assistive technology, Conf Proc IEEE Eng Med Biol Soc, pp. 4199-4202, (2008); Huo X., Ghovanloo M., Evaluation of a wireless wearable tongue-computer interface by individuals with high-level spinal cord injuries, J Neural Eng, 7, (2010); Boudreau S.A., Farina D., Falla D., The role of motor learning and neuroplasticity in designing rehabilitation approaches for musculoskeletal pain disorders, Man Ther, 15, pp. 410-414, (2010); Kirshner H.S., Causes of neurogenic dysphagia, Dysphagia, 3, pp. 184-188, (1989); Mari F., Matei M., Ceravolo M.G., Pisani A., Montesi A., Provinciali L., Predictive value of clinical indices in detecting aspiration in patients with neurological disorders, J Neurol Neurosurg Psychiatry, 63, pp. 456-460, (1997); Martin L., Cometti G., Pousson M., Morlon B., Effect of electrical stimulation training on the contractile characteristics of the triceps surae muscle, Eur J Appl Physiol Occup Physiol, 67, pp. 457-461, (1993); Laver K.E., George S., Thomas S., Deutsch J.E., Crotty M., Virtual reality for stroke rehabilitation, Cochrane Database Syst Rev, 9, (2011); Kueider A.M., Parisi J.M., Gross A.L., Rebok G.W., Computerized cognitive training with older adults: A systematic review, PLoS One, 7, (2012); Hartman J.M., Self-controlled use of a perceived physical assistance device during a balancing task, Percept Mot Skills, 104, 3 PART 1, pp. 1005-1016, (2007); Hartmann T., Klimmt C., Gender and computer games: Exploring females' dislikes, J Comput Mediat Comm, 11, pp. 910-931, (2006); Schueneman A.L., Pickleman J., Freeark R.J., Age, gender, lateral dominance, and prediction of operative skill among general surgery residents, Surgery, 98, pp. 506-515, (1985); Mentzoni R.A., Brunborg G.S., Molde H., Et al., Problematic video game use: Estimated prevalence and associations with mental and physical health, Cyberpsychol Behav Soc Netw, 14, pp. 591-596, (2011); Erber J.T., Botwinick J., Storandt M., The impact of memory on age differences in digit symbol performance, J Gerontol, 36, pp. 586-590, (1981); Smith C.D., Umberger G.H., Manning E.L., Et al., Critical decline in fine motor hand movements in human aging, Neurology, 53, pp. 1458-1461, (1999); Boudreau S.A., Hennings K., Svensson P., Sessle B.J., Arendt-Nielsen L., The effects of training time, sensory loss and pain on human motor learning, J Oral Rehabil, 37, pp. 704-718, (2010)</t>
  </si>
  <si>
    <t>Huizinga J., Homo Ludens. A Study of the Play Element in Culture, (1949); Prensky M., Digital Game-Based Learning, (2001); Csikszentmihalyi M., Flow: The Psychology of Optimal Experience, (1991); Kelle S., Game Design Patterns for Learning, (2012); Barab S., Pettyjohn P., Gresalfi M., Volk C., Solomou M., Game-Based Curriculum and Transformational Play: Designing to Meaningfully Positioning Person, Content, and Context, Comput. Edu, 58, 1, pp. 518-533, (2012); Salen K., Torres R., Wolozin L., Rufo-Tepper R., Shapiro A., Quest to Learn – Developing the School for Digital Kids, (2011); Linehan C., Kirman B., Lawson S., Chan G., Practical, Appropriate, Empirically-validated Guidelines for Designing Educational Games, CHI Proceedings, pp. 1979-1988, (2011); Bereiter C., Scardamalia M., Surpassing Ourselves: An Inquiry into the Nature and Implications of Expertise, (1993); Lee J., Hammer J., Gamification in Education: What, How, Why Bother?, AEQ, 15, 2, (2011); Smale M., Learning Through Quests and Contests: Games in Information Literacy Instruction, JOLI, 2, 2, pp. 36-55, (2011); Mcdevitt T.R., Let the Games Begin! Engaging Students with Interactive, (2011); Sheldon L., The Multiplayer Classroom: Designing Coursework as a Game, (2012); Knautz K., Wintermeyer A., Goretz J., “Gotta Catch ‘Em All” - Game Design Patterns for Guild Quests in Higher Education, Iconference 2014 Proceedings, pp. 690-699, (2014); Orszullok L., Knautz K., Soubusta S., A Quest for Knowledge Representation Instruction, ICAICTE Proceedings, pp. 290-294, (2013); Knautz K., Orszullok L., Soubusta S., Game-Based IL Instruction – A Journey of Knowledge in Four Acts, ECIL 2013, 397, pp. 366-372, (2013); Montola M., Stenros J., Waern A., Pervasive Games: Theory and Design, (2009); Govindasamy T., Successful Implementation of e-Learning - Pedagogical Considerations, Internet and Higher Education, 4, pp. 287-299, (2002); Stvilia B., Gasser L., Twidale M.B., Smith L.C., A Framework for Information Quality Assessment, J. Am. Soc. Inf. Sci, 58, 12, pp. 1720-1733, (2007); Davis F.D., User Acceptance of Information Technology: System Characteristics, User Perceptions and Behavioral Impacts, Int. J. Man. Mach. Stud, 38, 3, pp. 475-487, (1993); Davis F.D., Perceived Usefulness, Perceived Ease of Use, and User Acceptance of Information Technology, MIS Quart, 13, 1, pp. 319-340, (1989); Salisbury W.D., Pearson R.A., Pearson A.W., Miller D.W., Perceived Security and World Wide Web Purchase Intention, Ind. Manage. Data Syst, 101, 4, pp. 165-177, (2001); Gefen D., Karahanna E., Straub D.W., Trust and TAM in Online Shopping. An Integrated Model, MIS Quart, 27, 1, pp. 51-90, (2003); Knautz K., Soubusta S., Stock W.G., Tag Clusters as Information Retrieval Interfaces, 43Rd HICSS Proceedings, (2010); Csikszentmihalyi M., Play and Intrinsic Rewards, JHP, 15, 3, pp. 41-63, (1975); Kramer N.C., Mensch-Computer-Interaktion, Lehrbuch Der Medienpsychologie, pp. 643-672, (2004); Dominguez A., Saenz-De-navarrete J., De Marcos L., Fernandez-Sanz L., Pages C., Martinez-Herraiz J.-J., Gamifying Learning Experiences: Practical Implications and Outcomes, Comput. Edu, 63, pp. 370-392, (2013); Gee J., What Video Games have to Teach Us about Learning and Literacy, (2007)</t>
  </si>
  <si>
    <t>Misfeldt M.</t>
  </si>
  <si>
    <t>Misfeldt, Morten (47962372000)</t>
  </si>
  <si>
    <t>How simulation and game simultaneously frames game based learning</t>
  </si>
  <si>
    <t>https://www.scopus.com/inward/record.uri?eid=2-s2.0-84923584256&amp;partnerID=40&amp;md5=cf8056a78c54f72c05d9fe2025fb056d</t>
  </si>
  <si>
    <t>This paper describes how students use a project management simulation game based on an attack-defense mechanism where two teams of players compete by challenging each other's projects. The project management simulation game is intended to be played by pre-service construction workers and engineers. The gameplay has two parts: a planning part, where the player make managerial decisions about his construction site, and a challenge part where the player chooses between typical problems to occur on the opponent's construction site. Playing the game involves analyzing both your own and you opponent's building project for weak spots. The intention of the project management simulation game, is to provide students with an increased sensitivity towards the relation between planning and reality in complex construction projects. The project management simulation game can be interpreted both as a competitive game and as a simulation. Both of these views are meaningful and can be seen as supporting learning. Emphasizing the simulation aspect let us explain how students learn by being immersed into a simulated world, where the players identify with specific roles, live out specific situations, and experiment with relevant parameters. Emphasizing the competition game aspect we can see how play and competition allow players to experience intrinsic motivation and engagement, as well as thinking strategically about their choices, and hence put attention towards all the things that can go wrong in construction work. The goal of the paper is to investigate empirically how these two understandings influence game experience and learning outcome. This question is approached by qualitative post-game interviews about the experienced fun, competition and realism. Specific attention is given to how the understandings of the experience (for instance as a game and as a simulation) is entangled when the students describe their experience. Using the concepts frame and domain it is analyzed how the students conceptualize and make meaning of the particular educational scenario manifested by the project management simulation game. We take as an outset that students interpret the situations in the project management simulation game as relating to one or several domains, especially the domains competition and simulation. Results suggest that the views of the scenario as a competition and as a simulation do coexist, and that these views merge in a subtle way. The players consider the game to be both a realistic simulation of construction site work and a fun competition in which they try to beat their opponents and these two views do not seem to create cognitive conflicts. In the discussion it is explored how aspects of the design affords this double conceptualization (e.g. the "manage mode" and "challenge mode"), and finally it is discussed how we can explain why the players experience the challenges that they pose on each other as a natural part of the gameplay, but not as a realistic aspect of the game as a simulation. © The Authors, 2014.</t>
  </si>
  <si>
    <t>Epistemic games; Frame analysis; Learning games; Scenario didactics; Serious games; Simulation; Simulation and competition</t>
  </si>
  <si>
    <t>Barab S., Squire K., Design-Based Research: Putting a Stake in the Ground, Journal of the Learning Sciences Journal of the Learning Sciences, 13, 1, pp. 1-14, (2004); diSessa A., Cobb P., Ontological Innovation and the Role of Theory in Design Experiments, Journal of the Learning Sciences, 13, 1, pp. 77-103, (2004); Goffman E., Frame analysis: an essay on the organization of experience, (1974); Hamari J., Koivisto J., Sarsa H., Does Gamification Work?-A Literature Review of Empirical Studies on Gamification,  Hawaii International Conference on System Sciences, pp. 3025-3034, (2014); Hanghoj T., Clashing and emerging genres: the interplay of knowledge forms in educational gaming, designs for Learning, 4, 1, (2011); Hanghoj T., Et al., Scenario Didactics unpublished manuscript; Klabbers J.H.G., The magic circle: principles of gaming &amp; simulation, (2009); Kolb D.A., Experiential learning: experience as the source of learning and development, (1984); Rump T., Kreiner K., Damkjaer L., Fejl i byggeriet?: når erfaringen fører os på vildspor, (2011); Shaffer D.W., How computer games help children learn, (2006); Zimmerman E., Salen K., Rules of play: game design fundamentals, (2003)</t>
  </si>
  <si>
    <t>Beckett K., Shaffer D.W., Augmented by Reality: The Pedagogical Praxis of Urban Planning as a Pathway to Ecological Thinking, Journal of Educational Computing Research, 33, 1, pp. 31-52, (2005); Derryberry A., Serious games: online games for learning, (2007); Fullerton T., Game Design Workshop: Designing, Prototyping, and Playtesting Games, (2004); Let the Games Begin: A Toolkit 4 Making Social Issue Games, (2009); Gee J.P., What Video Games Have to Tell Us About Learning and Literacy, (2001); Gee J.P., Learning by Design: good video games as learning machines, E-Learning, 2, 1, (2005); Harel Caperton I., Toward a Theory of Game-Media Literacy: Playing and Building as Reading and Writing, International Journal of Gaming and Computer-Mediated Simulations, 2, 1, pp. 1-16, (2010); Kafai Y., Playing and Making Games for Learning: Instructionist and Constructionist Perspectives for Game Studies, Games and Culture, 1, 1, pp. 36-40, (2006); Klopfer E., Osterweil S., Salen K., Moving Learning Games Forward: Obstacles, Opportunities &amp; Openness, (2009); Koster R., A Theory of Fun for Game Design, (2005); Lawrence A., Sharag-Eldin A., Reconstructing Models of Studio Pedagogy in Response to Models of Emerging Professional Practice, (2000); (2012); Salama A.M., Wilkinson N., Design Studio Pedagogy: Horizons For The Future, (2007); Schell J., The Art of Game Design: A book of lenses, (2008); Shaffer D.W., Epistemic Games, Innovate: Journal of Online Education, 1, 6, (2005); Shaffer D.W., Et al., Video games and the future of learning, (2004); (2012); (2012); (2010)</t>
  </si>
  <si>
    <t>Abt C.C., Serious Games, (1970); Alessi S.M., Trollip S.R., Computer-based Instruction: Methods and Development, (1985); Alessi S.M., Trollip S.R., Multimedia for Learning: Methods and Development, (2001); Becker K., Parker J.R., Digital games vs simulations, Proceedings of the 2006 SCS International Conference on Modeling and Simulation - Methodology, Tools, Software Applications (M&amp;S-MTSA'06), (2006); Becker K., Parker J.R., The Guide to Simulations and Games, (2011); World of Warcraft, (2005); Brecht H.D., Learning from online video lectures, Journal of Information Technology Education, 11, (2012); Clark R.E., Learning from serious games? Arguments, evidence, and research suggestions, Educational Technology, pp. 56-59, (2007); Collins M., Tett S.F.B., Cooper C., The internal climate variability of HadCM3, a version of the Hadley Centre coupled model without flux adjustments, Climate Dynamics, 17, pp. 61-81, (2001); Darrow C.D., Magie E., Monopoly: The Fast-dealing Property Trading Board Game, (1934); Deterding S., Nacke Khaled R., Dixon D., Gamification: Toward a definition, Proceedings of the CHI 2011 Gamification Workshop Proceedings, (2011); Egenfeldt-Nielsen S., Smith J.H., Tosca S.P., Understanding Video Games: The Essential Introduction, (2008); LM Simulator; Fishman G.S., Principles of Discrete Event Simulation, (1978); Franta W.R., The Process View of Simulation, (1977); Gill P., Curran J., Elliot K., A graphical simulation model of the entire DNA process associated with the analysis of short tandem repeat loci, Nucleic Acids Research, 33, 2, pp. 632-643, (2005); Gredler M.E., Educational games and simulations: A technology in search of a research paradigm, Handbook of Research on Educational Communications and Technology, pp. 521-540, (1996); Gredler M.E., Games and simulations and their relationships to learning, Handbook of Research on Educational Communications and Technology, (2004); Lamorisse A., Risk, (1957); Lotka A.J., Elements of Physical Biology, (1925); The Sims, (2000); Civilization. Sid Meier, Designer, (1991); Munz P., Hudea I., Imad J., Smith R.J., When Zombies Attack! Mathematical Modelling of An Outbreak of Zombie Infection, (2009); Nintendo E.A.D., Pikmin, Nintendo, (2001); Nozick R., Invariances: The Structure of the Objective World, (2001); Ochoa A., Simulation and gaming: Simile or synonym?, Peabody Journal of Education, 47, 2, pp. 104-107, (1969); Salen K., Zimmerman E., Rules of Play: Game Design Fundamentals, (2004); Launchball [Flash Game], (2008); Shaw M.L.G., Gaines B.R., Comparing conceptual structures: Consensus, conflict, correspondence and contrast, Knowledge Acquisition, 1, 4, pp. 341-363, (1989); Sutton-Smith B., The Ambiguity of Play, (1997); Tchuenche J.M., Chiyaka C., Infectious Disease Modelling Research Progress, pp. 133-150, (2011); Thiagarajan S., The myths and realities of simulations in performance technology, Educational Technology, pp. 35-41, (1998); Volterra V., Variations and fluctuations of the nunber of individuals in animal species living together, Animal Ecology, pp. 409-448, (1931); Walvoord B.E.F., Anderson V.J., Effective Grading: A Tool for Learning and Assessment in College, (2010); Zeigler B.P., Theory of Modelling and Simulation, (1976)</t>
  </si>
  <si>
    <t>Bertozzi E.; Krilov L.R.; Walker D.</t>
  </si>
  <si>
    <t>Bertozzi, Elena (26036399600); Krilov, Leonard R. (35307364700); Walker, Dilys (8636133300)</t>
  </si>
  <si>
    <t>26036399600; 35307364700; 8636133300</t>
  </si>
  <si>
    <t>Successful game development partnerships between academics and physicians: Two case studies</t>
  </si>
  <si>
    <t>10.4018/jgcms.2013070107</t>
  </si>
  <si>
    <t>https://www.scopus.com/inward/record.uri?eid=2-s2.0-84891770732&amp;doi=10.4018%2fjgcms.2013070107&amp;partnerID=40&amp;md5=96a572bdfdcb8271e1bbd03581b9b58e</t>
  </si>
  <si>
    <t>This paper discusses the creation of two serious games developed by the Engender Games Group with the intention of meeting specific outcomes in the healthcare field. The processes and pitfalls of developing games of this kind are outlined with the intention of demonstrating how game developers and health care professionals can collaborate to produce compelling, fun games that meet specific goals. The Atendiendo el Parto en Casa (Home Birth), game is a collaboration with Drs. Dilys Walker and Carrie Rouse at the University of Washington Medical School to educate traditional midwives working in rural Mexico. The Flu Busters! game is a collaboration with a group of pediatric specialists at Winthrop-University Hospital on Long Island led by Dr. Leonard Krilov which explains how the flu vaccine works and encourages children to get vaccinated. Copyright © 2013, IGI Global.</t>
  </si>
  <si>
    <t>Birth; Delivery; Flu; Game development; Game studies; Games for health; Labor; Serious games; Vaccine</t>
  </si>
  <si>
    <t>Bavelier D., Davidson R.J., Brain training: Games to do you good, Nature, 494, 7438, pp. 425-426, (2013); Bellotti F., Kapralos B., Lee K., Moreno-Ger P., Berta R., Assessment in and of serious games: An overview, Advances in Human-Computer Interaction, (2013); Bertozzi E., Walker D., Rouse C., Nguyen N., Cooper M., Cooper N., Atendiendo El Parto en Casa, (2013); Block S.L., Falloon J., Hirschfield J.A., Krilov L.R., Dubovsky F., Belshe R.B., Immunogenicity and safety of a quadrivalent live attenuated influenza vaccine in children, The Pediatric Infectious Disease Journal, 31, 7, pp. 745-751, (2012); Cheng R., Call of Duty: Black Ops rakes in $500 million in first 24 hours, CNET, (2012); Cohen S.R., Cragin L., Rizk M., Hanberg A., Walker D.M., PartoPantsTM: The high-fidelity, low-tech birth simulator, Clinical Simulation in Nursing, 7, 1, (2011); Cohen S.R., Cragin L., Wong B., Walker D.M., Self-efficacy change with low-tech, high-fidelity obstetric simulation training for midwives and nurses in Mexico, Clinical Simulation in Nursing, 8, 1, (2012); Conati C., Probabilistic assessment of user's emotions in educational games, Applied Artificial Intelligence, 16, 7-8, pp. 555-575, (2002); Cragin L., Demaria L.M., Campero L., Walker D.M., Educating skilled birth attendants in Mexico: Do the curricula meet international confederation of midwives standards?, Reproductive Health Matters, 15, 30, pp. 50-60, (2007); Dickey M., Engaging by design: How engagement strategies in popular computer and video games can inform instructional design, Educational Technology Research and Development, 53, 2, pp. 67-83, (2005); Feldman B., Mobile social and fun games for health, Mobi Health News, (2011); Gullo C., The road ahead for health games, Mobi Health News, (2011); Kato P.M., Video games in health care: Closing the gap, Review of General Psychology, 14, 2, pp. 113-121, (2010); Kato P.M., Evaluating efficacy and validating games for health, Games for Health Journal, 1, 1, pp. 74-76, (2012); Krilov L., Bertozzi E., Zarahn S., Perugini L., Cammock T., Jordan K., Mock A., Flu Busters!, (2013); Lieberman D., Interactive video games for health promotion: Effects on knowledge, self-efficacy, social support, and health, Health Promotion and Interactive Technology: Theoretical Applications and Future Directions, pp. 103-120, (1997); Lieberman D., Video games for diabetes self-management: Examples and design strategies, Diabetes Science and Technology, 6, 4, pp. 802-806, (2012); Malone T.W., Towards a theory of intrinsically motivating instruction, Cognitive Science, 5, 4, pp. 333-369, (1981); Docs hope game will convince dids to get flu shots, NBCnewyork.com, (2013); Niederman M.S., Krilov L.R., Acute lower respiratory infections in developing countries, Lancet, 6736, 12, (2013); Rosser Jr. J.C., Lynch P.J., Cuddihy L., Gentile D.A., Klonsky J., Merrell R., The impact of video games on training surgeons in the 21st century, Archives of Surgery (Chicago, Ill.), 142, 2, pp. 181-186, (2007); Usher W., Tim Schafer compares past video game budgets to current budgets, Gaming Blend, (2012); Walker D., Demaria L.M., Suarez L., Cragin L., Skilled birth attendants in Mexico: How does care during normal birth by general physicians, obstetric nurses, and professional midwives compare with World Health Organization evidence-based practice guidelines?, Journal of Midwifery &amp; Women's Health, 57, 1, pp. 18-27, (2012); Watt J.H., Improving methodology in serious games research with elaborated theory, Serious Games Mechanisms and Effects, (2009)</t>
  </si>
  <si>
    <t>Gowland C., DeBruln H., Basmajian J., Piews N., Burcea I., Agonist and antagonist activity during voluntary upper-limb movement in patients with stroke, Physical Therapy, 72, pp. 624-633, (1992); Huang L., Lee C., Chen M., The investigation of design improvement requirements for the upper extremity rehabilitation devices in Taiwan, The 11th Asia Pacific Industrial Engineering and Management Systems Conference (APIEMS 2010), pp. 1-6, (2010); Saposnik G., Levin M., Virtual Reality in Stroke Rehabilitation: A meta-analysis and implications for clinicians, Stroke, 42, pp. 1380-1386, (2011); Joo L., Et al., A feasibility study using interactive commercial off the shelf computer gaming in upper limb rehabilitation in patients after stroke, Journal of Rehabilitation Medicine, 42, pp. 437-441, (2010); Chang Y., Chen S., Huang J., A Kinect-based system for physical rehabilitation: A pilot study for young adults with motor disabilities, Research in Developmental Disabilities, 32, pp. 2566-2570, (2011); Lange B., Flynn S., Rizzo A., Initial usability assessment of off-the-shelf video game consoles for clinical game-based motor rehabilitation, Physical Therapy Reviews, 14, pp. 355-363, (2009); Mouawad M., Doust C., Max M., McNulty P., Wii -based movement therapy to promote improved upper extremity function post-stroke: A pilot study, Journal of Rehabilitation Medicine, 43, pp. 527-533, (2011); Saposnik G., Et al., Effectiveness of virtual reality using Wii gaming technology in stroke rehabilitation: A pilot randomized clinical trail and proof of principle, Stroke, 41, pp. 1477-1484, (2010); Yavuzer G., Senel A., Atay M., Stam H., Playstation eyetoy games, Improve Upper Extremity-related Motor Functioning in Subacute Stroke: A Randomized Controlled Clinical Trial, 44, pp. 237-244, (2008); Jacobs K., Ergonomics for Therapists, (2008); Langhorne P., Coupar F., Pollock A., Motor recovery after stroke: A systematic review, Lancet Neurology, 8, pp. 741-754, (2009); Lucca L., Virtual reality and motor rehabilitation of upper limb after stroke: A generation of process?, Journal of Rehabilitation Medicine, 41, pp. 1003-1100, (2009); Huang L., Lee C., Chen M., Applying commercial digital games to promote upper extremity movement functions for Stroke patients, The Sixth International Conference on Advances in Computer-Human Interactions (ACHI 2013) IARIA, pp. 1-6, (2013); User's Guide; Fugl-Meyer A., Jaasko L., Leyman I., Olsson S., Steglind S., The post-stroke hemiplegic patient. 1. A method for evaluation of physical performance, Scandinavian Journal of Rehabilitation Medicine, 7, pp. 13-31, (1975); Duncan P., Propst M., Nelson S., Reliability of the Fugl-Meyer assessment of sensorimotor of sensorimotor recovery following cerebrovascular accident, Physical Therapy, 63, pp. 1606-1610, (1983); Mathiowetz V., Volland G., Kashman N., Weber K., Adult norms for the Box and Block Test of manual dexterity, The American Journal of Occupational Therapy, 39, pp. 386-391, (1985); Brosseau L., Wolfson C., The inter-rater reliability and construct validity of the Functional Independent Measure for multiple sclerosis subjects, Clinical Rehabilitation, 8, pp. 30-41, (1994); Ottenbacher K., Hsu Y., Granger C., Fiedler R., The reliability of the functional independent measure: A quantitative review, Archives of Physical Medicine and Rehabilitation, 77, pp. 1226-1232, (1996); Ravaud J., Delcey M., Yelnik A., Construct validity of the functional independent measure (FIM): Questioning the unidimensionality of the scale and the "value" of FIM scores, Scandinavian Journal of Rehabilitation Medicine, 31, pp. 31-41, (1999); Heck C., Hendryson I., Rowe C., Joint motion: Method of measuring and recording, American Association of Orthopaedic Surgeons, (1965); Gupta S., Intention-to-treat concept: A review, Perspectives in Clinical Research, 2, pp. 109-112, (2011); Lee C., Wu C., Lien I., Hsu M., Lin K., Effects of modified constraint-induced movement therapy on stroke patients, Formosan Journal of Medicine, 10, pp. 429-437, (2006)</t>
  </si>
  <si>
    <t>Africano D., Lundholm P., Berg S., Nilbrink F., Lindbergh K., Persson A., Designing tangible interfaces for children's collaboration, ACM Conference on Human-Computer Interaction, pp. 853-868, (2004); Aguilera M., Mendiz A., Video games and education (education in the face of a "parallel school"), ACM Computers in Entertainment, 1, 1, (2003); Algozzine B., Ysseldyke J.E., McGue M., Differentiating low-achieving students: Thoughts on setting the record straight, Learning Disabilities Research &amp; Practice, 10, 3, pp. 140-144, (1995); Bard C., Fleury M., Hay L., Development of Eye-hand Coordination Across Life Span, (1990); Barendrget W., Bekker M., Speerstra M., Empirical evaluation of usability and fun in computer games for children, Proceedings of HumanComputer Interaction INTERACT, pp. 705-708, (2003); Barendregt W., Bekker M.M., Bouwhuis D.G., Baauw E., Identifying usability and fun problems in a computer game during first use and after some practice, International Journal of Human Computer Studies, 64, 9, pp. 830-846, (2006); Barry M., Kehoe A., Pitt I., Usability evaluation of educational game software for children with Autism, Proceedings of World Conference on Educational Multimedia, Hypermedia and Telecommunications, pp. 1366-1370, (2008); Bundy A.C., Fisher A.G., Murray E.A., Sensory Integration: Theory and Practice, (2002); Burdea G.C., Coiffet P., Virtual Reality Technology, (2006); Case-Smith J., Occupational Therapy for Children, (2005); Celik C., O'Malley M.K., Corwin B., Levin H.S., Steven F., Timothy R., Comparison of robotic and clinical motor function improvement measures for sub-acute stroke patients, Proceedings of the IEEE International Conference on Robotics and Automation, (2008); Copley J., Ziviani J., Assistive technology assessment and planning for children with multiple disabilities in educational settings, British Journal of Occupational Therapy, 68, 12, pp. 559-566, (2005); Donker A., Reitsma P., Usability testing with young chidren, ACM Conference of Interaction Design and Children, pp. 43-48, (2004); Ellis K., Blashki K., Toddler techies: A study of young children's interaction with computers, Information Technology in Childhood Education Annual, pp. 77-96, (2004); Folio M.R., Fewell R.R., Peabody Developmental Motor Scales and Activity Cards: Examiner's Manual, (2000); Fostervold K.I., Ankrum D., Visual ergonomics for children, Ergonomics for Children ., pp. 104-127, (2008); Ghilardi G., Ghez, Learning a visuomotor transformation in a local area of work space produces directional biases in other are, Journal of Neurophysiology, 73, 6, (1995); Goble D.J., Lewis C.A., Hurvitz E.A., Brown S.H., Development of upper limb proprioceptive accuracy in children and adolescents, Human Movement Science, 24, 2, pp. 155-170, (2005); Hammell K.W., Carpenter C., Dyck I., Using Qualitative Research, (2000); Hanna L., Designing electronic media for children, Ergonomics for Children- Designing Products and Places for Toddlers to Teens, 1, pp. 753-760, (2008); Hennion B., Gentaz E., Gouagout P., Bara F., Telemaque, a new visuo-haptic interface for remediation of dysgraphic children, Proc. of the First Joint EuroHaptics Conf. and Symp. on Haptic Interfaces for Virtual Environment and Teleoperator Systems, pp. 410-419, (2005); Inkpen K., Three important research agendas for educational multimedia: Learning, children, and gender, Proceedings of Educational Multimedia, pp. 521-526, (1997); Laursen B., Jensen B.R., Ratkevicius A., Performance and muscle activity during computer mouse tasks in young and elderly adults, European Journal of Applied Physiology, 84, 4, pp. 329-336, (2001); Malone T., Lepper M., Making learning fun: A taxonomy of intrinsic motivations for learning, Aptititude, Learning and Interaction III. Conative and Affective Process Analysis, (1987); Norman D., The Design of Everyday Things, (1988); Palluel-Germain R., Bara F., Boisfereon A., Hennion B., Gouagout P., A visuo-haptic device - Telemaque - Increases kindergarten children's handwriting acquisition, Proc. of the Second Joint EuroHaptics Conf. and Symp. on Haptic Interfaces for Virtual Environment and Teleoperator Systems, pp. 72-77, (2007); Novint Falcon, (2008); Pehoski C., Henderson A., Hand Function in the Child: Foundation for Remediation, (2006); Pernalete N., Edwards S., Gottipati R., Tipple J., Kolipakam V., Dubey R., Eye-hand coordination assessment/therapy using a robotic haptic device, Proceedings of the IEEE International Conference on Rehabilation Robotics, pp. 25-28, (2005); Rourke B.P., Neuropsychology of Learning Disabilities; Essentials of Subtype Analysis, (1985); Said N., An Engaging multimeda design model, ACM Conference of Interaction Design and Children, pp. 169-172, (2004); Schiller E., Sanford C., Blackorby J., A National Profile of the Classroom Experiences and Academic Performance of Students with Learning Disablities (No. ED-00-CO-0017), (2008); Tseng M.H., Chow S.M.K., Perceptual-motor function of schoolage children with slow handwriting speed, American Journal of Occupational Therapy, 54, pp. 83-88, (2000)</t>
  </si>
  <si>
    <t>Abbas N., Gravell A.M., Wills G.B., Historical roots of agile methods: Where did ‘Agile Thinking’ come from?, XP 2008. LNBIP, 9, pp. 94-103, (2008); Abrahamsson P., Salo O., Ronkainen J., Warsta J., Agile Software Development Methods – Review and Analysis, 478, (2002); Alliance A., Agile Manifesto, (2001); Ambler S.W., Surveys Exploring the Current State of Information Technology Practices, (2011); Anderson D., Kanban – Successful evolutionary change for your technology business, Blue Hole Press, (2010); Apperley T., Genre and game studies: Towards a critical approach to video game genres, Simulation Gaming, 37, pp. 6-23, (2006); Baskerville R., Pries-Heje J., Short cycle time systems development, Information Systems Journal, 14, pp. 237-264, (2004); Bates B., Game Design, (2004); Battarbee K., Co-Experience. Understanding User Experience in Social Interaction, (2003); Beck K., Extreme Programming Explained: Embrace Change, (1999); Beck K., Anders C., Extreme Programming Explained: Embrace Change, (2004); Bethke E., Game Development and Production, (2003); Blow J., Game Development: Harder Than You Think, Queue, 1, 10, pp. 28-37, (2004); Boehm B., Turner R., Rebalancing your organization’s agility and discipline, Xp/Agile Universe 2003. LNCS, 2753, pp. 1-8, (2003); Chandler H., The Game Production Handbook, (2009); Conboy K., Agility from first principles: Reconstructing the concept of agility in information systems development, Information Systems Research, 20, 3, pp. 329-354, (2009); Crawford C., The Art of Computer Game Design, (1984); (2012); Flynt J., Salem O., Software Engineering for Game Developers, (2004); From agile development to agile engagement, Forrester Research, (2009); Fullerton T., Swain C., Hoffman S., Game Design Workshop: Designing, Prototyping and Playtesting Games, (2004); Gershenfeld A., Loparco M., Barajas C., Game Plan: The insider’s Guide to Breaking in and Succeeding in The Computer and Video Game Business, (2003); Gibson A., Agile Game Development and Fun. Technical Report, University of Colorado, Department of Computer Science, (2007); Hunicke R., Leblanc M., Zubek R., MDA: A Formal Approach to Game Design and Game Research, (2004); Iivari J., Iivari N., The relationship between organizational culture and the deployment of agile methods, Information and Software Technology, 53, 5, pp. 509-520, (2011); Kanode C., Haddad H., Software Engineering Challenges in Game Development, pp. 260-265, (2009); Keith C., Agile game development with Scrum, Addison-Wesley, (2010); Kitchenham B., Pfleeger S., Principles of survey research. Part 1: Turning lemons in lemonade, SIGSOFT Software Engineering Notes, 26, 6, pp. 16-18, (2001); Kitchenham B., Pfleeger S., Principles of survey research. Part 2: Designing a survey, SIGSOFT Software Engineering Notes, 27, 1, pp. 18-20, (2002); Kitchenham B., Pfleeger S., Principles of survey research. Part 4: Questionnaire evaluation, SIGSOFT Software Engineering Notes, 27, 3, pp. 20-23, (2002); Kitchenham B., Pfleeger S., Principles of survey research. Part 6: Data analysis, SIGSOFT Software Engineering Notes, 28, 2, pp. 24-27, (2003); Kniberg H., Skarin M., Kanban and Scrum – Making the Most of Both, (2009); Koivisto E., Suomela R., Using prototypes in early pervasive game development, Sandbox Symposium, San Diego, (2007); Kreimeier B., Game Design Methods: A 2003 Survey, (2003); Lewis C., Whitehead J., The Whats and the Whys of games and software engineering, Proc. of Workshop on Games and Software Engineering, pp. 1-4, (2011); Manninen T., Kujanpaa T., Vallius L., Korva T., Koskinen P., Game Production Process: A Preliminary Study, (2006); McGuire M., Jenkins O., Creating Games: Mechanics, Content, and Technology, A K Peters, (2009); Moore M., Novak J., Game Industry Career Guide, (2010); Musil J., Schweda A., Winkler D., Biffl S., Improving video game development: Facilitating heterogeneous team collaboration through flexible software processes, Eurospi 2010. CCIS, 99, (2010); Musil J., Schweda A., Winkler D., Biffl S., A Survey on a State of the Practice in Video Game Development, Report IFS-QSE 10/04, (2010); Petrillo F., Pimenta M., Is agility out there? Agile practices in game development, Proc. of the ACM Int. Conf. on Design of Communication, pp. 9-15, (2010); Petrillo F., Pimenta M., Trindade F., Dietrich C., What went wrong? A survey of problems in game development, ACM Computer in Entertainment 7(1), (2009); Poppendieck M., Poppendieck T., Lean software development – An Agile toolkit, Addison &amp; Wesley, (2003); Potanin R., Forces in play: The business and culture of videogame production, Proc. of the 3Rd International Conf. on Fun and Games, pp. 135-143, (2010); Pricewaterhouse Coopers: Global Entertainment and Media Outlook 2012-2016, (2012); Rabin S., Introduction to Game Development, (2005); Rodriguez P., Markkula J., Oivo M., Turula K., Survey on agile and lean usage in Finnish software industry, Proc. of ESEM 2012 Conference, pp. 139-148, (2012); Rollings A., Morris D., Game Architecture and Design, (2000); Rouse R., Game Design: Theory &amp; Practice, (2000); Rucker R., Software engineering and computer games, Addison Wesley, (2002); Runeson P., Host M., Guidelines for conducting and reporting case study research in software engineering, Empirical Software Engineering, 14, 2, pp. 131-164, (2009); Sanders E., Virtuosos of the Experience Domain, (2001); Schwaber K., Beedle M., Agile software development with Scrum, Prentice-Hall, (2002); Schwaber K., Sutherland J., The Scrum Guide – The Definitive Guide to Scrum: The Rules of The Game, (2011); Schofield B., Embracing Fun: Why Extreme Programming is Great for Game Development; Stacey P., Nandhakumar S., Opening up to agile games development, Comm. of the ACM, 51, 12, pp. 143-146, (2008); Tran M., Biddle R., Collaboration in serious game development: A case study, Proc. of the 2008 Conf. on Future Play, pp. 49-56, (2008); (2011); Vijayasarathy L., Turk D., Agile software development: A survey of early adopters, Journal of Information Technology Management, 19, 2, pp. 1-8, (2008); Wang X., Coboy K., Pikkarainen M., Assimilation of agile practices in use, Information Systems Journal, 22, 6, pp. 435-455, (2012); Van De Weerd I., De Weerd S., Brinkkemper S., Developing a reference method for game production by method comparison, Situational Method Engineering: Fundamentals and Experiences. IFIP, 244, pp. 313-327, (2007); Womack J., Jones D., Lean thinking: Banish waste and create wealth in your corporation, Simon &amp; Schuster, (1996); Ye Z., Genres as a tool for understanding and analyzing user experience in games, Proc. of Conf. on Human Factors in Computing Systems, pp. 773-774, (2004)</t>
  </si>
  <si>
    <t>Nimwegen C.V.; Oostendorp H.V.; Wouters P.</t>
  </si>
  <si>
    <t>Nimwegen, Christof Van (6603403098); Oostendorp, Herre Van (6602539306); Wouters, Pieter (35323026700)</t>
  </si>
  <si>
    <t>6603403098; 6602539306; 35323026700</t>
  </si>
  <si>
    <t>GameDNA: A method to structure player actions in serious games</t>
  </si>
  <si>
    <t>https://www.scopus.com/inward/record.uri?eid=2-s2.0-84897818203&amp;partnerID=40&amp;md5=0ca7e9eff934d30876124168f3d3b155</t>
  </si>
  <si>
    <t>In order to design successful, effective serious games it is of pivotal importance that psychological paradigms are integrated in such a manner that adequate mental processes in players are provoked, while safeguarding engaging game play that is fun, i.e. possesses good flow. When playing a serious game, besides the rules and dynamics of the game, cognitive processes of making inferences and learning should occur. A player executes mental processes (thinking, contemplating, deciding), perceptual processes (reading, listening, noticing), and must also physically execute what he/she has decided to do. More so than in games purely aimed at entertainment, in the creative and development process of serious games, a player (learner) centric notation and visualization method to analyse and structure what the player is facing cognitively is needed. We propose GameDNA (Game Discourse Notation and Analysis), a flexible notation and visualization tool for serious games, which will enable different stakeholders to conceptualize, communicate about and develop such games more effectively. GameDNA serves as a "toolbox" to create interventions in games at specific events, and demonstrates what these interventions mentally mean for the player and his/her mental processes. It shows the flow of information, besides only focusing on underlying game mechanics and rules.</t>
  </si>
  <si>
    <t>Game notation; Player actions; Serious games; Visualization</t>
  </si>
  <si>
    <t>Church D., Formal Abstract Design Tools, (1999); Cook D., Creating a system of game play notation, (2006); Cook D., The Chemistry Of Game Design, (2007); Cousins B., Low-Level Game Design, Atoms, Measurement and Hierarchies, (2005); Dormans J., Machinations: Elemental Feedback Patterns for Game Design, pp. 33-40, (2009); Dormans J., Engineering Emergence, (2012); Freytag G., Technique of the Drama, Trans. Elias J., (1898); Hunicke R., LeBlanc M., MDA: A Formal Approach to Game Design and Game Research, (2004); Kimelman D., Leban B., Roth T., Zernik D., Reduction of Visual Complexity in Dynamic Graphs, pp. 218-225, (1994); Koster R., A Grammar of Gameplay: game atoms: can games be diagrammed?, (2005); Kreimeier B., The Case For Game Design Patterns, (2002); Loewenstein G., The psychology of curiosity: a review and reinterpretation, 116, 1, pp. 75-98, (1994); Mandler J., Johnson N., Remembrance of things parsed: Story structure and recall, 9, pp. 111-151, (1977); van Nimwegen C., Oostendorp H.V., Modderman J., Bas M., A test case for GameDNA: conceptualizing a serious game to measure personality traits, pp. 217-222, (2011); Rumelhart D.E., Notes on a Schema for Stories, pp. 185-210, (1975); Stein N., Glenn C., An analysis of story comprehension in elementary school children, 2, pp. 53-119, (1979); Susi T., Johannesson M., Backlund P., Serious games - an overview. Technical Report HS- IKI -TR- 07-001, (2007); Taylor T.L., Beyond Management: Considering Participatory Design and Governance in Player Culture, (2006); Taylor M.J., Gresty D., Baskett M., Computer game-flow design, Comput. Entertain., 4, 1, (2006); Wattenberg M., Arc Diagrams: Visualizing Structure in Strings, Proceedings of the IEEE Symposium on Information Visualization (InfoVis'02), pp. 110-116; Spek P., Van Der E.D., Oostendorp H., Game Development: The Marriage between Task Analysis and Game Discourse Analysis, (2009)</t>
  </si>
  <si>
    <t>Pharmaceutical Society of Australia, Professional Practice Standards Version 3, (2006); Benrimoj S., Langford J., Berry G., Collins D., Lauchlan R., Stewart K., Economic impact of increased clinical intervention rates in community pharmacy: a randomised trial of the effect of education and a professional allowance, Pharmacoeconomics., 18, 5, pp. 459-468, (2000); Westerlund T., Marklund B., Assessment of the clinical and economic outcomes of pharmacy interventions in drug-related problems, J Clin Pharm Ther., 34, 3, pp. 319-327, (2009); Peterson G., Tenni P., Jackson S., Documenting Clinical Interventions in Community Pharmacy: PROMISe III, (2010); Westerlund T., Almarsdattir A.B., Melander A., Factors influencing the detection rate of drug-related problems in community pharmacy, Pharm World Sci., 21, 6, pp. 245-250, (1999); Health Workforce of Australia, Use of simulation in pharmacy school curricula, (2010); Australian Pharmacy Council, Accreditation Standards for Pharmacy Programs in Australia and New Zealand, (2012); Choi M., Communities of practice: an alternative learning model for knowledge creation, Br J Educ Technol., 37, 1, pp. 143-146, (2006); Ilgen J., Sherbino J., Cook D., Technology-enhanced simulation in emergency medicine: a systematic review and meta-analysis, Acad Emerg Med., 20, 2, (2013); Cook D., Brydges R., Zendejas B., Hamstra S., Hatala R., Mastery learning for health professionals using technology-enhanced simulation: a systematic review and meta-analysis, Acad Med., 88, 8, pp. 1178-1186, (2013); Fernandez R., Parker D., Kalus J.S., Miller D., Compton S., Using a human patient simulation mannequin to teach interdisciplinary team skills to pharmacy students, Am J Pharm Educ., 71, 3, (2007); Bergeron B., Developing Serious Games (Game Development Series), (2006); Hansen M.M., Versatile, immersive, creative and dynamic virtual 3-D healthcare learning environments: a review of the literature, J Med Internet Res., 10, 3, (2008); Susi T., Johannesson M., Backlund P., Serious Games: An Overview, (2007); Krum H., Jelinek M.V., Stewart S., Sindone A., Atherton J.J., Hawkes A.L., Guidelines for the prevention, detection and management of people with chronic heart failure in Australia 2006, Med J Aust., 185, 10, (2006)</t>
  </si>
  <si>
    <t>Wolpaw J.R., Birbaumer N., McFarland D.J., Pfurtscheller G., Vaughan T.M., Brain-computer interfaces for communication and control, Clinical Neurophysiology, 113, 6, pp. 767-791, (2002); Lecuyer A., Lotte F., Reilly R., Leeb R., Hirose M., Slater M., Brain-computer interfaces, virtual reality and videogames, IEEE Computer, 41, 10, pp. 66-72, (2008); Lotte F., Brain-computer interfaces for 3D games: Hype or hope?, Found Digit. Games, Bordeaux, France, Jun., (2011); Nijboer F., Birbaumer N., Kubler A., The influence of psychological state and motivation on brain-computer interface performance in patients with amyotrophic lateral sclerosis a longitudinal study, Front. Neurosci., 21, 4, (2010); Leeb R., Lee F., Keinrath C., Scherer R., Bischof H., Pfurtscheller G., Brain-computer communication: Motivation, aim, and impact of exploring a virtual apartment, IEEE Transactions on Neural Systems and Rehabilitation Engineering, 15, 4, pp. 473-482, (2007); Ron-Angevin R., Daz-Estrella A., Brain-computer interface: Changes in performance using virtual reality techniques, Neurosci. Lett., 449, 2, pp. 123-127, (2009); Nijholt A., Bos D.P.-O., Reuderink B., Turning shortcomings into challenges: Brain-computer interfaces for games, Entertain. Comput., 1, 2, pp. 85-94, (2009); Lotte F., Renard Y., Lecuyer A., Self-paced brain-computer interaction with virtual worlds: A quantitative and qualitative study, "out of the lab, 4th Int. Brain-Computer Interface Workshop Training Course, (2008); Bos D.P.-O., Poel M., Nijholt A., A study in user-centered design and evaluation of mental tasks for BCI, Advances in Multimedia Modeling, Ser. Lecture Notes in Computer Science, 6524, pp. 122-134, (2011); Lalor E., Kelly S.P., Finucane C., Burke R., Reilly R.B., McDarby G., Brain-computer interface based on the steady-state VEP for immersive gaming control, Biomedizinsche Tecknik, 49, pp. 63-64, (2004); Pfurtscheller G., Neuper C., Motor imagery direct communication, Proceedings of the IEEE, 89, 7, pp. 1123-1134, (2001); Scherer R., Proll M., Allison B., Muller-Putz G., New input modalities for modern game design and virtual embodiment, Proc. IEEE Virtual Reality Workshops, Mar., pp. 163-164, (2012); Press Release: Intendix-soci: G.tec Introduces Mind-controlled Computer Gaming at Cebit 2012, (2012); George L., Lecuyer A., An overview of research on "passive", brain-computer interfaces for implicit human-computer interaction, Int. Conf. Appl. Bionics Biomech.Workshop W1, Brain-Computer Interfacing and Virtual Reality, (2010); Muhl C., Gurkok H., Bos D.P.-O., Thurlings M., Scherffig L., Duvinage M., Elbakyan A., Kang S., Poel M., Heylen D., Bacteria hunt: A multimodal, multiparadigm BCI game, Proc. Enterface Workshop, pp. 41-62, (2009); Lecuyer A., Lotte F., Reilly R., Leeb R., Hirose M., Slater M., Brain-computer interfaces, virtual reality, and videogames, Computer, 41, 10, pp. 66-72, (2008); Bos D.P.-O., Reuderink B., Laar De B.Van, Gurkok H., Muhl C., Poel M., Nijholt A., Heylen D., Brain-computer interfacing and games, Brain-Computer Interfaces, Ser. Human-Computer Interaction, pp. 149-178, (2010); Nijholt A., Towards multimodal, multi-party, and social brain-computer interfacing, Proc. 4th Int. ICST Conf. Intell. Technol. Interactive Entertain, pp. 12-17, (2012); Obbink M., Gurkok H., Bos D.P.-O., Hakvoort G., Poel M., Nijholt A., Social interaction in a cooperative brain-computer interface game, Proc. 4th Int. ICST Conf. Intell. Technol. Interactive Entertain, pp. 183-192, (2012); Blankertz B., Krauledat M., Dornhege G., Williamson J., Murray-Smith R., Mller K.-R., A note on brain actuated spelling with the Berlin braincomputer interface, Universal Access in Human-Computer Interaction. Ambient Interaction, Ser. Lecture Notes in Computer Science, 4555, pp. 759-768, (2007); Wolpaw J.R., Birbaumer N., Heetderks W.J., McFarland D.J., Peckham P.H., Schalk G., Donchin E., Quatrano L.A., Robinson C.J., Vaughan T.M., Brain-computer interface technology: A review of the first international meeting, IEEE Transactions on Rehabilitation Engineering, 8, 2, pp. 164-173, (2000); Neuper C., Pfurtscheller G., Neurofeedback training for BCI control, Brain-Computer Interfaces, Ser. The Frontiers Collection, pp. 65-78, (2010); Barbero A., Grosse-Wentrup M., Biased feedback in brain-computer interfaces, J. NeuroEng. Rehabil., 7, 1, (2010); Nijboer F., Furdea A., Gunst I., Mellinger J., McFarland D.J., Birbaumer N., Kubler A., An auditory brain-computer interface (BCI), Journal of Neuroscience Methods, 167, 1, pp. 43-50, (2008); Kleih S., Nijboer F., Halder S., Kubler A., Motivation modulates the p300 amplitude during BCI use, Clin. Neurophysiol., 121, pp. 1023-1031, (2010); Bos D.P.-O., Gurkok H., Van Der B.V., Nijboer F., Nijholt A., User experience evaluation in BCI: Mind the gap!, Int. J. Bioelec-tromagn., 13, 1, pp. 48-49, (2011); Laar De B.Van, Gurkok H., Bos D.P.-O., Nijboer F., Nijholt A., Perspectives on user experience evaluation of brain-computer interfaces, Universal Access in Human-Computer Interaction. Users Diversity, Ser. Lecture Notes in Computer Science, 6766, pp. 600-609, (2011); Lecuyer A., Using Eyes, Hands, and Brain for 3D Interaction with Virtual Environments: A Perception-based Approach, (2010); De Fallani Vico F., Nicosia V., Sinatra R., Astolfi L., Cincotti F., Mattia D., Wilke C., Doud A., Latora V., He B., Babiloni F., Defecting or not defecting: How to read human behavior during cooperative games by EEG measurements, PLoS ONE, 5, 12, (2010); Astolfi L., Toppi J., De Fallani Vico F., Vecchiato G., Salinari S., Mattia D., Cincotti F., Babiloni F., Neuroelectrical hyperscanning measures simultaneous brain activity in humans, Brain Topography, 23, pp. 243-256, (2010); Renard Y., Lotte F., Gibert G., Congedo M., Maby E., Delannoy V., Bertrand O., Lecuyer A., Openvibe: An open-source software platform to design, test and use brain-computer interfaces in real and virtual environments, Presence, Teleoper. Virtual Environ., 19, 1, pp. 35-53, (2010); Ramoser H., Muller-Gerking J., Pfurtscheller G., Optimal spatial filtering of single trial EEG during imagined hand movement, IEEE Transactions on Rehabilitation Engineering, 8, 4, pp. 441-446, (2000); Lotte F., Congedo M., Lecuyer A., Lamarche F., Arnaldi B., A review of classification algorithms for EEG-based brain-computer interfaces, Journal of Neural Engineering, 4, 2, (2007); Blankertz B., Tomioka R., Lemm S., Kawanabe M., Muller K., Optimizing spatial filters for robust EEG single-trial analysis, IEEE Signal Process. Mag., 25, 1, pp. 41-56, (2008); Schlogl A., Lee F., Bischof H., Pfurtscheller G., Characterization of four-class motor imagery eeg data for the BCI-competition 2005, J. Neural Eng., 2, 4, (2005); Ang K.K., Chin Z.Y., Wang C., Guan C., Zhang H., Filter bank common spatial pattern algorithm on BCI competition iv datasets 2a and 2b, Front. Neurosci., 6, 39, (2012); Pfurtscheller G., Neuper C., Muller G., Obermaier B., Krausz G., Schlogl A., Scherer R., Graimann B., Keinrath C., Skliris D., Wortz M., Supp G., Schrank C., Graz-BCI: State of the art and clinical applications, IEEE Trans. Neural Syst. Rehabil. Eng., 11, 2, pp. 1-4, (2003); Neuper C., Scherer R., Reiner M., Pfurtscheller G., Imagery of motor actions: Differential effects of kinesthetic and visual-motor mode of imagery in single-trial EEG, Cognitive Brain Research, 25, 3, pp. 668-677, (2005); Kubler A., Mattia D., George H., Doron B., Neuper C., How much learning is involved in BCI-control?, Brain-Computer Interface (BCI) Meeting, (2010); Harrison D.A., Joanne K.H.P., Gavin H., Florey A.T., Time, teams, and task performance: Changing effects of surface-and deep-level diversity on group functioning, Acad. Manage. J., 45, 5, pp. 1029-1045, (2002); Salas E., Cooke N.J., Rosen M.A., On teams, teamwork, and team performance: Discoveries and developments, Human Factors, 50, 3, pp. 540-547, (2008); Pfurtscheller G., Neuper C., Motor imagery direct communication, Proceedings of the IEEE, 89, 7, pp. 1123-1134, (2001)</t>
  </si>
  <si>
    <t>Boyd B., On the Origin of Stories: Evolution, Cognition, and Fiction, pp. 13-15, (2009); Csikszentmihalyi M., Beyond Boredom and Anxiety, (1975); Csikszentmihalyi M., Massimini F., On the psychological selection of bio-cultural information, New Ideas in Psychology, 3, 2, pp. 115-138, (1985); Csikszentmihalyi M., Flow: The Psychology of Optimal Experience, (1990); Csikszentmihalyi M., Creativity: Flow and the Psychology of Discovery and Invention, pp. 111-113, (1996); Popper K.R., Conjectures and Refutations: The Growth of Scientific Knowledge (Essays and Lectures), (1963); Campbell D.T., Evolutionary epistemology, The Philosophy of Karl Popper, 1, pp. 413-459, (1974); Simonton D.K., Creative thought as blind-variation and selective-retention: Combinatorial models of exceptional creativity, Physics of Life Reviews, 7, 2, pp. 156-179, (2010); Csikszentmihalyi M., Society, culture, and person: A systems view of creativity, The Nature of Creativity, pp. 325-339, (1988); Csikszentmihalyi M., The systems model of creativity and its applications, The Wiley Handbook of Genius, pp. 533-545, (2014); Simonton D.K., Fields, domains, and individuals (chapter), Handbook of Organizational Creativity, pp. 67-86, (2012); Van Peer W., Two laws of literary canon: Growth and predictability in canon formation, Mosaic: A Journal for the Interdisciplinary Study of Literature, 30, 2, pp. 113-132, (1997); Luhmann N., Soziale Systeme: Grundriss Einer Allgemeinen Theorie, (1987); Dawkins R., The Selfish Gene, (1976); Dennett D.C., Darwin's Dangerous Idea: Evolution and the Meanings of Life, (1995); Blackmore S.J., The Meme Machine, (1999); Blackmore S.J., Memes, creativity and consciousness, Aesthetica Magazine, 13, 50, (2006); Blackmore S.J., Memes, minds and imagination, SusanBlackmore.co.UK, (2007); Koestler A., The Act of Creation, (1964); Koestler A., The Ghost in the Machine, (1967); Koestler A., Janus: A Summing Up, (1978); Feynman R.P., Photon-hadron Interactions, Frontiers in Physics, (1972); Feynman R.P., Don't You Have Time to Think?, (2005); Velikovsky J.T., The holon-parton structure of the meme (and, Narreme): A structure for the unit of culture, StoryAlity, (2013); Csikszentmihalyi M., Wolfe R., New conceptions and research approaches to creativity: Implications for a systems perspective of creativity in education, International Handbook of Giftedness and Talent, (2000); Laszlo E., Introduction to Systems Philosophy: Toward A New Paradigm of Contemporary Thought, pp. 88-97, (1972); Gerrig R.J., Experiencing Narrative Worlds, (1993); Green M.C., Brock T.C., The role of transportation in the persuasiveness of public narratives, Journal of Personality and Social Psychology, 79, pp. 701-721, (2000); Green M.C., Chatham C., Sestir M.A., Emotion and transportation into fact and fiction, Scientific Study of Literature, 2, 1, pp. 37-59, (2012); Van Laer T., De Ruyter K., Visconti L.M., Wetzels M., The extended transportation-imagery model: A meta-analysis of the antecedents and consequences of consumers' narrative transportation, Journal of Consumer Research, 40, pp. 797-817, (2014); Boyle E.A., Connolly T.M., Hainey T., Boyle J.M., Engagement in digital entertainment games: A systematic review, Computers in Human Behavior, 28, pp. 771-780, (2012); Sweetser P., Wyeth P., Gameflow: A model for evaluating player enjoyment in games, Computers in Entertainment, 3, 3, pp. 1-24, (2005); Chen J., Flow in games: Flow theory, JenovaChen.com, (2006); Chen J., Flow in games (and Everything Else), Communications of the ACM, 50, 4, (2007); Popper K.R., All Life is Problem Solving, (1999); Maynard Smith J., Evolution and the Theory of Games, (1982); Gardner H., Frames of Mind: The Theory of Multiple Intelligences, (1983); Gardner H., The Unschooled Mind: How Children Think and How Schools Should Teach, (1991); Smith M., Howard Gardner, Multiple Intelligences and Education, (2002); Cosmides L., Tooby J., The multimodular nature of human intelligence, Origin and Evolution of Intelligence, (1997); Tooby J., Cosmides L., Conceptual foundations of evolutionary psychology, The Handbook of Evolutionary Psychology, (2005); Tooby J., Cosmides L., Does beauty build adapted minds?, Evolution, Literature and Film: A Reader, pp. 174-183, (2010); Garlick D., Intelligence and the Brain: Solving the Mystery of Why People Differ in IQ and How A Child Can Be A Genius, (2010); Jenkins H., Videogames on the Threshold of Art', (2001); Jenkins H., First Person: New Media As Story, (2004); Jenkins H., The Wow Climax: Tracing the Emotional Impact of Popular Culture, (2007); Carroll J., Correcting for the corrections: A darwinian critique of a foucauldian novel, Style, 47, 1, pp. 87-118, (2013); Balakrishnan B., Shyam S.S., Where am I? How can i get there? Impact of navigability and narrative transportation on spatial presence, Human-Computer Interaction, 26, 3, pp. 161-204, (2011); The best videogame stories ever, GamesRadar Staff., (2013); Csikszentmihalyi M., A systems perspective on creativity, Creative Management and Development, pp. 3-17, (2006); McIntyre P., Creativity and Cultural Production: Issues for Media Practice, (2012); Simonton D.K., Creativity in Science: Chance, Logic, Genius, and Zeitgeist, (2004); Simonton D.K., Great Flicks: Scientific Studies of Cinematic Creativity and Aesthetics, (2011); Runco M.A., Jaeger G.J., The standard definition of creativity, Creativity Research Journal, 24, 1, pp. 92-96, (2012); Bateson, Capra, F &amp; Luisi, PL 2014, The Systems View of Life: A Unifying Vision, (2014); Wilson E.O., Consilience: The Unity of Knowledge, (1998); Carroll J., Evolution and Literary Theory, (1995); Pinker S., The Blank Slate: The Modern Denial of Human Nature, (2002); Brown D.E., Human Universals, (1991); Pinker S., How the Mind Works, (1997); Miller J.G., Living Systems, (1978); Luhmann N., Social Systems, Writing Science, (1995); Kinder M., Playing with Power in Movies, Television, and Video Games: From Muppet Babies to Teenage Mutant Ninja Turtles, (1991); Jenkins H., Transmedia Storytelling, (2003); Dena C., Transmedia Practice: Theorising the Practice of Expressing A Fictional World Across Distinct Media and Environments, (2009); Gomez J., The 8 Defining Characteristics of A Transmedia Production, (2007); Velikovsky J.T., Transmedia Practice: A Collective Approach, (2014); Producers Guild of America Code of Credits -New Media, (2010); Sampson S., Evolution changes everything, This Will Change Everything: Ideas That Will Shape the Future, (2010); Capra F., Luisi P.L., The Systems View of Life: A Unifying Vision, (2014); Boyd B., Art and evolution: The avant-garde as test case -spiegelman in the narrative corpse, Evolution, Literature and Film: A Reader, (2010); Dutton D., The Art Instinct: Beauty, Pleasure and Human Evolution, pp. 51-61, (2010); Velikovsky J.T., Animation and narrative in videogames: A case study -looney tunes: Acme arsenal, Animation Practice, Process &amp; Production, 2, 1-2, pp. 11-48, (2012); Glass Brian D., Maddox Todd W., Love Bradley C., Real-time strategy game training: Emergence of a cognitive flexibility trait, PLoS ONE, 2013, 8, (2013); Buschkuehl M., Jaeggi S.M., Improving intelligence: A literature review, Swiss Medical Weekly, 140, 19-20, pp. 266-272, (2010); Przybylski A.K., Deci E.L., Rigby C.S., Ryan R.M., Competence-impeding electronic games and players' aggressive feelings, thoughts, and behaviors, Journal of Personality and Social Psychology, 106, 3, pp. 441-457, (2014); Velikovsky J.T., A hierarchy of memes, Practical Memetics, (2014); Velikovsky J.T., Creative practice theory, StoryAlity, (2012); Bourdieu P., Johnson R.E., The Field of Cultural Production: Essays on Art and Literature, (1993)</t>
  </si>
  <si>
    <t>Bouca M.</t>
  </si>
  <si>
    <t>Bouca, Maura (55510285600)</t>
  </si>
  <si>
    <t>Mobile communication, gamification and ludification</t>
  </si>
  <si>
    <t>Proceedings of the 16th International Academic MindTrek Conference 2012: "Envisioning Future Media Environments", MindTrek 2012</t>
  </si>
  <si>
    <t>10.1145/2393132.2393197</t>
  </si>
  <si>
    <t>https://www.scopus.com/inward/record.uri?eid=2-s2.0-84870486782&amp;doi=10.1145%2f2393132.2393197&amp;partnerID=40&amp;md5=a9c5bc2f05693c8488ce59d4f4779812</t>
  </si>
  <si>
    <t>Gamification is the current buzz word. It refers to "the use of game design elements in non-gaming contexts" [16]. This paper aims at suggesting a new approach to this concept through taking one step back, and looking at "ludification" instead of "gamification". Relying on preexistent literature to infer the differences between gamification and ludification, and trace the characteristics of mobile games that may or may not contribute to the construction of a culture of playfulness and fun, the author wants to understand what is the real range of these two terms. Mobile apps and games should reflect these phenomena and help understand how are they part of contemporary culture and society and what do they tell us about the historical moment we are living in.</t>
  </si>
  <si>
    <t>Gamification; Ludification; Mobile communication; Mobile games; Play</t>
  </si>
  <si>
    <t>Aarseth E., Computer game studies, year one, Game Studies, 1, 1, (2001); Antin J., Churchill E.F., Badged in social media: A social psychological perspective, CHI 2011, (2011); App Store [iOS Software], (2011); Bell G., Dourish P., Yesterday's tomorrow: Notes on ubiquitous computing's dominant vision, Personal and Ubiquitous Computing, 11, 2, (2007); Boellstorff T., A ludicrous discipline? Ethnography and game studies, Games and Culture, 1, 1, pp. 29-35, (2006); Bogost I., Gamification is Bullshit: My Position Statement at the Wharton Gamification Symposium, (2011); Bogost I., Persuasive Games: Exploitationware, (2011); Briley, It's Time to Take Mobile Gaming Seriously, (2011); Caillois R., Man, Play and Games, (2001); Chaplin H., I Don't Want to be a Superhero - Ditching Reality for a Game isn't as Fun as It Sounds, (2011); Chaplin H., Zimmerman E., The Ludic Century, (2008); Counts S., Group-based mobile messaging in support of the social side of leisure, Computer Supported Cooperative Work, 16, pp. 75-97, (2007); David, The Ludic Age [blog Post], (2008); Deterding S., Khaled R., Nacke L.E., Dixon D., Gamification: Toward a definition, CHI 2011, (2011); Deterding S., Sicart M., Nacke L., O'Hara K., Dixon D., Gamification: Using game design elements in non-gaming contexts, CHI 2011, (2011); Dovey J., Kennedy H.W., Game Cultures: Computer Games as New Media, (2006); Earn Your Gamification Design Certification, (2011); About Foursquare, (2011); Frasca G., Ludology Meets Narratology: Similitude and Differences Between (Video)Games and Narrative, (1999); DICE 2010: "Design Outside the Box" Presentation [video File], (2010); Gamification Wiki; Gaver B., Designing for homo ludens, I3 Magazine, 12, pp. 2-6, (2002); Glas R., Breaking reality: Exploring pervasive cheating in foursquare, DiGRA 2011: Think Design Play, (2011); Android Market, (2011); Fun is the Future: Mastering Gamification [video File], (2010); Hjorth L., The game of being mobile: One media history of gaming and mobile technologies in Asia-Pacific, Convergence: The International Jounal of Research into New Media Technologies, 13, 4, pp. 369-381, (2007); Huizinga J.H., Homo Ludens, a Study of the PlayElement in Culture, (2007); Huotari K., Hamari J., Gamification" from the perspective of service marketing, CHI 2011, (2011); Kerr A., Brereton P., Kucklich J., Flynn R., New Media: New Pleasures?, (2004); Khaled R., It's not just whether you win or lose: Thoughts on gamification and culture, CHI 2011, (2011); Khaled R., Dixon D., Deterding S., Gamification - A rountable on game studies and HCI, Perspectives [Powerpoint Slides], (2011); Kommune K., Current Exhibition: Space Invaders, (2011); Langshaw M., Feature: The History of Mobile Gaming, (2011); Ling R.S., New Tech, New Ties, How Mobile Communication is Reshaping Social Cohesion, (2008); Ling R.S., Taken for Grantedness; Lopez J., Gartner: 50% of Innovation Will be Gamified by 2015 [blog Post], (2011); Man P., Playing the Real Life - The Ludification of Social Ties in Social Media, (2011); Martin Lister J.D., Giddings S., Grant I., Kelly K., New Media: A Critical Introduction, (2003); McCrea C., A Declaration of Independence from Gamification, (2011); McGonigal J., Reality is Broken: Why Games Make Us Better and How They can Change the World, (2011); Montola M., Stenros J., Pervasive Games, Theory and Design, (2009); More Ludic Century Nonsense, (2010); Gamification Wiki; Norbeck E., The study of play - Johan huizinga and modern anthropology (Johan huizinga address), The Study of Play, Problems and Prospects, Proceedings of the First Annual Meeting of the Association for the Anthropological Study of Play, pp. 13-22, (1977); Raessens J., Playful identities, or the ludification of culture, Games and Culture, 1, 1, pp. 52-57, (2006); Reeves B., Read J.L., Total Engagement: Using Games and Vitual Worlds to Change the Way People Work and Businesses Compete, (2009); Ryan R.M., Deci E.L., Intrinsic and extrinsic motivations: Classic definitions and new directions, Contemporary Educational Psychology, 25, pp. 54-67, (2000); Salen K., Zimmerman E., Rules of Play, Game Design Fundamentals, (2004); Seidman S., The Portmodern Turn: New Perspectives on Social Theory, (1994); Semenov A., Mobile games, Towards the Next Wave of Mobile Communication - Proceedings of the Research Seminar on Telecommunications Business, pp. 68-72, (2005); Sicart M., The Ethics of Computer Games, (2009); Sutton-Smith B., The Ambiguity of Play, (2001); Jane McGonigal: Gaming can Make a Better World [video File], (2010); Seth Prietbatsch: The Game Layer on Top of the World [video File], (2010); Wasteland M., Gamified! Gamification comes to arrested development, Game Developer Magazine, 56, (2011); Weiser, Ubiquitous Computing, (1996); Wright C., A Brief History of Mobile Games: 2007/8 - Thank God for Steve Jobs, the Mobile Games Veteran Welcomes the New Touchy-feely, (2009); Zichermann G., Cunningham C., Gamification by Design, (2011); Zichermann G., Linder J., Game-Based Marketing, (2010)</t>
  </si>
  <si>
    <t>Shell J., The art of game design, Morgan Kaufmann, (2008); Korhonen H., Paavilainen J., Saarenpaa H., Expert review method in game evaluations - Comparison of two playability heuristics, Proceedings of the Mind Trek 2009; Rudd J., Stern K., Isesensee S., Low vs high-fidelity prototyping debate, Interactions, 3, 1, pp. 75-85, (1996); Buxton B., Sketching User Experiences - Getting the Design Right and Right Design, (2007); Nielsen J., Molich R., Heuristic evaluation of the user interface, Proceedings of the SIGCHI Conference on Human Factors in Computing Systems: Empowering People; Desurvire H., Caplan M., Toth J.A., Using heuristics to evaluate the playability of games, Proceedings of CHI; Pinelle D., Wong N., Stach T., Gutwin C., Usability heuristics for networked multiplayer games, Proceedings of ACM 2009 International Conference on Supporting Group Work; Korhonen H., Koivisto E.M., Playability heuristics for mobile games, Proceedings of the MobileHCI; Sim G., MacFarlane S., Horton M., Evaluating usability, fun and learning in educational software for chiildren, Proceedings of EDMEDIA; Olsen A., Smolentzov L., Strandvall T., Comparing different eye tracking cues when using the retrospective think aloud method in usability testing, Proceedings of the 24th British HCI Conference - Play Is Serious Business; Liu L., Khooshabeh P., Paper or interactive?: A study of prototyping techniques for ubiquitous computing environments, Proceedings of the CHI '03 Extended Abstracts on Human Factors in Computing Systems; Sauer J., Sonderegger A., The influence of prototype fidelity and aesthetics of design in usability tests: Effects on user behaviour, subjective evaluation and emotion, Applied Ergonomics, 40, pp. 670-677, (2009); Hanna L., Risden K., Alexander K.J., Guidelines for usability testing with children, Interactions, 4, 5, pp. 9-14, (1997); Druin A., Cooperative inquiry: Develping new technologies for children with children, Proceedings of the CHI '03 Extended Abstracts on Human Factors in Computing Systems; Markopoulos P., Bekker M., On assessment of usability testing methods for children, Interacting with Computers, 15, pp. 227-243, (2003); Reilly D., Dearman D., Welsman-Dinelle M., Inkpen K., Evaluating early prototypes in context: Trade-offs, challenges, and successes, Pervasive Computing, 4, 4, pp. 42-50, (2005); Levi M.D., Conrad F.G., A heuristic evaluation of a world wide web prototype, Interactions, 3, 4, pp. 50-61, (1996); Lim Y.K., Pangam A., Periyasami S., Aneja S., Comparative analysis of high- and low-fidelity prototypes for more valid usability evaluations of mobile devices, Proceedings of the NordiCHI; Snyder C., Paper Prototyping: The Fast and Easy Way to Define and Refine User Interfaces, (2003); Kohler B., Haladjian J., Simeonova B., Ismailovic D., Feedback in low vs high fidelity visuals for game prototypes, Proceedings of the Games and Software Engineering; Sefelin R., Tscheligi M., Giller V., Paper prototyping-what is it good for? A comparison of paper and computer based low fidelity prototyping, Proceedings of the Conference on Human Factors in Computing Systems; Wiklund M., Thurrot C., Dumas J., Does the fidelity of software prototypes affect the perception of usability, Proceedings of the Proceedings of the Human Factors and Ergonomics Society Annual Meeting; Sauer J., Franke H., Ruttinger B., Designing interactive consumer products: Utility of low-fidelity prototypes and effectiveness of enhanced control labeling, Applied Ergonomics, 39, 1, pp. 71-85, (2008); Derboven J., De Roeck D., Verstraete M., Geerts D., Schneider-Barnes J., Luten K., Comparing user interaction with low and high fidelity prototypes of tabletop surfaces, Proceedings of the NordiCHI; Law E.L.-C., Roto V., Vermeeren A.P.O.S., Kort J., Hassenzahl M., Towards a shared definition of user experience, Proceedings of the CHI 2008; ISO Ergonomics of Human System Interaction - Prt 210: Human-centred Design for Interactive System, (2010); Kaye J., Evaluating experienced-focused HCI, Proceedings of the CHI 2007, (2007); Carroll J.M., Beyond fun, Interactions, 11, 5, pp. 38-40, (2004); Inkpen K., Three important research agendas for educational multimedia: Learning, children and gender, Proceedings of the Educational MultiMedia, (1997); Malone T.W., What makes things fun to learn? Heuristics for designing instructional computer games, Proceedings of the 3rd ACM SIGSMALL Symposium and the First SIGPC Symposium on Small Systems, (1980); Barendregt W., Bekker M., Baauw E., Development and evaluation of the problem identification picture cards method, Cognition, Technology and Work, 10, 2, pp. 95-105, (2008); Read J.C., MacFarlane S.J., Casey C., Endurability, Engagement and Expectations: Measuring Children's Fun, (2002); Zaman B., Abeele V.V., Laddering with young children in user experence evaluations: Theoretical groundings and a practical case, Proceedings of the IDC, (2010); Horton M., Read J.C., Interactive whiteboards in the living room? - Asking children about their technologies, Proceedings of the 22nd British HCI Conference, (2008); Borgers N., Leeuw E.D., Hox J., Children as respondents in survey research: Cognitive development and response quality, Buletin de Methodologie Sociologique, 66, pp. 60-75, (2000); Read J.C., Fine K., Using survey methods for design and evaluation in child computer interaction, Proceedings of the Interact 2005, (2005); Sim G., Horton M., Investigating children's opinions of games: Fun toolkit vs this or that, Proceedings of the Interaction Design and Children, (2012); Hoysniemi J., Hamalainen P., Turkki L., Using peer tutoring in evaluating the usability of a physically interactive computer game with children, Interacting with Computers, 15, 2, pp. 203-225, (2003); Donker A., Reitsma P., Usability testing with children, Proceedings of the Interacton Design and Children, (2004); Barendregt W., Bekker M., Bouwhuis D.G., Baauw E., Predicting effectiveness of children participants in user testing based on personality charactersitics, Behaviour &amp; Information Technology, 26, 2, pp. 133-147, (2007); Polson P., Lewis C., Rieman J., Wharton C., Cognitive walkthroughs: A method for theory-based evaluation of user interface, International Journal of Man-Machine Studies, 36, pp. 741-773, (1992); Read J.C., Validating the fun toolkit: An instrument for measuring children's opinion of technology, Cognition, Technology and Work, 10, 2, pp. 119-128, (2008)</t>
  </si>
  <si>
    <t>Vidler A., What is a diagram anyway?, Peter Eisenman: Feints, pp. 19-77, (2006); Somol R.E., Dummy text or the diagrammatic base of contemporary architecture, Diagrams Diaries, pp. 6-25, (1999); Rocha A.J.M., Architecture theory 1960-1980, Emergence of a Computational Perspective, (2004); Flusser V., Filosofia da Caixa Preta: Ensaios para Uma Futura Filosofia da Fotografia, São Paulo, (1985); Flusser V., O Universo das Imagens Técnicas: Elogio da Superficialidade, São Paulo, (2008); Flusser V., Pós-história: Vinte Instantâneos e um Modo de Usar, São Paulo, (2008); Mindell D.A., Between Human and Machine: Feedback, Control and Computing Before Cybernetics, (2002); Eames C., Eames R., A Computer Perspective, (1973); Wiener N., The Human Use of Human Beings: Cybernetics and Society, (1954); Pask G., An Approach to Cybernetics, (1961); Price C., Gordon Pask, Kybernetes, 30, 5-6, pp. 819-820, (2001); Lobsinger M.L., Cybernetic theory and the architecture of performance: Cedric price's fun palace, Anxious Modernisms: Experimentation in Postwar Architectural Culture, pp. 119-139, (2000); Mathews S., The fun palace as virtual architecture: Cedric price and the practices of indeterminacy, Journal of Architectural Education, 59, 3, pp. 39-48, (2006); Alkan A.S., Architectural representation beyond visualization: Cedric price's diagram of social imagination, Architecture as a Craft: Architecture, Drawing, Model and Position, pp. 129-140, (2010); Pickering A., The Cybernetic Brain: Sketches of Another Future, (2010); Pask G., Artificial intelligence:A preface and a theory, Soft Architecture Machines, pp. 6-30, (1975); Negroponte N., The architecture machine, The MIT Press, (1970); Friedman Y., Towards a Scientific Architecture, (1980); Baran P., On Distributed Communication Networks, (1962); Pask G., The architectural relevance of cybernetics, Architectural Design, 39, 9, pp. 494-496, (1969); Vrachliotis G., How form came about from society: Christopher alexander or about architecture as a form of culture and structure, Structuralism Reloaded: Rule-based Design in Architecture and Urbanism., pp. 61-68, (2011); Ockman J., Sachs A., Modernism takes command, Architecture School:Three Centuries of Educating Architects in North America, pp. 120-159, (2012); Alexander C., Notes on the Synthesis of Form., (1964); Grabow S., Christopher Alexander:The Search for a New Paradigm in Architecture, (1983); Alexander C., Twenty-six pictures to the top of the tree, Architectural Forum, 119, 4, (1963); Gelernter M., Sources of Architectural Form: A Critical History of Western Design Theory, (1995); Alexander C., A City is Not a Tree, Design, (1966); Alexander C., From a set of forces to a form, The Man-made Object, pp. 96-107, (1966); Alexander C., Systems generating systems, Computation Design Thinking., (2011); Alexander, C., The Timeless Way of Building., (1979); Oxman R., Oxman R., Form: From composition to generation, Theories of the Digital in Architecture., pp. 55-61, (2014); Schumacher P., Parametricism as Style - Parametricist Manifesto, (2008); Upitis A., Alexander's choice: How architecture avoided computer-aided design c. 1962, A Second Modernism: MIT,Architecture, and the 'Techno-Social' Moment, pp. 474-505, (2013); Steenson M.W., Architectures of information: Christopher Alexander, Cedric price, and Nicholas Negroponte &amp; MIT's architecture machine group, PhD Thesis, (2014); Scheurer F., Architectural algorithms and the renaissance of the design pattern, Pattern: Ornament, Structure and Behavior, pp. 41-55, (2009); Geiger D., Rosemann M., Fielt E., Schader M., Crowdsourcing information systems: Definition,Typology, and Design, Proceedings of the 33rd International Conference on Information Systems, (2012)</t>
  </si>
  <si>
    <t>Pharmaceutical Society of Australia, Professional Practice Standards Version 3, Canberra: Pharmaceutical Society of Australia, (2006); Benrimoj S., Langford J., Berry G., Collins D., Lauchlan R., Stewart K., Economic impact of increased clinical intervention rates in community pharmacy: A randomised trial of the effect of education and a professional allowance, Pharmacoeconomics, 18, 5, pp. 459-468, (2000); Westerlund T., Marklund B., Assessment of the clinical and economic outcomes of pharmacy interventions in drug-related problems, J Clin Pharm Ther, 34, 3, pp. 319-327, (2009); Peterson G., Tenni P., Jackson S., Et al., Documenting Clinical Interventions in Community Pharmacy: Promise III, (2010); Westerlund T., Almarsdattir A.B., Melander A., Factors influencing the detection rate of drug-related problems in community pharmacy, Pharm World Sci, 21, 6, pp. 245-250, (1999); Use of Simulation in Pharmacy School Curricula, (2010); Accreditation Standards for Pharmacy Programs in Australia and New Zealand, (2012); Choi M., Communities of practice: An alternative learning model for knowledge creation, Br J Educ Technol, 37, 1, pp. 143-146, (2006); Ilgen J., Sherbino J., Cook D., Technology-enhanced simulation in emergency medicine: A systematic review and meta-analysis, Acad Emerg Med, 20, 2, (2013); Cook D., Brydges R., Zendejas B., Hamstra S., Hatala R., Mastery learning for health professionals using technology-enhanced simulation: A systematic review and meta-analysis, Acad Med, 88, 8, pp. 1178-1186, (2013); Fernandez R., Parker D., Kalus J.S., Miller D., Compton S., Using a human patient simulation mannequin to teach interdisciplinary team skills to pharmacy students, Am J Pharm Educ, 71, 3, (2007); Bergeron B., Developing Serious Games (Game Development Series), (2006); Hansen M.M., Versatile, immersive, creative and dynamic virtual 3-D healthcare learning environments: A review of the literature, J Med Internet Res, 10, 3, (2008); Susi T., Johannesson M., Backlund P., Serious Games: An Overview, (2007); Krum H., Jelinek M.V., Stewart S., Sindone A., Atherton J.J., Hawkes A.L., Guidelines for the prevention, detection and management of people with chronic heart failure in Australia 2006, Med J Aust, 185, 10, (2006)</t>
  </si>
  <si>
    <t>Gotsis M., Lympouridis V., Requejo P., Haubert L., Poulos I.C., Frangoudes F., Turpin D., Jordan-Marsh M., Skyfarer: Design Case Study of a Mixed Reality Rehabilitation Video Game, HCI, 9, pp. 699-710, (2014); Blom L.A., Chaplin L.T., The Intimate Act of Choreography, (1982); Bianchi-Berthouze N., Woong Kim W., Patel D., Does body movement engage you more in digital game play? and why?, Proceedings of the 2nd International Conference on Affective Computing and Intelligent Interaction (ACII '07), pp. 102-113, (2007); Russell W.D., Newton M., Short-term psychological effects of interactive video game technology exercise on mood and attention, Proceedings of Educational Technology &amp; Society, pp. 294-308, (2008); Bernhaupt R., Evaluating user experience in games, Concepts and Methods, (2010); Lang B.S., Requejo P., Et al., The potential of virtual reality and gaming to assist successful aging with disability, Phys Med Rehabil Clin N Am, 21, pp. 339-356, (2010); Khen M., Kroll T., Staying physically active after spinal cord injury: A qualitative exploration of barriers and facilitators to exercise participation, BMC Public Health, 9, 168, pp. 1-11, (2009); Chang C., Chang Y., Chang H., Chou L., An interactive game-based shoulder wheel system for rehabilitation, Patient Prefer Adherence, 6, pp. 821-828, (2012); Mantovani F., Castelnuovo G., Sense of Presence in Virtual Training: Enhancing Skills Acquisition and Transfer of Knowledge Through Learning Experience in Virtual Environments, pp. 167-179, (2003); Annesi J., Mazas J., Effects of virtual reality-enhanced exercise equipment on adherence and exercise-induced feeling states, Perceptual and Motor Skills, 85, 3, pp. 835-844, (1997); Nawoczenski D., Ritter-Soronen J., Et al., Clinical trial of exercise for shoulder pain in chronic spinal injury, Physical Therapy, 86, 12, pp. 1604-1618, (2006); Reimer W.S., De Haan R.J., Rijnders P.T., Limburg M., Van Den Bos G.A.M., The burden of caregiving in partners of long-term stroke survivors, Stroke, 29, 8, pp. 1605-1611, (1998); Becker G., Continuity after a stroke: Implications of life-course disruption in old age, The Gerontologist, 33, 2, pp. 148-158, (1993)</t>
  </si>
  <si>
    <t>Koster R., Theory of Fun for Game Design, (2005); Togelius J., Yannakakis G.N., Stanley K.O., Browne C., Searchbased procedural content generation, Proceedings of EvoApplications, 6024, (2010); Togelius J., Preuss M., Beume N., Wessing S., Hagelback J., Yannakakis G.N., Grappiolo C., Controllable procedural map generation via multiobjective evolution, Genetic Programming and Evolvable Machines, 14, 2, pp. 245-277, (2013); Cardamone L., Yannakakis G.N., Togelius J., Lanzi P.L., Evolving interesting maps for a first person shooter, Proceedings of the 2011 International Conference on Applications of Evolutionary Computation - Volume Part I, Ser. EvoApplications'11, pp. 63-72, (2011); Elo A.E., The Rating of Chessplayers, Past and Present, 3, (1978); Herbrich R., Minka T., Graepel T., TrueskillTM: A bayesian skill rating system, Advances in Neural Information Processing Systems, pp. 569-576, (2006); Weng R.C., Lin C.-J., A bayesian approximation method for online ranking, The Journal of Machine Learning Research, 12, pp. 267-300, (2011); Nikolenko S., Sirotkin A., A new bayesian rating system for team competitions, Proceedings of the 28th International Conference on Machine Learning (ICML-11), pp. 601-608, (2011); Huang J.C., Frey B.J., Cumulative distribution networks and the derivative-sum-product algorithm: Models and inference for cumulative distribution functions on graphs, The Journal of Machine Learning Research, 12, pp. 301-348, (2011); Delalleau O., Contal E., Thibodeau-Laufer E., Ferrari R.C., Bengio Y., Zhang F., Beyond skill rating: Advanced matchmaking in ghost recon online, Computational Intelligence and al in Games, IEEE Transactions on, 4, 3, pp. 167-177, (2012); Feil J., Scattergood M., Beginning Game Level Design, (2005); Clayton A.C., Introduction to Level Design for PC Games, (2003); Byrne E., Game Level Design, (2005); Bjork S., Holopainen J., Patterns in Game Design, (2005); Kreimeier B., The Case for Game Design Patterns, (2002); Hullett K., Whitehead J., Design patterns in fps levels, Prceedings of the Fifth International Conference on the Foundations of Digital Games, pp. 78-85, (2010); Giusti R., Hullett K., Whitehead J., Weapon design patterns in shooter games, Proceedings of the First Workshop on Design Patterns in Games, (2012); Pedersen C., Togelius J., Yannakakis G.N., Optimization of platform game levels for player experience, AIIDE, (2009); Compton K., Mateas M., Procedural level design for platform games, AIIDE, pp. 109-111, (2006); Shaker N., Yannakakis G.N., Togelius J., Towards automatic personalized content generation for platform games, AIIDE, (2010); Togelius J., De Nardi R., Lucas S., Towards automatic personalised content creation for racing games, Proc. IEEE Symposium on Computational Intelligence and Games CIG 2007, pp. 252-259, (2007); Loiacono D., Cardamone L., Lanzi P.L., Automatic track generation for high-end racing games using evolutionary computation, Computational Intelligence and al in Games, IEEE Transactions on, 3, 3, pp. 245-259, (2011); Cardamone L., Loiacono D., Lanzi P.L., Interactive evolution for the procedural generation of tracks in a high-end racing game, Proceedings of the 13th Annual Conference on Genetic and Evolutionary Computation, Ser. GECCO ' 11, pp. 395-402, (2011); Dormans J., Bakkes S., Generating missions and spaces for adaptable play experiences, Computational Intelligence and al in Games, IEEE Transactions on, 3, 3, pp. 216-228, (2011); Dormans J., Adventures in level design: Generating missions and spaces for action adventure games, Proceedings of the 2010 Workshop on Procedural Content Generation in Games, (2010); Togelius J., Preuss M., Beume N., Wessing S., Hagelback J., Yannakakis G.N., Multiobjective exploration of the starcraft map space, Proceedings of the IEEE Conference on Computational Intelligence and Games (CIG), pp. 265-272, (2010); Hastings E.J., Guha R.K., Stanley K.O., Automatic content generation in the galactic arms race video game, IEEE Transactions on Computational Intelligence and AI in Games, 4, 1, pp. 245-263, (2009); Risi S., Lehman J., D'Ambrosio D.B., Hall R., Stanley K.O., Combining search-based procedural content generation and social gaming in the petalz video game, AIIDE, (2012); Cube 2: Sauerbraten; Sastry K., Single and multi objective genetic algorithm toolbox for matlab in C++, Illinois Genetic Algorithms Laboratory</t>
  </si>
  <si>
    <t>Annetta L.A., The I'ns have it: A framework for serious educational game design, Review of General Psychology, 14, 2, pp. 105-112, (2010); Clark D.B., Martinez-Garza M., Prediction and explanation as design mechanics in conceptually-integrated digital games to help players articulate the tacit understandings they build through gameplay, Games, Learning, and Society: Learning and Meaning in the Digital Age, pp. 279-305, (2012); Clark D.B., Martinez-Garza M., Killingsworth S., Beyond Fun: Pintrich, Motivation to Learn, and Games for Learning; Clark D.B., Martinez-Garza M., Biswas G., Luecht R.M., Sengupta P., Driving assessment of students' explanations in game dialog using computer-adaptive testing and hidden markov modeling, Game-based Learning: Foundations, Innovations, and Perspectives, pp. 173-199, (2012); Clark D.B., Nelson B., Chang H., D'angelo C.M., Slack K., Martinez-Garza M., Exploring Newtonian mechanics in a conceptually-integrated digital game: Comparison of learning and affective outcomes for students in Taiwan and the United States, Computers and Education, 57, 3, pp. 2178-2195, (2011); Gee J.P., What video games have to teach us about learning and literacy, Palgrave Macmillan, (2003); Honey M.A., Hilton M., Learning Science Through Computer Games and Simulations, (2010); Kinnebrew J., Killingsworth S., Clark D.B., Biswas G., Martinez-Garza M., Krinks K., Sengupta P., Data mining and modeling in digital games for science learning, IEEE Transactions on Learning Technologies; Martinez-Garza M., Clark D.B., Teachers and teaching in game-based learning theory and practice, Approaches and Strategies in Next Generation Science Learning, pp. 147-163, (2013); National Research Council Workshop on Games and Simulations, (2009); Pintrich P.R., A motivational science perspective on the role of student motivation in learning and teaching contexts, Journal of Educational Psychology, 95, 4, (2003); Sengupta P., Kinnebrew J., Basu S., Biswas G., Clark D., Integrating computational thinking with k12 science education using agent-based computation: A theoretical framework, Education &amp; Information Technologies; Squire K., Video Games and Learning: Teaching and Participatory Culture in the Digital Age, (2011)</t>
  </si>
  <si>
    <t>Hrehovcsik M.M.</t>
  </si>
  <si>
    <t>Hrehovcsik, Micah M. (56410866200)</t>
  </si>
  <si>
    <t>Teaching “applied” game design</t>
  </si>
  <si>
    <t>International Journal of Multimedia and Ubiquitous Engineering</t>
  </si>
  <si>
    <t>10.14257/ijmue.2014.9.11.24</t>
  </si>
  <si>
    <t>https://www.scopus.com/inward/record.uri?eid=2-s2.0-84914143150&amp;doi=10.14257%2fijmue.2014.9.11.24&amp;partnerID=40&amp;md5=954fe93da41f659f3219b0a4d49f14a4</t>
  </si>
  <si>
    <t>It is common for student and entertainment game designers to have a prejudice towards serious games, because the goals of a serious game seem to compromise the designer’s ability to design a “fun” game. However, applied game design may present an opportunity for design innovation and design that is “more than fun”. This paper addresses an approach used to educate game designers about serious game design, which combines theory and conceptual design tools to help minimize the complexities of serious game design and maximize the creative freedom of the serious game designer. © 2014 SERSC.</t>
  </si>
  <si>
    <t>Education; Game design; Serious games</t>
  </si>
  <si>
    <t>Roessel L.V., Mastrigt J.V., Collaboration and Team Composition in Applied Game Creation Processes, (2011); Hrehovcsik M., Roessel L.V., Using Vitruvius as a Framework for Applied Game Design, Games for Health: Proceedings of the 3rd european conference on gaming and playful interaction in health care, pp. 131-152, (2013); Winn B.M., The Design, Play, and Experience Framework, Handbook of Research on Effective Electronic Gaming in Education, Information Science Reference IGI Global, (2009); Harteveld C., Triadic Game Design: Balancing Reality, Meaning and Play, (2011); Keetels N., Designing Games for Children's Rehabilitation, (2012); Adams E., Rollings A., Fundamentals of game design, (2007); Pulsipher L., Teaching Game Design: The Problems, (2011); Nash P., Shaffer D.W., Epistemic Trajectories: Mentoring in a Game Design Practicum, (2012); Totten C., Teaching Serious Game App Design Through Client-based Projects, (2013); Gee J.P., What Video Games Have to Teach Us About Learning and Literacy, (2004); Spek E.D.V.D., Experiments in serious game design a cognitive approach, (2011); Egenfeldt-Nielsen S., Educational Potential of Computer Games, (2007); Ritterfeld U., Cody M., Vorderer P., Serious Games: Mechanisms and Effects, (2010); Bogost I., Persuasive Games: The Expressive Power of Videogames, (2010); Fullerton T., Swain C., Hoffman S., Game Design Workshop: Designing, Prototyping, and Playtesting Games, (2004); Schell J., The Art of Game Design: A Book of Lenses, (2008); Juul J., Half-real: Video games between real rules and fictional worlds, (2011); Bartelson E., Dierckx M., Boshove E., Roso M., Dutch Games Industry Survey: Bedrijven Leggen Kaarten op Tafel, pp. 31-40, (2012); Sawyer B., Ten Myths About Serious Games, (2014); Michael D., Chen S., Serious Games: Games that Educate, Train, and Inform, Course Technology, (2006); Eck R.V., Digital Game-Based Learning: It's Not Just the Digital Natives Who Are Restless, Educause Review, (2006); Duke R., Gaming: The Future's Language, (1974); Habgood M.P.J., The Effective Integration of Digital Games, (2007); Becker K., Video game pedagogy: Good games= good pedagogy”, in Games: Purpose and Potential in Education, pp. 73-125, (2008); Shaffer D.W., How Computer Games Help Children Learn, (2006)</t>
  </si>
  <si>
    <t>Benford S., Et al., Bridging the physical and digital in pervasive gaming, Commun. ACM, 48, 3, pp. 54-57, (2005); Bornstein G., Et al., The effect of intergroup competition on group coordination: an experimental study, Games and Economic Behavior, 41, 1, pp. 1-25, (2002); Cowley B., Et al., Toward an understanding of flow in video games, Comput. Entertain., 6, 2, pp. 1-27, (2008); Csikszentmihalyi M., FLOW: The Psychology of Optimal Experience, (1990); Ejsing-Duun S., Et al., Cheating and Creativity in Pervasive Games in Learning Contexts, (2013); Fullerton T., Et al., Game Design Workshop: Designing, Prototyping and Playtesting Games, (2004); Jegers K., Pervasive game flow: understanding player enjoyment in pervasive gaming, Comput. Entertain., 5, 1, (2007); Jegers K., Elaborating eight elements of fun: Supporting design of pervasive player enjoyment, Comput. Entertain., 7, 2, pp. 1-22, (2009); Lazzaro N., Why we play games: Four keys to more emotions without story, (2004); Macvean A.P., Riedl M.O., Evaluating enjoyment within alternate reality games, pp. 1-6, (2011); Nieuwdorp E., The pervasive discourse: an analysis, Comput. Entertain., 5, 2, (2007); Plohn T., Nuclear Mayhem-A pervasive game Designed to Support Learning, (2013); Plohn T., Aalberg T., HiNTHunt-A Pervasive Game to Support and Encourage Desired Activities for New Students, Serious Games Development and Applications, 8101, pp. 200-205, (2013); Sigurdardottir H.D., 'LIT work tour to Iceland ', (2013); Sweetser P., Wyeth P., GameFlow: a model for evaluating player enjoyment in games, Comput. Entertain., 3, 3, pp. 3-3, (2005); Yee N., Motivations of Play in MMORPGs, (2005)</t>
  </si>
  <si>
    <t>Annema J.-H., Verstraete M., Abeele V.V., Desmet S., Geerts D., Videogames in therapy: A therapist's perspective,  International Conference on Fun and Games (2010) Leuven, Belgium; Ballaz L., Robert M., Lemay M., Prince F., Active video games and children with cerebral palsy: The future of rehabilitation?, International Conference on Virtual Rehabilitation (ICVR) (2011), pp. 1-2; Bierre K., Chetwynd J., Ellis B., Hinn D.M., Ludi S., Westin T., Game Not Over: Accessibility in Video Games, (2005); Burdea G.C., Jain A., Rabin B., Pellosie R., Golomb M., Long-term hand tele-rehabilitation on the playstation 3: Benefits and challenges, Engineering in Medicine and Biology Society (EMBS) Annual International Conference of the IEEE (2011), pp. 1835-1838; Cameirao M.S., Badia S.B.I., Zimmerli L., Oller E.D., Verschure P.F.M.J., The Rehabilitation Gaming System: A Virtual Reality Based System for the Evaluation and Rehabilitation of Motor Deficits, Virtual Rehabilitation, pp. 29-33, (2007); Choi K.-S., Lo K.-H., A hand rehabilitation system with force feedback for children with cerebral palsy: Two case studies, Disability and Rehabilitation, 33, pp. 1704-1714, (2011); Deutsch J.E., Borbely M., Filler J., Huhn K., Guarrera-Bowlby P., Use of a Low-Cost, Commercially Available Gaming Console (Wii) for Rehabilitation of an Adolescent with Cerebral Palsy, Physical Therapy, 88, pp. 1196-1207, (2008); Flores E., Tobon G., Cavallaro E., Cavallaro F.I., Perry J.C., Keller T., Improving patient motivation in game development for motor deficit rehabilitation, Proceedings of the International Conference on Advances in Computer Entertainment Technology (2009); Folmer E., Usability Patterns in Games, Future Play, (2006); Geerdink B., Levesley M.C., Bhakta B., Clarke M., Spinty S., Cnossen F., Richardson R., Force Feedback Joystick Therapy for Children with Cerebral Palsy,  Cambridge Workshop on Universal Access and Assistive Technology, (2008); Golomb M.R., Warden S.J., Fess E., Rabin B., Yonkman J., Shirley B., Burdea G.C., Maintained Hand Function and Forearm Bone Health 14 Months after an in-Home Virtual-Reality Videogame Hand Telerehabilitation Intervention in an Adolescent with Hemiplegic Cerebral Palsy, Journal of Child Neurology, 26, pp. 389-393, (2011); Grammenos D., Savidis A., Stephanidis C., Designing universally accessible games, Comput. Entertain., 7, pp. 1-29, (2009); Griffiths M., The Therapeutic Use of Videogames in Childhood and Adolescence, Clinical Child Psychology and Psychiatry, 8, 4, pp. 547-554, (2003); IDGA Game Accessibility White Paper, (2006); Li W., Lam-Damji S., Chau T., Fehlings D., The development of a home-based virtual reality therapy system to promote upper extremity movement for children with hemiplegic cerebral palsy, Technology and Disability, 21, pp. 107-113, (2009); Reid D.T., Benefits of a virtual play rehabilitation environment for children with cerebral palsy on perceptions of self-efficacy: A pilot study, Pediatric Rehabilitation, 5, 3, pp. 141-148, (2002); Rosenbaum P., Paneth N., Leviton A., Goldstein M., Bax M., A report: The definition and classification of cerebral palsy April 2006, Developmental Medicine and Child Neurology, 49, SUPPL. 2, pp. 8-14, (2007); Van Heest A.E., House J., Putnam M., Sensibility deficiencies in the hands of children with spastic hemiplegia, Journal of Hand Surgery, 18, 2, pp. 278-281, (1993); Wade W., Porter D., Sitting playfully: Does the use of a centre of gravity computer game controller influence the sitting ability of young people with cerebral palsy?, Disability and Rehabilitation: Assistive Technology, 7, pp. 122-129, (2012); Yuan B., Folmer E., Harris F.C., Game Accessibility: A Survey, (2011)</t>
  </si>
  <si>
    <t>Barab S.A., Dodge T., Ingram-Goble A., Peppler K., Pettyjohn P., Volk C., Solomoua M., Pedagogical dramas and transformational play: Narratively rich games for learning, Mind, Culture, and Activity, 17, 3, pp. 235-264, (2010); Barab S.A., Gresalfi M., Ingram-Goble A., Transformational Play: Using Games to Position Person, Content, and Context, Educational Researcher, 39, 525, (2010); Calleja G., Experiential Narrative in Game Environments, (2009); Carliner S., Shank P., The e-Learning Handbook: Past Promises, Present Challenges, (2008); Clark A., Natural-born cyborgs: Minds, technologies, and the future of human intelligence, (2003); Csikszentmihalyi M., Flow: The Psychology of Optimal Experience, (1990); Dede C., Nelson B., Ketelhut D.J., Clarke J., Bowman C., Design-based Research Strategies for Studying Situated Learning in a Multi-user Virtual Environment, Proceedings of the sixth international conference on the learning sciences, pp. 158-165, (2004); Dickey M.D., Murder on Grimm Isle: The Design of a Game-based Learning Environment, Digital Games and Learning, (2011); Egenfeldt-Nielsen S., Third generation educational use of computer games, Journal of Educational Multimedia and Hypermedia, 16, 3, pp. 263-281, (2007); Engestrom Y., Learning by expanding. An activity-theoretical approach to developmental research, (1987); Ermi L., Mayra F., Fundamental components of the gameplay experience: Analysing immersion, (2005); Fu F.L., Su R.C., Yu S.C., EGameFlow: A scale to measure learners' enjoyment of e-learning games, Computers &amp; Education, 52, 1, pp. 101-112, (2009); Gee J., Good Video Games + Good Learning, (2007); Gobel S., de Carvalho Rodrigues A., Mehm F., Steinmetz R., Narrative Game-based Learning Objects for Story-based Digital Educational Games, Proceedings of the 3rd European Conference on Games Based Learning, 14, (2009); Gresalfi M., Martin T., Hand V., Greeno J.G., Constructing competence: An analysis of students' participation in the activity system of mathematics classrooms, Educational Studies in Mathematics, 70, pp. 49-70, (2008); Kim B., Reeves T.C., Reframing research on learning with technology: in search of the meaning of cognitive tools, Instructional Science, 35, pp. 207-256, (2007); Klimmt C., Dimensions and determinants of the enjoyment of playing digital games: A three-level model, Level up: Digital games research conference, Utrecht, The Netherlands, pp. 246-257, (2003); Klimmt C., Hartmann T., Frey A., Effectance and control as determinants of video game enjoyment, CyberPsychology &amp; Behavior, 10, 6, pp. 845-848, (2007); Laurillard D., The pedagogical challenges to collaborative technologies, International Journal of Computer-Supported Collaborative Learning, 4, 1, pp. 5-20, (2009); Louchart L., Aylett R., Narrative theory and Emergent interactive Narrative, International journal of Continuing Engineering education and Lifelong Learning, 14, 6, pp. 506-518, (2004); Mezirow J., Learning as transformation: critical perspectives on a theory in progress, (2000); Moyle K., Australian Education Review, Building innovation: learning with technologies, (2010); Papert S., Does Easy Do It? Children, Games, and Learning, Game Developer, (1998); Sharma P., Hannafin M.J., Scaffolding in Technology-Enhanced Learning Environments, Interactive Learning Environments, 15, 1, pp. 27-46, (2007); Sherry J.L., Flow and media enjoyment, Communication Theory, 14, 4, pp. 328-347, (2004); Singhal A., Rogers E.M., A theoretical agenda for entertainment-education, Communication Theory, 12, 2, pp. 117-135, (2002); Australian Workforce Futures-A National Workforce Development Strategy, (2010); Smith P., Dalton J., Getting to grips with learning styles, (2005); Wang F., Hannafin M.J., Design-based research and technology-enhanced learning environments, Educational Technology Research and Development, 53, 4, pp. 5-23, (2005); Yelland N., Shift to the Future: Rethinking Learning with New Technologies in Education, (2007); Yelland N., Tsembas S., Elearning: Issues of pedagogy and practice in the information age, Learning and The Learner: Exploring Learning for New Times, pp. 95-111, (2008)</t>
  </si>
  <si>
    <t>Mills C.; D'Mello S.; Lehman B.; Bosch N.; Strain A.; Graesser A.</t>
  </si>
  <si>
    <t>Mills, Caitlin (40661587800); D'Mello, Sidney (14053463100); Lehman, Blair (35090258800); Bosch, Nigel (55790622900); Strain, Amber (40661922200); Graesser, Art (7004173078)</t>
  </si>
  <si>
    <t>40661587800; 14053463100; 35090258800; 55790622900; 40661922200; 7004173078</t>
  </si>
  <si>
    <t>What makes learning fun? exploring the influence of choice and difficulty on mind wandering and engagement during learning</t>
  </si>
  <si>
    <t>10.1007/978-3-642-39112-5_8</t>
  </si>
  <si>
    <t>https://www.scopus.com/inward/record.uri?eid=2-s2.0-84880020043&amp;doi=10.1007%2f978-3-642-39112-5_8&amp;partnerID=40&amp;md5=7044b85fd098bf4086ee41b8bf924706</t>
  </si>
  <si>
    <t>Maintaining learner engagement is critical for all types of learning technologies. This study investigated how choice over a learning topic and the difficulty of the materials influenced mind wandering, engagement, and learning during a computerized learning task. 59 participants were randomly assigned to a text difficulty and choice condition (i.e., self-selected or experimenter-selected topic) and measures of mind wandering and engagement were collected during learning. Participants who studied the difficult version of the texts reported significantly higher rates of mind wandering (d =.41) and lower arousal both during (d =.52) and after the learning session (d =.48). Mind wandering and arousal were not affected by choice. However, participants who were assigned to study the topic they selected reported significantly more positive valence during (d =.57) but not after learning. These participants also scored substantially higher on a subsequent knowledge test (d = 1.27). These results suggest that choice and text difficulty differentially impact mind wandering, engagement, and learning and provide important considerations for the design of ITSs and serious games with a reading component. © 2013 Springer-Verlag Berlin Heidelberg.</t>
  </si>
  <si>
    <t>Affect; Engagement; Mind wandering; Reading; Serious games</t>
  </si>
  <si>
    <t>Csikszentmihalyi M., Flow: The Psychology of Optimal Performance, (1990); D'mello S., Graesser A., The half-life of cognitive-affective states during complex learning, Cognition &amp; Emotion, 25, pp. 1299-1308, (2011); Pekrun R., Goetz T., Daniels L., Stupnisky R., Perry R., Boredom in achievement settings: Exploring control-value antecedents and performance outcomes of a neglected emotion, Journal of Educational Psychology, 102, (2010); Drummond J., Litman D., In the zone: Towards detecting student zoning out using supervised machine learning, ITS 2010, Part II. LNCS, 6095, pp. 306-309, (2010); Forbes-Riley K., Litman D., When does disengagement correlate with learning in spoken dialog computer tutoring, AIED 2011. LNCS, 6738, pp. 81-81, (2011); Mann S., Robinson A., Boredom in the lecture theatre: An investigation into the contributors, moderators and outcomes of boredom amongst university students, British Educational Research Journal, 35, pp. 243-258, (2009); Baker R., D'mello S., Rodrigo M., Graesser A., Better to be frustrated than bored: The incidence, persistence, and impact of learners' cognitive-affective states during interactions with three different computer-based learning environments, International Journal of Human-Computer Studies, 68, pp. 223-241, (2010); Larson R., Richards M., Boredom in the middle school years: Blaming schools versus blaming students, American Journal of Education, 99, pp. 418-443, (1991); Fredricks J., Blumenfeld P., Paris A., School engagement: Potential of the concept, state of the evidence, Review of Educational Research, 74, pp. 59-109, (2004); Arroyo I., Ferguson K., Johns J., Dragon T., Meheranian H., Fisher D., Et al., Repairing disengagement with non-invasive interventions, Frontiers in Artificial Intelligence and Applications, 158, (2007); D'mello S., Chipman P., Graesser A., Posture as a predictor of learner's affective engagement, Proceedings of the 29th Annual Meeting of the Cognitive Science Society, pp. 905-910, (2007); Joseph E., Engagement tracing: Using response times to model student disengagement, Artificial Intelligence in Education: Supporting Learning Through Intelligent and Socially Informed Technology, 125, (2005); Smallwood J., Schooler J., The restless mind, Psychological Bulletin, 132, (2006); Smallwood J., Fishman D., Schooler J., Counting the cost of an absent mind: Mind wandering as an underrecognized influence on educational performance, Psychonomic Bulletin &amp; Review, 14, pp. 230-236, (2007); Graesser A., Constructing inferences during narrative text comprehension, Psychological Review, 101, pp. 371-395, (1994); McNamara D., Kintsch W., Learning from texts: Effects of prior knowledge and text coherence, Discourse Processes, 22, pp. 247-288, (1996); Ozuru Y., Dempsey K., McNamara D., Prior knowledge, reading skill, and text cohesion in the comprehension of science texts, Learning and Instruction, 19, pp. 228-242, (2009); Zwaan R., Radvansky G., Situation models in language comprehension and memory, Psychological Bulletin, 123, (1998); Schooler J., Smallwood J., Christoff K., Handy T., Reichle E., Sayette M., Metaawareness, perceptual decoupling and the wandering mind, Trends in Cognitive Sciences, 15, pp. 319-326, (2011); Smallwood J., McSpadden M., Schooler J., The lights are on but no one's home: Metaawareness and the decoupling of attention when the mind wanders, Psychonomic Bulletin &amp; Review, 14, pp. 527-533, (2007); Feng S., D'mello S., Graesser A., Mind wandering while reading easy and difficult texts, Psychonomic Bulletin and Review; Pekrun R., The control-value theory of achievement emotions: Assumptions, corollaries, and implications for educational research and practice, Educational Psychology Review, 18, pp. 315-341, (2006); Deci E., Ryan R., Intrinsic Motivation and Self-determination in Human Behavior, (1985); Hidi S., Renninger K., The four-phase model of interest development, Educational Psychologist, 41, pp. 111-127, (2006); Cordova D., Lepper M., Intrinsic motivation and the process of learning: Beneficial effects of contextualization, personalization, and choice, Journal of Educational Psychology, 88, (1996); Calvert S., Strong B., Gallagher L., Control as an engagement feature for young children's attention to and learning of computer content, The American Behavioral Scientist, 48, (2005); Ainley M., Hidi S., Berndorff D., Interest, learning, and the psychological processes that mediate their relationship, Journal of Educational Psychology, 94, (2002); Millis K., Forsyth C., Butler H., Wallace P., Graesser A., Halpern D., Operation ARIES!: A serious game for teaching scientific inquiry, Serious Games and Edutainment Applications, pp. 169-195, (2011); Smilek D., Carriere J., Cheyne J., Out of mind, out of sight Eye blinking as indicator and embodiment of mind wandering, Psychological Science, 21, pp. 786-789, (2010); Buhrmester M., Kwang T., Gosling S., Amazon's Mechanical Turk a new source of inexpensive, yet high-quality, data, Perspectives on Psychological Science, 6, pp. 3-5, (2011); Mason W., Suri S., Conducting behavioral research on Amazon's Mechanical, Behavior Research Methods, 44, pp. 1-23, (2012); Graesser A., McNamara D., Kulikowich J., Coh-Metrix providing multilevel analyses of text characteristics, Educational Researcher, 40, pp. 223-234, (2011); McNamara D., Louwerse M., McCarthy P., Graesser A., Coh-Metrix: Capturing linguistic features of cohesion, Discourse Processes, 47, pp. 292-330, (2010); Graesser A., Person N., Question asking during tutoring, American Educational Research Journal, 31, pp. 104-137, (1994)</t>
  </si>
  <si>
    <t>Franzwa C.; Tang Y.; Johnson A.; Bielefeldt T.</t>
  </si>
  <si>
    <t>Franzwa, Christopher (55949360200); Tang, Ying (57791491500); Johnson, Aaron (57212369942); Bielefeldt, Talbot (55859106800)</t>
  </si>
  <si>
    <t>55949360200; 57791491500; 57212369942; 55859106800</t>
  </si>
  <si>
    <t>Balancing fun and learning in a serious game design</t>
  </si>
  <si>
    <t>10.4018/ijgbl.2014100103</t>
  </si>
  <si>
    <t>https://www.scopus.com/inward/record.uri?eid=2-s2.0-84922929850&amp;doi=10.4018%2fijgbl.2014100103&amp;partnerID=40&amp;md5=403838c9c6d849d063e1c584327a76ae</t>
  </si>
  <si>
    <t>This article presents the underlying philosophy of Sustain City, an educational serious game system that engages students, particularly prospective and beginning science and engineering students, in a series of engineering design challenges. Various strategies implemented in Sustain City for achieving a balance of fun and learning are discussed, including narrative-learning synthesis, supplementing the player's actions with feedback, and the development of a sufficient guidance system. The evaluation of Sustain City deployment is also presented. The assessment confirms the values of the serious games in promoting students' interests and learning in STEM fields. Copyright © 2014, IGI Global.</t>
  </si>
  <si>
    <t>Game design; Game mechanics; Narrative learning; Problem solving; Serious games</t>
  </si>
  <si>
    <t>Arnab S., Berta R., Earp J., De Freitas S., Popesci M., Romero M., Stanescu I., Usart M., Framing the adoption of serious games in formal education, Electronic Journal of E-Learning, 10, 2, pp. 159-171, (2012); Barab S.A., Gresalfi M., Arici A., Why educators should care about games, Teaching for the 21st Century, 67, 1, pp. 76-80, (2009); Bordogna J., Next generation engineering: Innovation through integration, Proc. of NSF Eng. Educ. Innovator's Conf., (1998); Chen J.C., Application of transformative learning theory in engineering education, Proceedings of 1st International Conference on Research in Engineering Education, (2007); Church W., Skelton L., Sustainability education in K-12 classroom, Journal of Sustain-ability Education, 1, (2010); Coyne R., Mindless repetition: Learning from computer games, Design Studies, 24, 3, pp. 199-212, (2003); Cyberinfrastructure for Education and Learning for the Future. A Vision and Research Agenda, (2005); De Freitas S., Learning in Immersive Worlds: A Review of Game-based Learning, (2010); Egenfeldt-Nielsen S., Experiential eLearning: An ID model for serious games, Serious Games Interactive, (2010); Lantz H.B., Science, technology, engineering, and mathematics (STEM) education what form?, What Function? What is STEM Education, (2009); Herbert B.E., The role of scaffolding student metacognition in developing mental models of complex, earth and environmental systems, Proceedings of the DFG-NSF International Workshops on Research and Development in Mathematics and Science Education, (2003); Hocine N., Gouaich A., A survey of agent programming and adaptive serious games, Proc. of 10th Int. Conf. on Autonomous Agents and Multiagent Systems (AAMAS 2011), (2011); Hoffman E., Games for health 2006: Pulse!!, First-Person Healthcare System Simulation, (2006); Johnson A., Tang Y., Franzwa C., KNN-based adaptive virtual reality game system, Proceedings of IEEE International Conference on Networking, Sensing, and Control, (2014); Mayo M., Video games: A route to large-scale STEM education? [PubMed], AAAS Science Journal, 323, 5910, pp. 79-82, (2009); Mott S.L., Lester J., Probabilistic goal recognition in interactive narrative environments, Proceedings of the 21st National Conference on Artificial Intelligence, (2006); Report to the President: Engage to Excel: Producing One Million Additional College Graduates with Degrees in Science, Technology, Engineering, and Mathematics, (2012); Sandford R., Ulicsak M., Facer K., Rudd T., Teaching with Games: Using Commercial Off-the-shelf Computer Games in Formal Education, (2006); Smith R., The long history of gaming in military training, Simulation Gaming, 41, pp. 898-920, (2009); Thomas J.M., Young R.M., Annie: Automated generation of adaptive learner guidance for fun serious games, IEEE Transactions on Learning Technologies, 4, 3, pp. 329-343, (2010); Torrente J., Blanco A., Moreno-Ger P., Fernandez-Manjon B., Designing Serious Games for Adult Students with Cognitive Disabilities (Lecture Notes in Computer Scirence 7666), (2012); Ulicsak M., Games in Education: Serious Games, (2010); Wattanasoontorn V., Garcia Hernandez R.J., Sbert M., Serious games for e-health care. Asian-european workshop on serious game and simulation, The 25th Annual Conference on Computer Animation and Social Agents, (2012); Wilson L., Best Practices for Using Games and Simulations in the Classroom: Guidelines for K-12 Educators, (2009); Xiangguang H., Yaya W., Yanyan C., Researching on AI path-finding algorithm in the game development, International Symposium on Instrumentation &amp; Measurement, Sensor Network and Automation, 2, pp. 484-486, (2012); Ying T., Sachin S., Henry J., Jahan K., Hargrove S., Interactive and collaborative games promoting metacognition for science and engineering design, Advances in Computer Science and Education Applications - Communications in Computer and Information Science, 202, pp. 405-412, (2011); Ying T., Sachin S., Kauser J., Henry J., Hargrove S.K., Sustain city - A cyberinfrastructure-enabled game system for science and engineering design, Journal of Computational Science Education, 1, 3, pp. 57-65, (2012); Zielke M.A., Evans M.J., Dufour F., Christopher T.V., Donahue J.K., Johnson P., Et al., Serious games for immersive cultural training: Creating a living world, IEEE Computer Graphics and Applications, 29, 2, pp. 49-60, (2009)</t>
  </si>
  <si>
    <t>Trampolines at Home, School, and Recreational Centers, Pediatrics, 103, 5, pp. 1053-1056, (1999); Baranowski T., Abdelsamad D., Baranowski J., O'Connor T.M., Thompson D., Barnett A., Chen T.-A., Impact of an Active Video Game on Healthy Children's Physical Activity, Pediatrics, 129, 3, (2012); Bianchi-Berthouze N., Understanding the Role of Body Movement in Player Engagement, Human-Computer Interaction, 28, 1, pp. 40-75, (2013); Bilodeau E.A., Bilodeau I.M., Motor Skills Learning, Annual Review of Psychology, 12, pp. 243-280, (1961); Bradley M.M., Lang P.J., Measuring emotion: The self-assessment manikin and the semantic differential, Journal of Behavior Therapy and Experimental Psychiatry, 25, 1, (1994); Brockmyer J.H., Fox C.M., Curtiss K.A., McBroom E., Burkhart K.M., Pidruzny J.N., The development of the Game Engagement Questionnaire: A measure of engagement in video game-playing, Journal of Experimental Social Psychology, 45, 4, pp. 624-634, (2009); Buekers M.J.A., Magill R.A., Hall K.G., The Effect of Erroneous Knowledge of Results on Skill Acquisition when Augmented Information is Redundant, The Quarterly Journal of Experimental Psychology Section A, 44, 1, pp. 105-117, (1992); Cairney J., Kwan M.Y., Velduizen S., Hay J., Bray S.R., Faught B.E., Gender, perceived competence and the enjoyment of physical education in children: a longitudinal examination, The international journal of behavioral nutrition and physical activity, 9, (2012); Carroll B., Loumidis J., Children's perceived competence and enjoyment in physical education and physical activity outside school, European Physical Education Review, 7, pp. 24-43, (2001); Charbonneau E., Miller A., LaViola J.J., Teach me to dance: exploring player experience and performance in full body dance games, (2011); Chua P.T., Crivella R., Daly B., Hu N., Schaaf R., Ventura D., Pausch R., Training for physical tasks in virtual environments: Tai Chi, pp. 87-94, (2003); Csikszentmihalyi M., Flow: the psychology of optimal experience, (1990); Feltz D.L., Lirgg C.D., Self-efficacy beliefs of athletes, teams, and coaches, Handbook of sport psychology, 2, pp. 340-361, (2001); Ferrer-Caja E., Weiss M.R., Predictors of Intrinsic Motivation among Adolescent Students in Physical Education, Research Quarterly for Exercise and Sport, 71, 3, pp. 267-279, (2000); Fery Y.A., Ponserre S., Enhancing the control of force in putting by video game training, Ergonomics, 44, 12, pp. 1025-1037, (2001); Holsti L., Takala T., Martikainen A., Kajastila R., Hamalainen P., Bodycontrolled trampoline training games based on computer vision, pp. 1143-1148, (2013); Ishigaki S., White T., Zordan V.B., Liu C.K., Performance-based control interface for character animation, 61, 8, pp. 1-61, (2009); Jackson S.A., Eklund R., Martin A., The FLOW manual, (2010); Jarvela S., Ekman I., Kivikangas M.J., Ravaja N., Digital games as experiment stimulus, (2012); (2004); Sports K., (2010); Kolb D.A., Experiential Learning: Experience as the Source of Learning and Development, (1983); Krueger M.W., Gionfriddo T., Hinrichsen K., VIDEOPLACE - an artificial reality, Proceedings of the SIGCHI Conference on Human Factors in Computing Systems, pp. 35-40, (1985); Liebermann D.G., Katz L., Hughes M.D., Bartlett R.M., McClements J., Franks I.M., Advances in the application of information technology to sport performance, Journal of sports sciences, 20, 10, pp. 755-769, (2002); Magill R.A., Anderson D.I., The roles and uses of augmented feedback in motor skill acquisition, Skill Acquisition in Sport: Research, Theory and Practice, (2012); Malone T.W., Toward a theory of intrinsically motivating instruction, Cognitive Science, 5, 4, pp. 333-369, (1981); Malone T.W., Lepper M.R., Making learning fun: A taxonomy of intrinsic motivations for learning, Aptitude, learning, and instruction, 3, pp. 223-253, (1987); Marquardt Z., Beira J., Em N., Paiva I., Kox S., Super Mirror: a kinect interface for ballet dancers, Proceedings of the 2012 ACM Annual Conference Extended Abstracts on Human Factors in Computing Systems Extended Abstracts, pp. 1619-1624, (2012); McKenzie J., Virtual Reality: Performance, Immersion, and the Thaw, 38, 4, (1988); Miles H.C., Pop S.R., Watt S.J., Lawrence G.P., John N.W., A review of virtual environments for training in ball sports, Computers &amp; Graphics, 36, pp. 714-726, (2012); Mori H., Fujieda T., Shiratori K., Hoshino J., Kangaroo: the trampoline entertainment system for aiding exercise, Proceedings of the 2008 International Conference on Advances in Computer Entertainment Technology, pp. 414-414, (2008); Mueller F., Agamanolis S., Picard R., Exertion interfaces: sports over a distance for social bonding and fun, Proceedings of the SIGCHI Conference on Human Factors in Computing Systems, pp. 561-568, (2003); Murphy S., Jukari Fit to Fly with Cirque du Soleil, The Guardian, (2009); Nacke L., Affective Ludology [Elektronisk resurs] : Scientific Measurement of User Experience in Interactive Entertainment, (2009); Nakamura J., Csikszentmihalyi M., The concept of flow, Handbook of Positive Psychology, pp. 89-105, (2002); Newell K.M., Motor Skill Acquisition, Annual Review of Psychology, 42, 1, pp. 213-237, (1991); Owens S.G., Garner J.C., Loftin J.M., Blerk V.N., Ermin K., Changes in Physical Activity and Fitness After 3 Months of Home Wii FitTM Use, Journal of Strength and Conditioning Research, 25, 11, pp. 3191-3197, (2011); Salen K., Zimmerman E., Rules of Play: Game Design Fundamentals, (2003); Schell J., The art of game design a book of lenses, (2008); Schmidt R.A., Wrisberg C.A., Motor Learning and Performance, (2008); Sigrist R., Rauter G., Riener R., Wolf P., Augmented visual, auditory, haptic, and multimodal feedback in motor learning: A review, Psychonomic Bulletin &amp; Review, 20, 1, pp. 21-53, (2013); Singer R.N., Pease D., A Comparison of Discovery Learning and Guided Instructional Strategies on Motor Skill Learning, Retention, and Transfer, Research Quarterly. American Alliance for Health, Physical Education and Recreation, 47, 4, pp. 788-796, (1976); Smeeton N.J., Hodges N.J., Williams A.M., Ward P., The Relative Effectiveness of Various Instructional Approaches in Developing Anticipation Skill, Journal of Experimental Psychology. Applied, 11, 2, pp. 98-110, (2005); Sparrer I., Dinh D.A.T., Ilgner J., Westhofen M., Vestibular rehabilitation using the Nintendo® Wii Balance Board -- a user-friendly alternative for central nervous compensation, Acta oto-laryngologica, 133, 3, pp. 239-245, (2013); Sweetser P., Wyeth P., GameFlow: a model for evaluating player enjoyment in games, Comput. Entertain., 3, 3, pp. 3-3, (2005); Takatalo J., Hakkinen J., Kaistinen J., Nyman G., Measuring user experience in digital gaming: Theoretical and methodological issues, Proceedings of SPIE - The International Society for Optical Engineering, 6494, (2007); (2010); Washburn D.A., The games psychologists play (and the data they provide), Behavior Research Methods, Instruments, &amp; Computers, 35, 2, pp. 185-193, (2003); Wiemeyer J., Schneider P., Applying Serious Games to Motor Learning in Sport, International Journal of Game-Based Learning (IJGBL), 2, 4, pp. 61-73, (2012); Williams G.C., Deci E.L., Internalization of biopsychosocial values by medical students: a test of self-determination theory, Journal of personality and social psychology, 70, 4, pp. 767-779, (1996); Xian-jie Q., Zhao-qi W., Shi-hong X., A Novel Computer Vision Technique Used on Sport Video, Journal of WSCG, 12, pp. 1-3, (2004)</t>
  </si>
  <si>
    <t>Belinkie M., 'The Video Game Plot Scale', (2011); Dang K.D., Champagnat R., Augeraud M., Modeling of interactive storytelling and validation of scenario by means of linear logic, Interactive Storytelling, pp. 153-164, (2010); Fernandez C., Iniciación al lenguaje del cine, (1979); Gonzalez Sanchez J.L., Jugabilidad, Caracterización de la experiencia del jugador en videojuegos, (2010); Lebowitz J., Klug C., Interactive storytelling for video games: A player-centered approach to creating memorable characters and stories, (2011); Ostenson J., Exploring the Boundaries of Narrative: Video Games in the English Classroom, English Journal 102.6, 2013, pp. 71-78, (2013); Padilla-Zea N., Metodología para el diseño de videojuegos educativos sobre una arquitectura para el análisis del aprendizaje colaborativo, (2011); Padilla-Zea N., Gutierrez F.L., Lopez-Arcos J.R., Abad-Arranz A., Paderewski P., Modeling storytelling to be used in educational video games, Computers in Human Behavior, 31, pp. 461-474, (2014); Padilla-Zea N., Lopez-Arcos J.R., Sanchez J.L.G., Vela F.L.G., Abad-Arranz A., A Method to Evaluate Emotions in Educational Video Games for Children, Journal of Universal Computer Science, 19, 8, pp. 1066-1085, (2013); Pearce C., The Ins &amp; Outs of Non-Linear Storytelling, SIGGRAPH Comput. Graph, 28, pp. 100-101, (1994); Swartjes I.M.T., Whose story is it anyway?: how improv informs agency and authorship of emergent narrative, (2010); Vogler C., The writer's journey: Mythic structure for storytellers and screenwriters, (1996); Despain W., Writing for video game genres: From FPS to RPG, (2009)</t>
  </si>
  <si>
    <t>Apter M.J., Reversal theory: Motivation, emotion and personality, Routledge, (1989); Arrasvuori J., Boberg M., Korhonen H., Understanding playfulness - An overview of the revised playful experience (PLEX) framework, Proc. of Design &amp; Emotion 2010 Conference, (2010); Bartle R.A., Virtual worlds: Why people play, Massively Multiplayer Game Development 2 (Game Development), (2005); Benford S., Greenhalgh C., Giannachi G., Walker B., Marshall J., Rodden T., Uncomfortable interactions, ACM SIGCHI 2012 Conference on Human Factors in Computing Systems, (2012); Blythe M.A., Overbeeke K., Monk A.F., Wright P.C., Funology: From Usability to Enjoyment, pp. 31-42, (2003); Boorstin J., Making Movies Work: Thinking Like a Filmmaker, (1990); Brathwaite B., Train: How I dumped electricity and learned to love design, GDC, 2010, (2010); Brathwaite B., The Mechanic is the Message; Calleja G., Game design involvement A conceptual model, Games and Culture, 2, pp. 236-260, (2007); Cockton G., Designing worth is worth designing, ACM International Conference Proceeding Series, 189, pp. 165-174, (2006); Costello B., Edmonds E., A study in play, pleasure and interaction design, Designing Pleasurable Products and Interfaces, pp. 76-91, (2007); Costello B., Edmonds E., A tool for characterizing the experience of play, Proceedings of the Sixth Australasian Conference on Interactive Entertainment, pp. 1-10, (2007); ESA. Entertainment software association, state of the industry report 2000-2001, Entertainment Software Association, (2001); Falstien N., Natural Funativity, Gamasutra, (2004); Ochalla B., From gamasutra article: June 29 2007, who says video games have to be fun?, The Rise of Serious Games, (2007); Gaver B., Martin H., Alternatives: Exploring information appliances through conceptual design proposals, CHI 2000: Proceedings of the SIGCHI Conference on Human Factors in Computing Systems, pp. 209-216, (2000); Groos K., The Play of Man. William Heinemann, (1901); Grodal T., Video games and the pleasure of control, Media Entertainment: The Psychology of its Appeal, pp. 197-214, (2000); Hassenzahl M., Platz A., Burmester M., Lehner K., Hedonic and ergonomic quality aspects determine a software's appeal, Proceedings of CHI 2000: Human Factors in Computing Systems, pp. 201-208, (2000); Hassenzahl M., Tractinsky N., User experience a research agenda, Behaviour and Information Technology, 25, 2, pp. 91-97, (2006); Hassenzahl M., Diefenbach S., Goritz A., Needs, affect, and interactive products - Facets of user experience, Interacting with Computers, 22, 5, pp. 353-362, (2010); Henriksen T.D., Dimensions in Educational Game-Design: Perspectives on Designing and Implementing Game-Based Learning Processes in the Educational Setting, (2006); Hopeametsa H., 24 hours in a bomb shelter: Player, character and immersion in ground zero, Playground Worlds, (2008); Hunicke R., LeBlanc M., Zubek R., MDA: A formal approach to game design and game research, Proceedings of the 19th AAAI Conference, (2004); Hughes L., Laroche S., Interactive Artwork, (2004); Jones C., Excerpt from "The mediated sensorium, Jones, (2006); Jordan P.W., Designing pleasurable products: An introduction to the new human factors, Taylor &amp; Francis, (2000); Klimmt C., Rizzo A., Vorderer P., Koch J., Fischer T., Experimental evidence for suspense as determinant of video game enjoyment, Cyberpsychology, 12, pp. 29-31, (2009); Law X.E., Roto C.V., Hassenzahl M., Vermeeren A.P., Kort J., Understanding, scoping and defining user experience: A survey approach, CHI 2009: Proceedings of the 27th International Conference on Human Factors in Computing Systems, pp. 719-728, (2009); Marsh T., Presence as experience: Framework to assess virtual corpsing, 4th International Workshop on Presence, (2001); Marsh T., Towards Invisible Style of Computer-Mediated Activity: Transparency and Continuity, (2005); McCarthy J.P., Wright P.C., Technology as Experience, (2004); McCarthy J., Wright P., Wallace J., Dearden A., The experience of enchantment in human-computer interaction, Personal and Ubiquitous Computing, 10, 6, pp. 369-378, (2006); Montola M., The positive negative experience in extreme role-playing, Proceedings of Experiencing Games: Games, (2010); Norman D.A., Emotional design: Why we love (or hate) everyday things, Basic Books, (2004); Poels K., De Kort Y., Ijsselsteijn W., It is always a lot of fun!: Exploring dimensions of digital game experience using focus group methodology, Proceedings of the Future Play Conference, (2007); Rusch D.C., Emotional design of computer games and fiction films, Computer Games as a Sociocultural Phenomenon: Games Without Frontiers, pp. 22-32, (2008); Salen S., Zimmerman E., Rules of Play: Game Design Fundamentals, (2004); Seif El-Nasr M., Al-Saati M., Niedenthal S., Milam D., Assassin's creed: A multicultural read, Loading, 2, 3, (2008); Van Vliet H., Mulder I., Experience and design: Trojan horse or holy grail, Proceedings of User Experience, pp. 57-62, (2006); Velonaki M., Pin Cushion, Interactive Artwork, (2000); Wright P.C., McCarthy J., Marsh T., From usability to user experience, Computers and Fun 3, 46, pp. 4-5, (2001); Zillman D., The psychology of suspense in dramatic exposition, Suspense: Conceptualizations, Theoretical Analyses and Empirical Explorations, (1996)</t>
  </si>
  <si>
    <t>Scenario based education as a framework for understanding students engagement and learning in a project management simulation game</t>
  </si>
  <si>
    <t>Electronic Journal of e-Learning</t>
  </si>
  <si>
    <t>https://www.scopus.com/inward/record.uri?eid=2-s2.0-84928683648&amp;partnerID=40&amp;md5=7e8ec3ad8e5ee67fd85bc47773df6fae</t>
  </si>
  <si>
    <t>In this paper I describe s how students use a project management simulation game based on an attack-defense mechanism where two teams of players compete by challenging each other’s projects. The project management simulation game is intended to be played by pre-service construction workers and engineers. The gameplay has two parts: a planning part, where the player make managerial decisions about his construction site, and a challenge part where the player chooses between typical problems to occur on the opponent’s construction site. Playing the game involves analyzing both your own and you opponent’s building project for weak spots. The intention of the project management simulation game, is to provide students with an increased sensitivity towards the relation between planning and reality in complex construction projects. The project management simulation game can be interpreted both as a competitive game and as a simulation. Both of these views are meaningful and can be seen as supporting learning. Emphasizing the simulation aspect let us explain how students learn by being immersed into a simulated world, where the players identify with specific roles, live out specific situations, and experiment with relevant parameters. Emphasizing the competition game aspect we can see how play and competition allow players to experience intrinsic motivation and engagement, as well as thinking strategically about their choices, and hence put attention towards all the things that can go wrong in construction work. The goal of the paper is to investigate empirically how these two understandings influence game experience and learning outcome. This question is approached by qualitative post-game interviews about the experienced fun, competition and realism. Specific attention is given to how the understandings of the experience (for instance as a game and as a simulation) is entangled when the students describe their experience. Using the concepts frame and domain it is analyzed how the students conceptualize and make meaning of the particular educational scenario manifested by the project management simulation game. We take as an outset that students interpret the situations in the project management simulation game as relating to one or several domains, especially the domains competition and simulation. Results suggest that the views of the scenario as a competition and as a simulation do coexist, and that these views merge in a subtle way. The players consider the game to be both a realistic simulation of construction site work and a fun competition in which they try to beat their opponents and these two views do not seem to create cognitive conflicts. In the discussion it is explored how aspects of the design affords this double conceptualization (e.g. the “manage mode” and “challenge mode”), and finally it is discussed how we can explain why the players experience the challenges that they pose on each other as a natural part of the gameplay, but not as a realistic aspect of the game as a simulation. © ACPIL.</t>
  </si>
  <si>
    <t>Epistemic epistemic games; Frame analysis; Learning games; Scenario based education; Serious games; Simulation; Simulation and competition</t>
  </si>
  <si>
    <t>Barab S., Squire K., Design-Based Research: Putting a Stake in the Ground, Journal of the Learning Sciences Journal of the Learning Sciences, 13, 1, pp. 1-14, (2004); Gee J.P., What Video Games have to Teach Us about Learning and Literacy, (2003); Dewey J., Human Nature and Conduct: An Introduction to Social Psychology, (1922); Disessa A., Cobb P., Ontological Innovation and the Role of Theory in Design Experiments, Journal of the Learning Sciences, 13, 1, pp. 77-103, (2004); Goffman E., Frame Analysis : An Essay on the Organization of Experience, (1974); Hamari J., Koivisto J., Sarsa H., Does Gamification Work?--A Literature Review of Empirical Studies on Gamification, 2014 47Th Hawaii International Conference on System Sciences. Ieee, pp. 3025-3034, (2014); Hanghoj T., Clashing and emerging genres: The interplay of knowledge forms in educational gaming, Designs for Learning, 4, 1, (2011); Hanghoj T., Et al., Scenario Didactics Unpublished Manuscript; Klabbers J., The Magic Circle : Principles of Gaming &amp; Simulation, (2009); Kolb D.A., Experiential Learning : Experience as the Source of Learning and Development, (1984); Prensky M., Digital Game-Based Learning, (2000); Rump T., Kreiner K., Damkjaer L., Fejl i byggeriet?, Når Erfaringen fører Os på Vildspor, (2011); Shaffer D.W., How Computer Games Help Children Learn, (2006); Shon D., The Reflective Practitioner: How Professionals Think in Action, (1983); Zimmerman E., Salen K., Rules of Play : Game Design Fundamentals, (2003)</t>
  </si>
  <si>
    <t>Ambinder M., Biofeedback in gameplay: How valve measures physiology to enhance gaming experience, Game Developers Conference, (2011); Bernhaupt R., Boldt A., Mirlacher T., Wilfinger D., Tscheligi M., Using emotion in games: Emotional flowers, Proceedings of the International Conference on Advances in Computer Entertainment Technology, pp. 41-48, (2007); Blanchard E.B., Eisele G., Vollmer A., Payne A., Gordon M., Gilmore L., Controlled evaluation of thermal biofeedback in treatment of elevated blood pressure in unmedicated mild hypertension, Biofeedback and Self-regulation, 21, 2, pp. 167-190, (1996); Brown E., Cairns P., A grounded investigation of game immersion, CHI'04 Extended Abstracts on Human Factors in Computing Systems. ACM, pp. 1297-1300; Bryant M., Biofeedback in the treatment of a selected dysphagic patient, Dysphagia, 6, 3, pp. 140-144, (1991); Cavazza M., Pizzi D., Charles F., Vogt T., Andre E., Emotional input for character-based interactive storytelling, Proceedings of the 8th International Conference on Autonomous Agents and Multiagent Systems, 1, pp. 313-320, (2009); Dekker A., Champion E., Please biofeed the zombies: Enhancing the gameplay and display of a horror game using biofeedback, Proc. of DiGRA, pp. 550-558, (2007); Ermi L., Mayra F., Fundamental components of the gameplay experience: Analysing immersion, Worlds in Play: International Perspectives on Digital Games Research, (2005); Fullerton T., Game Design Workshop: A Playcentric Approach to Creating Innovative Games, (2008); Gilleade K., Dix A., Allanson J., Affective Videogames and Modes of Affective Gaming: Assist Me, Challenge Me, Emote Me, (2005); Istance H., Hyrskykari A., Vickers S., Chaves T., For your eyes only: Controlling 3D online games by eye-gaze, Human-Computer Interaction-INTERACT 2009, pp. 314-327, (2009); Kivikangas J.M., Ekman I., Chanel G., Jarvela S., Salminen M., Ravaja N., Review on psychophysiological methods in game research, Proc. of 1st Nordic DiGRA, (2010); Kuikkaniemi K., Laitinen T., Turpeinen M., Saari T., Kosunen I., Ravaja N., The influence of implicit and explicit biofeedback in firstperson shooter games, Proceedings of the SIGCHI Conference on Human Factors in Computing Systems, pp. 859-868, (2010); Nacke L.E., Kalyn M., Lough C., Mandryk R.L., Biofeedback game design: Using direct and indirect physiological control to enhance game interaction, Proceedings of the SIGCHI Conference on Human Factors in Computing Systems, pp. 103-112, (2011); Parnandi A., Son Y., Gutierrez-Osuna R., A control-theoretic approach to adaptive physiological games, Affective Computing and Intelligent Interaction (ACII), 2013 Humaine Association Conference on, pp. 7-12, (2013); Rani P., Sarkar N., Liu C., Maintaining optimal challenge in computer games through real-time physiological feedback, Proceedings of the 11th International Conference on Human Computer Interaction, 58, (2005); Da Silva G.A., "Multimodal Vs. Unimodal Physiological Control in Videogames for Enhanced Realism and Depth, (2014); Smith J.D., Graham T.C., Use of eye movements for video game control, Proceedings of the 2006 ACM SIGCHI International Conference on Advances in Computer Entertainment Technology, (2006); Torres V.P., Development of Biofeedback Mechanisms in A Procedural Environment Using Biometric Sensors, (2013)</t>
  </si>
  <si>
    <t>Albores J., Marolda C., Haggerty M., Gerstenhaber B., Zuwallack R., The use of a home exercise program based on a computer system in patients with chronic obstructive pulmonary disease, Journal of Cardiopulmonary Rehabilitation and Prevention, 33, pp. 47-52, (2013); Computer Game Helps COPD Patients Breathe Better, Study Shows; Chronic Obstructive Pulmonary Disease; Chen B.-R., Patel S., Toffola L.D., Bonato P., Long-term monitoring of COPD using wearable sensors, Proc. Wireless Health'11, (2011); Eakin E.G., Glasgow R.E., The patients' perspective on the self-management of chronic obstructive pulmonary disease, Journal of Health Psychology, 2, 2, pp. 245-253, (1997); Griffiths M., Video games and health, BMJ, 331, pp. 122-123, (2005); Aguilar J.G., Breathing as User Interface for Pulmonary Rehabilitation: Respiration Tracking Using the Wii Remote Controller; Ides K., Vissers D., De Backer L., Leemans G., De Backer W., Airway clearance in COPD: Need for a breath of fresh air? A systematic review, Journal of COPD, 8, 3, pp. 196-205, (2011); Meldrum D., Glennon A., Herdman S., Murray D., Mcconn-Walsh R., Virtual reality rehabilitation of balance: Assessment of the usability of the nintendo wii ® fit plus, Disability and Rehabilitation: Assistive Technology, 7, pp. 205-210, (2012); Spina G., Huang G., Vaes A., Spruit M., Amft O., COPDTrainer: A smartphone-based motion rehabilitation training system with real-time acoustic feedback, Proc. Ubicomp, pp. 597-606, (2013); Taylor A., Aitken A., Godden D., Colligan J., Group pulmonary rehabilitation delivered to the home via the internet: Feasibility and patient perception, SIGCHI'11, pp. 3083-3092, (2011); The 10 Leading Causes of Death in the World, 2000 and 2011; Xu W., Huang M.-C., Liu J.J., Ren F., Shen X., Liu X., Sarrafzadeh M., MCOPD: Mobile phone based lung function diagnosis and exercise system for COPD, Proc. PTRAE'2013, 45, (2013)</t>
  </si>
  <si>
    <t>Brox E.; Evertsen G.; Bomark P.; Hirche J.; Yliräisänen-Seppänen P.</t>
  </si>
  <si>
    <t>Brox, Ellen (54411916700); Evertsen, Gunn (8248476200); Bomark, Peter (25926367400); Hirche, Johannes (57190647268); Yliräisänen-Seppänen, Pia (55510594400)</t>
  </si>
  <si>
    <t>54411916700; 8248476200; 25926367400; 57190647268; 55510594400</t>
  </si>
  <si>
    <t>User centric social diabetes game design for children</t>
  </si>
  <si>
    <t>10.1145/2393132.2393196</t>
  </si>
  <si>
    <t>https://www.scopus.com/inward/record.uri?eid=2-s2.0-84870548442&amp;doi=10.1145%2f2393132.2393196&amp;partnerID=40&amp;md5=51a9e7f2e9b1aba47a66e4a75e6506e1</t>
  </si>
  <si>
    <t>Children recently diagnosed with diabetes type 1 require lots of information and feel scared, alone and different. Most of the existing educational material is on paper. Games with relevant learning content are mainly small minigames in English. There is a need for more material with a focus on user needs, particularly learning-by-doing material. Peer support is known to be important for this user group. We present a concept for a social learning game that is engaging and fun for diabetic children. © 2012 ACM.</t>
  </si>
  <si>
    <t>Diabetes; Health; Multidisciplinary work; Persuasive computing; Serious games; Social computing; Social game; User centric design</t>
  </si>
  <si>
    <t>Piaget J., To Understand is to Invent: The Future of Education, (1973); Brox E., Et al., Meet, Play, Learn. Social Game-based Learning Tool for Children with Diabetes - Phase 1, (2010); Brox E., Fernandez-Luque L., Tollefsen T., Healthy gaming - Video game design to promote health, Applied Clinical Informatics, 2, 2, (2011); Kharrazi H., Faiola A., Defazio J., Healthcare game design: Behavioral modeling of serious gaming design for children with chronic diseases, Proceedings of the 13th International Conference on HumanComputer Interaction, pp. 335-344, (2009); Hypos at School; BayerHealthCare; Escape from Obeez City; Consolvo S., Klasnja P., McDonald D., Landay J., Goal-setting considerations for persuasive technologies that encourage physical activity, Proceedings of the 4th International Conference on Persuasive Technology 2009, 350; Healthseeker; Aoki N., Ohta S., Masuda H., Naito T., Sawai T., Nishida K., Et al., Edutainment tools for initial education of type 1 diabetes mellitus: Initial diabetes education with fun, Stud Health Technol Inform., 107, PART 2, pp. 855-859, (2004); Christakis N.A., Fowler J.H., The spread of obestiy in a large social network over 32 years, N Engl J Med., 357, 4, pp. 370-379, (2007); Nousiainen T., Kankaanranta M., Exploring ChildrenrÇÖs Requirements for Game-Based Learning Environments, 2008; Baranowski T., Buday R., Thompson D., Baranowski J., Playing for real: Video games and stories for health-related behavior change, American Journal of Preventive Medicine, 34, pp. 74-82, (2008); Brown S.J., Lieberman D.A., Gemeny B.A., Fan Y.C., Wilson D.M., Pasta D.J., Educational video game for juvenile diabetes: Results of a controlled trial, Informatics for Health &amp; Social Care, 22, pp. 77-89, (1997)</t>
  </si>
  <si>
    <t>Zijderveld A., The sociology of humor and laughter, Current Sociology, 3, pp. 1-64, (1983); Dormann C., Biddle R., Barr P., Humor theory in videogames: Laughter in the slaughter, Proceedings of ACM SIGGRAPH, Symposium on Videogames, (Boston, USA, July 12-13,2006), pp. 95-98, (2006); Gonzales L., Humor 101; Dormann C., Biddle R., A review of humor for computer games: Play, laugh and more, Simulation &amp; Gaming, 40, 29, pp. 800-824, (2009); Ducheneaut N., Yee N., Nickell E., Moore R., Alone together? Exploring the social dynamics of massively multiplayer online games, Proceedings of the SIGCHI Conference on Human Factors in Computing Systems (Chicago, US, April 02-06), pp. 407-416, (2006); Berger A.A., An Anatomy of Humor, (1993); Moreall J., Taking Laughter Seriously, (1983); Mackey B., No Laughing Matter: Making Humor Work in Games; World of Warcraft; Grand Theft Auto; Koestler A., The Act of Creation, (1964); Bjork S., Holopainen J., Patterns in Game Design, (2005)</t>
  </si>
  <si>
    <t>Monk M.; McCrickard D.S.; Kadir A.; Dockery B.; Allen K.</t>
  </si>
  <si>
    <t>Monk, Monika (42962131400); McCrickard, D.Scott (6602334216); Kadir, Adil (55898720600); Dockery, Brandon (55899211700); Allen, Kacie (41460942500)</t>
  </si>
  <si>
    <t>42962131400; 6602334216; 55898720600; 55899211700; 41460942500</t>
  </si>
  <si>
    <t>Mobile Technologies and Its Advantages with Promoting Healthy Habits amongst Children</t>
  </si>
  <si>
    <t>PART II</t>
  </si>
  <si>
    <t>10.1007/978-3-642-39476-8_40</t>
  </si>
  <si>
    <t>https://www.scopus.com/inward/record.uri?eid=2-s2.0-84886305577&amp;doi=10.1007%2f978-3-642-39476-8_40&amp;partnerID=40&amp;md5=6752d9861b8ac335e540bfc9bf5a5f54</t>
  </si>
  <si>
    <t>This paper describes an app suite that consists of mobile games to encourage increased activity and healthier eating by children in fun and motivating ways. The apps include Scavenger Hunt, in which a user can take pictures of objects that match a specific color in a short amount of time; Fish Out of Water, that tracks the number of steps you take to "catch" the fish; Space Rayders, a mobile game similar to tag; and Health Attack, a memory game based off of the food pyramid. The paper describes how the apps help increase awareness of aspects important for living a healthier life for children, highlighting a plan for dissemination through youth clubs and mobile app stores. © Springer-Verlag Berlin Heidelberg 2013.</t>
  </si>
  <si>
    <t>exergames; interaction design; Mobile technology</t>
  </si>
  <si>
    <t>Allen K., Developing and Testing Smartphone Game Applications For Physical Activity Promotion In Adolescents, (2013); Clark D., Edmonds C., Moore A., Harlow J., Allen K., Winchester W.W., Estabrooks P., Android application development to promote physical activity in adolescents, 2012 International Conference Collaboration on Technologies and Systems (CTS), pp. 566-568, (2012); Hill D., Et al., Mobile technologies for promoting health and wellness among African American youth, Universal Access In HCI, Part III, HCII 2011. LNCS, 6767, pp. 36-45, (2011); Payton J., Powell E., Nickel A., Doran K., Barnes T., GameChanger: A middleware for social exergames, Proceedings of the 1st International Workshop On Games and Software Engineering, pp. 36-39, (2011); Wylie C.G., Coulton P., Mobile exergaming, Proceedings of the 2008 International Conference On Advances In Computer Entertainment Technology, pp. 338-341, (2008)</t>
  </si>
  <si>
    <t>Barab S., Thomas M., Dodge T., Carteaux R., Tuzun H., Making learning fun: Quest Atlantis, a game without guns, Educational Technology Research and Development, 53, 1, pp. 86-107, (2005); Bogost I., The rhetoric of video games, The ecology of games: Connecting youth, games, and learning, pp. 117-140, (2008); Civilization [Computer software], (1991); Creswell J.W., Research design: Qualitative, quantitative, and mixed methods approaches, (2009); Eccles J.S., Wigfield A., Motivational beliefs, values, and goals, Annual Review of Psychology, 53, 1, pp. 109-132, (2002); Egenfeldt-Nielsen S., What makes a good learning game? Going beyond edutainment, (2011); Europa Universalis [Computer software], (2000); Fate of the World [Computer software], (2011); Garris R., Ahlers R., Driskell J.E., Games, motivation, and learning: A research and practice model, Simulation &amp; Gaming, 33, pp. 441-467, (2002); Gee J.P., What video games have to teach us about learning and literacy, (2003); Gee J.P., Learning and games, The ecology of games: Connecting youth, games, and learning, pp. 21-40, (2008); Gentile D.A., Choo H., Liau A., Sim T., Li D., Fung D., Khoo A., Pathological video game use among youths: A two-year longitudinal study, Pediatrics, 127, 2, pp. 319-329, (2011); Ketelhut J.D., The impact of student self-efficacy on scientific inquiry skills: An exploratory investigation in River City, a multi-user virtual environment, Journal of Science Education and Technology, 16, 1, pp. 99-111, (2007); Kimmons R., Liu M., Kang J., Santana L., Attitude, achievement, and gender in a middle school science-based ludic simulation for learning, Journal of Educational Technology Systems, 40, pp. 341-370, (2012); Lajoie S.P., Computer environments as cognitive tools for enhancing learning, Computers as cognitive tools, pp. 261-288, (1993); Lepper M.R., Iyengar S.S., Corpus J.H., Intrinsic and extrinsic motivational orientations in the classroom: Age differences and academic correlates, Journal of Educational Psychology, 97, pp. 184-196, (2005); Lincoln Y.S., Guba E.D., Naturalistic inquiry, (1985); Liu M., Horton L., Kang J., Kimmons R., Lee J., Using a ludic simulation to make learning of middle school space science fun, The International Journal of Gaming and Computer-Mediated Simulations, 5, 1, (2013); Liu M., Horton L., Olmanson J., Toprac P., A study of learning and motivation in a new media enriched environment for middle school science, Educational Technology Research and Development, 59, pp. 249-265, (2011); Malone T.W., Lepper M.R., Making learning fun: A taxonomy of intrinsic motivations for learning, Aptitude, learning and instruction III: Conative and affective process analyses, (1987); Miles M.B., Huberman A.M., Qualitative data analysis (2nd ed.), (1994); Mills K.A., A review of the "digital turn" in the new literacy studies, Review of Educational Research, 80, pp. 246-271, (2010); National Science Standards; O'Neil H.F., Wainess R., Baker E.L., Classification of learning outcomes: Evidence from the computer games literature, The Curriculum Journal, 16, pp. 455-474, (2005); Osborne J., Simon S., Collins S., Attitudes towards science: A review of the literature and its implication, International Journal of Science Education, 25, pp. 1049-1079, (2003); Partners for 21st Century Skills; Rideout V.J., Foehr U.G., Roberts D.F., Generation m2: Media in the lives of 8- to 18-year-olds. Kaiser Family Foundation, (2010); Squire K., Toward a media literacy for games, Telemedium, 52, 1-2, pp. 9-15, (2005); Squire K., From content to context: Video games as designed experiences, Educational Researcher, 35, 8, pp. 19-29, (2006); Steinkuehler C., Duncan S., Scientific habits of mind in virtual worlds, Journal of Science Education and Technology, 17, pp. 530-543, (2008); Strauss A., Corbin J., Basics of qualitative research: Grounded theory procedures and techniques, (1990); Tarng W., Tsai W., The design and analysis of learning effects for a game-based learning system, Engineering and Technology, 61, pp. 336-345, (2010); Texas Essential Knowledge and Skills (TEKS); (2006); Wilson K.A., Bedwell W.L., Lazzara E.H., Salas E., Burke C.S., Estock J.L., Conkey C., Relationships between game attributes and learning outcomes: Review and research proposals, Simulation &amp; Gaming, 40, pp. 217-266, (2009); Wittgenstein L., Philosophical investigations, (2009)</t>
  </si>
  <si>
    <t>Bartle R.A., Designing Virtual Worlds, (2003); Bloom H., The Lucifer Principle: A Scientific Expedition into the Forces of History, (1995); Caillois R., Man, Play, and Games, (2001); Csikszentmihalyi M., Flow: The Psychology of Optimal Experience, (1991); Hallford: Swords and Circuitry: A Designer's Guide to Computer Role Playing Games, (2001); Hebb D.O., Drives and the C.N.S (Conceptual nervous system), Psychological Review, 62, pp. 243-254, (1955); Koster R., A Theory of Fun for Game Design, (2005); Salen Z., Rules of Play: Game Design Fundamentals, (2004)</t>
  </si>
  <si>
    <t>Adamic L.A., Zhang J., Bakshy E., Ackerman M.S., Everyone knows something: Examining knowledge sharing on yahoo answers, Proceedings of the 17th International Conference on the World Wide Web (WWW)., (2008); Archak N., Sundararajan A., Optimal design of crowdsourcing contests, ICIS, (2009); Barnard K., Duygulu P., Forsyth D., De Freitas N., Blei D.M., Jordan M.I., Matching words and pictures, J. Mach. Learn. Rese., 3, 6, pp. 1107-1135, (2003); Benkler Y., Coase's penguin, or linux and the nature of the firm, Yale Law J., (2002); Cavallo R., Jain S., Efficient crowdsourcing contests, Proceedings of 11th the International Conference on Autonomous Agents and Multiagent systems (AAMAS)., (2012); Chang T.-H., Ho C.-J., Jen Hsu J.Y., The photoslap game: Play to annotate, Proceedings of the 22nd Conference on Artificial Intelligence (AAAI)., pp. 1966-1967, (2007); Chawla S., Hartline J., Sivan B., Optimal crowdsourcing contests, Proceedings of the Workshop on Social Computing and User Generated Contest, (2011); D'aspremont C., Peleg B., Ordinal Bayesian incentive compatible representation of committees, Social Choice Welfare, 5, pp. 261-280, (1988); Dipalatino D., Vojnovic M., Crowdsourcing and all-pay auctions, Proceedings of the ACM Conference on Electronic Commerce, (2009); Ghosh A., Hummel P., A game-Theoretic analysis of rank order mechanisms for user generated content, ACM Proceedings of the Conference on Electronic Commerce (EC)., (2011); Ghosh A., Mcafee P., Incentivizing high quality user generated content, Proceedings of the 20th International Conference on the World Wide Web (WWW)., (2011); Hacker S., Von Ahn L., Matchin: Eliciting user preferences with an online game, Proceedings of the SIGCHI Conference on Human Factors in Computing Systems, (2009); Hanoch G., Levy H., The efficiency analysis of choices involving risk, Revi. Econ. Stud., 36, pp. 335-346, (1969); Ho C.-J., Chang T.-H., Jen Hsu J.Y., Photoslap: A multi-player online game for semantic annotation, Proceedings of the 22nd Conference on Artificial Intelligence (AAAI)., pp. 1359-1364, (2007); Ho C.-J., Chang T.-H., Lee J.-C., Jen Hsu J.Y., Chen K.-T., Kisskissban: A competitive human computation game for image annotation, Proceedings of the Human Computation Workshop (KDD-HCOMP)., (2009); Ho C.-J., Chen K.-T., On formal models for social verification, Proceedings of the Human Computation Workshop (KDD-HCOMP)., (2009); Jain S., Chen Y., Parkes D.C., Designing incentives for online question and answer forums, Proceedings of the ACM Conference on Electronic Commerce, (2009); Kearns M., Suri S., Montfort N., An experimental study of the human coloring problem on human subject networks, Science, 313, 5788, pp. 824-827, (2006); Law E., Von Ahn L., Input-Agreement: A new mechanism for data collection using human computation games, Proceedings of the SIGCHI Conference on Human Factors in Computing Systems, (2009); Majumdar D., Ordinally Bayesian Incentive Compatible Stable Matching., (2003); Moldovanu B., Sela A., The optimal allocation of prizes in contests, Amer. Econ. Rev., 91, pp. 542-558, (2001); Moldovanu B., Sela A., Contest architecture, J. Econ. Theory, 126, 1, pp. 70-96, (2006); Nam K.K., Ackerman M.S., Adamic L.A., Questions in, knowledge in?: A study of naver's question answering community, Proceedings of the SIGCHI Conference on Human Factors in Computing Systems (CHI)., (2009); Von Ahn L., Games with a purpose, IEEE Computer, 39, 6, pp. 92-94, (2006); Von Ahn L., Dabbish L., Labeling images with a computer game, Proceedings of the 2004 Conference on Human Factors in Computing Systems (CHI)., pp. 319-326, (2004); Von Ahn L., Dabbish L., Designing games with a purpose, Comm. ACM, 51, 8, pp. 58-67, (2008); Von Ahn L., Ginosar S., Kedia M., Liu R., Blum M., Improving accessibility of the web with a computer game, Proceedings of the 2006 Conference on Human Factors in Computing Systems (CHI)., pp. 79-82, (2006); Von Ahn L., Kedia M., Blum M., Verbosity: A game for collecting common-sense facts, Proceedings of the 2006 Conference on Human Factors in Computing Systems (CHI)., pp. 75-78, (2006); Von Ahn L., Liu R., Blum M., Peekaboom: A game for locating objects in images, Proceedings of the 2006 Conference on Human Factors in Computing Systems (CHI)., pp. 55-64, (2006); Weber I., Robertson S., Vojnovic M., Rethinking the Esp Game., (2008); Yang J., Adamic L.A., Ackerman M.S., Crowdsourcing and knowledge sharing: Strategic user behavior on taskcn, Proceedings of the 9th ACM Conference on Electronic Commerce (EC)., (2008); Zipf G., Selective Studies and the Principle of Relative Frequency in Language, (1932)</t>
  </si>
  <si>
    <t>Serious Games Japan; 2007 Survey Report on Serious Games; Fujimoto T., Serious Games, Useful Digital Games for Education and Society, (2007); Plenski M., Don't Bother Me Mom-I'm Learning!, (2006); Bell T., Witten I.H., Fellows M., Computer Science Unplugged; Programin</t>
  </si>
  <si>
    <t>Lacasa P., Martinez-Borda R., Mendez L., Cortes S., Checa M., Aprendiendo con los videojuegos, University of Alcalá de Henares in Collaboration with Electronic Arts Spain, (2007); Nussbaum M., Rosas R., Rodriguez P., Sun Y., Valdivia V., Diseño, Desarrollo Y Evaluación de Video Juegos Portátiles Educativos Y Autorregulados, 3, 2, pp. 1-19, (1999); Fernandez Antelo I., Cuadrado Gordillo I., Aplicación de los principios constructivistas de la enseñanza y aprendizaje al diseño de software educativo, Proceedings of the X Simposio Internacional de Informática Educativa, (2008); Moreno-Ger P., Sierra J.L., Martinez-Ortiz I., Fernandez-Manjon B., A documental approach to adventure game development, Science of Computer Programming, 67, 1, pp. 3-31, (2007); Moreno-Ger P., Burgos D., Martinez-Ortiz I., Sierra J.L., Fernandez-Manjon B., Educational Game design for online education, Computers in Human Behavior, 24, 6, pp. 2530-2540, (2008); Moreno-Ger P., Fuentes Fernandez R., Sierra J.L., Fernandez-Manjon B., Modelchecking for adventure videogames, Information and Software Technology, 51, 3, pp. 564-580, (2009); Sauve L., Design Tools for Online Educational Games: Concepts and Application, pp. 187-202, (2009); Padilla Zea N., Medina Medina N., Gutierrez F.L., Paderewski P., A model-based approach to designing educational multiplayer video games, Technology-Enhanced Systems and Adaptation Methods for Collaborative Learning Scaffolding Studies in Computational Intelligence, 350, pp. 167-191, (2011)</t>
  </si>
  <si>
    <t>Franzwa C.; Tang Y.; Johnson A.</t>
  </si>
  <si>
    <t>Franzwa, Christopher (55949360200); Tang, Ying (57791491500); Johnson, Aaron (57212369942)</t>
  </si>
  <si>
    <t>55949360200; 57791491500; 57212369942</t>
  </si>
  <si>
    <t>Serious game design: Motivating students through a balance of fun and learning</t>
  </si>
  <si>
    <t>2013 5th International Conference on Games and Virtual Worlds for Serious Applications, VS-GAMES 2013</t>
  </si>
  <si>
    <t>10.1109/VS-GAMES.2013.6624239</t>
  </si>
  <si>
    <t>https://www.scopus.com/inward/record.uri?eid=2-s2.0-84889035724&amp;doi=10.1109%2fVS-GAMES.2013.6624239&amp;partnerID=40&amp;md5=1b6a0b52910a442a0c350f033fbb93db</t>
  </si>
  <si>
    <t>Stagnating growth in our educational systems has piqued interests in alternative teaching methods such as the inclusion of "serious games" into curricula. In response to those needs, a series of educational games have been developed in accordance with pre-engineering programs such as Project Lead the Way (PLTW). The focus of development is in creating an engaging, educational environment by balancing fun and learning whilst meeting the standards of commercial-level games. In this paper, we present methods, and the implementation of those methods, for serious game design that accommodates the integration of game mechanics with learning. The focuses on narrative-learning synthesis, supplementing the player's actions with feedback, and the development of a sufficient guidance system without compromising the entertainment or education aspects of a game are presented. Student-based evaluations of the game realism and the utility and usability of the learning tools in promoting students' interests and learning are also presented based on game deployment in both in- and out-of- school settings © 2013 IEEE.</t>
  </si>
  <si>
    <t>Game Mechanics; Narrative Learning; Problem Solving; Serious Games</t>
  </si>
  <si>
    <t>Barab S.A., Gresalfi M., Arici A., Why Educators should care about games, Teaching for the 21st Century, 67, 1, pp. 76-80; Bordogna J., Next generation engineering: Innovation through integration, Proc. NSF Eng. Educ. Innovator's Conf., (1998); Chen J.C., Application of transformative learning theory in engineering education, Proceedings of 1st International Conference on Research in Engineering Education, (2007); Church W., Skelton L., Sustainability education in K-12 classroom, Journal of Sustainability Education, 1, (2010); Coyne R., Mindless Repetition: Learning from Computer Games, 24, 3, pp. 199-212, (2003); Douglas J., Iversen E., Kalyandurg C., Engineering in the K-12 Classroom-An Analysis of Current Practice and Guidelines for the Future; De Freitas S., Learning in Immersive Worlds: A Review of Game-based Learning; Herbert B.E., The role of scaffolding student metacognition in developing mental models of complex, Earth and environmental systems, DFG-NSF International Workshops on Research and Development in Mathematics and Science Education, (2003); Blaine Lantz Jr. H., Science, Technology, Engineering, and Mathematics (STEM) Education What Form? What Function?; Mott B., Lee S., Lester J., Probabilistic goal recognition in interactive narrative environments, Proceedings of the 21st National Conference on Artificial Intelligence, 1, pp. 187-192, (2006); Sandford R., Ulicsak M., Facer K., Rudd T., Teaching with Games: Using Commercial Off-the-shelf Computer Games in Formal Education, (2006); Smith R., The Long History of Gaming in Military Training, Simulation Gaming 41, 183, pp. 898-920, (2009); Thomas J.M., Young R.M., Annie: Automated generation of adaptive learner guidance for fun serious games, IEEE Transactions on Learning Technologies, 3, 4, (2010); Ulicsak M.; Wattanasoontorn V., Garca Hernandez R.J., Sbert M., Serious games for e-health care, Asian-European Workshop on Serious Game and Simulation, the 25th Annual Conference on Computer Animation and Social Agents (CASA 2012), (2012); Tang Y., Shetty S., Jahan K., Henry J., Keith Hargrove S., Sustain city-A cyberinfrastructure-enabled game system for science and engineering design, Journal of Computational Science Education, 3, 1, pp. 57-65, (2012); Yolum T., Stone S., Proc. of 10th Int. Conf. on Autonomous Agents and Multiagent Systems (AAMAS 2011), (2011); Zielke M.A., Evans M.J., Dufour F., Christopher T.V., Donahue J.K., Johnson P., Jennings E.B., Friedman B.S., Ounekeo P.L., Flores R., Serious games for immersive cultural training: Creating a living world, IEEE Computer Graphics and Applications, 29, 2, pp. 49-60, (2009); He X., Wang Y., Cao Y., Researching on AI path-finding algorithm in the game development, 2012 International Symposium on Instrumentation &amp; Measurement, Sensor Network and Automation (IMSNA), 2, pp. 484-486, (2012)</t>
  </si>
  <si>
    <t>Guo J.; Singer N.; Bastide R.</t>
  </si>
  <si>
    <t>Guo, Jing (56520616800); Singer, Nicolas (15926034500); Bastide, Rémi (7004121365)</t>
  </si>
  <si>
    <t>56520616800; 15926034500; 7004121365</t>
  </si>
  <si>
    <t>Design of a serious game in training non-clinical skills for professionals in health care area</t>
  </si>
  <si>
    <t>SeGAH 2014 - IEEE 3rd International Conference on Serious Games and Applications for Health, Books of Proceedings</t>
  </si>
  <si>
    <t>10.1109/SeGAH.2014.7067096</t>
  </si>
  <si>
    <t>https://www.scopus.com/inward/record.uri?eid=2-s2.0-84943311510&amp;doi=10.1109%2fSeGAH.2014.7067096&amp;partnerID=40&amp;md5=59ceacf70e8ecfb4fe0a4d03648f9609</t>
  </si>
  <si>
    <t>Most educational games and training applications for health care professionals have been developed as simulation tools dedicated to the teaching of medical knowledge in a particular area. Non-clinical skills such as communication skills or knowledge about e-Health are insufficiently focused by such tools. A serious game with consistent educational objectives offers to the learner many possibilities to acquire multiple competences in a fun and engaging learning process. This paper presents a serious game composed with extensible educational modules that concentrate on providing high-quality health care knowledge. It is designed to respect the balance between serious and fun in both educational and game elements. The proposed architecture allows the learning objective to be clearly defined and facilitate the collaborations of actors involved in the development. A prototype of the communication skills module is presented as an example of a module design.</t>
  </si>
  <si>
    <t>E-Health; Educational game; Electronic health record; Game design; Medical interview; Serious game</t>
  </si>
  <si>
    <t>McCallum S., Gamification and serious games for personalized health, Stud Health Technol Inform, 177, pp. 85-96, (2012); Bartolome N.A., Zorrilla A.M., Zapirain B.G., Can gamebased therapies be trusted? Is game-based education effective? A systematic review of the serious games for health and education, IEEE 16th International Conference Computer Games (CGAMES), 2011, pp. 275-282, (2011); Harteveld C., Guimaraes R., Mayer I.S., Bidarra R., Balancing play, meaning and reality: The design philosophy of LEVEE PATROLLER, Simulation &amp; Gaming, 41, 3, pp. 316-340, (2010); Tolentino G.P., Battaglini C., Pereira A.C.V., De Oliveria R.J., De Paula M.G.M., Usability of serious games for health, IEEE Third International Conference on Games and Virtual Worlds for Serious Applications (VS-GAMES), pp. 172-175, (2011); Ihler E., Patient-physician communication, JAMA: The Journal of the American Medical Association, 289, 1, pp. 92-92; Suarez-Almazor M.E., Patient-physician communication, Curr Opin Rheumatol, 16, 2, pp. 91-95, (2004); Ha J.F., Longnecker N., Doctor-patient communication: A review, The Ochsner Journal, 10, 1, pp. 38-43, (2010); Kazley A.S., Ozcan Y.A., Do hospitals with electronic medical records (EMRs) provide higher quality care? An examination of three clinical conditions, Medical Care Research and Review, 65, 4, pp. 496-513, (2008); Lapao L.V., Gregorio J., Ferreira T., Cavaco A., Lovis C., Russo G., Da Silva M.M., EHealth services for enhanced pharmaceutical care provision: From counseling to patient education, IEEE 2nd International Conference on Serious Games and Applications for Health (SeGAH), pp. 1-7, (2013); Anderson J.G., Social, ethical and legal barriers to e-health, International Journal of Medical Informatics, 76, 5, pp. 480-483, (2007); Stewart M.A., Effective physician-patient communication and health outcomes: A review, CMAJ: Canadian Medical Association Journal, 152, 9, pp. 1423-1433, (1995); Tongue J.R., Epps H.R., Forese L.L., Communication skills for patientcentered care: Research-based, easily learned techniques for medical interviews that benefit orthopaedic surgeons and their patients, The Journal of Bone &amp; Joint Surgery, 87, 3, pp. 652-658, (2005); Silverman J., Kurtz S., Draper J., Skills for Communicating with Patients, (2005); Duffy F.D., Gordon G.H., Whelan G., Cole-Kelly K., Frandel R., Assessing competence in communication and interpersonal skills: The Kalamazoo II Report, Acad Med, 79, 6, pp. 495-507, (2004); Weitze C.L., Orngreen R., Concept Model for designing engaging and motivating games for learning, Meaningful Play 2012 Conference Proceedings; Kurtz S., Silverman J., Benson J., Draper J., Marrying content and process in clinical method teaching: Enhancing the Calgary-Cambridge guides, Academic Medicine, 78, 8, pp. 802-809, (2003); Haq C., Steele D.J., Marchand L., Seibert C., Brody D., Integrating the art and science of medical practice: Innovations in teaching medical communication skills, Family Medicine-Kansas City, 36, 1, pp. S43-S50, (2004); Marne B., Wisdom J., Huynh-Kim-Bang B., Labat J.M., The six facets of serious game design: A methodology enhanced by our design pattern library, 21st Century Learning for 21st Century Skills, pp. 208-221, (2012)</t>
  </si>
  <si>
    <t>Agarwal R., Karahanna E., Time flies when you're having fun: Cognitive absorption and beliefs about information technology usage, MIS Quarterly, 24, 4, pp. 665-694, (2000); Annetta L.A., Minogue J., Holmes S.Y., Cheng M.T., Investigating the impact of video games on high school student's engagement and learning about genetics, Computers &amp; Education, 53, pp. 74-85, (2009); Aragon C.R., Bailey S.J., Poon S., Runge K., Thomas R.C., Sunfall: A collaborative visual analytics system for astrophysics, Journal of Physics: Conference Series, 125, 1, (2008); Aragon C., Poon S., No sense of distance: Improving cross-cultural communication with context-lined software tools, Proceedings of the 2011 IConference, pp. 159-165, (2011); Atkins D., Revolutionizing Science and Engineering through Cyberinfrastructure: Report of the National Science Foundation Blue-ribbon Advisory Panel on Cyberinfrastructure, (2003); Berriman G.B., Juve G., Deelman E., Regelson M., Plavchan P., The application of cloud computing to astronomy: A study of cost and performance, E-Science Workshops, 2010 Sixth IEEE International Conference on, pp. 1-7, (2010); BLAST, (2013); Bogost I., Persuasive Games: The Expressive Power of Video Games, (2007); Cherns A., The principles of sociotechnical design, Human Relations, 29, 8, pp. 783-792, (1976); Corbin J., Strauss A., Grounded theory research: Procedures, canons and evaluative criteria, Qualitative Sociology, 13, pp. 3-21, (1990); De Assuncao M.D., Buyya R., Performance analysis of allocation policies for interGrid resource provisioning, Information and Software Technology, 51, 1, pp. 42-55, (2009); Deelman E., Singh G., Livny M., Berriman B., Good J., The cost of doing science on the cloud: The montage example, Proceedings of the 2008 ACM/IEEE Conference on Supercomputing, (2008); Dickey M.D., Girl gamers: The controversy of girl games and the relevance of female-oriented game design for instructional design, British Journal of Educational Technology, pp. 785-793, (2006); Fabri M., Moore D.J., Hobbs D.J., Mediating the expression of emotion in educational collaborative virtual environments: An experimental study, International Journal of Virtual Reality, (2004); Gee J.P., What Video Games Have to Teach Us about Learning, (2003); Herr B.W., Huang W., Penumarthy S., Borner K., Designing highly flexible and usable cyberinfrastructures for convergence, Annals of the New York Academy of Sciences, 1093, 1, pp. 161-179, (2006); Jalview; Kee K.F., Browning L.D., Two socio-technical gaps of cyberinfrastructure development and implementation for data-intensive collaboration and computational simulation in early e-science projects in the US, Proceedings of the 2012 ACM Conference on Computer Supported Cooperative Work, (2012); Khatib F., Cooper S., Tyka M.D., Xu K., Makedon I., Popovic Z., Et al., Algorithm discovery by protein folding game players, Proceedings of the National Academy of Sciences, 108, 47, pp. 18949-18953, (2011); Kitchen A.T., Schaller N.C., Tymann P.T., Game playing as a technique for teaching parallel computing concepts, ACM SIGCSE Bulletin, 24, 3, pp. 35-38, (1992); Lazzaro N., Why we play: Affect and the fun of games, designing emotions for games, entertainment interfaces and interactive products, The Human-Computer Interaction Handbook, Fundamentals, Evolving Technologies and Emerging Applications, (2008); Lenhart A., Kahne J., Middaugh A., Evans C., Vitak J., Teens, Videogames and Civics, (2008); Lynch C., The institutional challenges of cyberinfrastructure and E-Research, Educause Review, 43, 6, pp. 74-76, (2008); Malan D.J., Leitner H.H., Scratch for budding computer scientists, Technical Symposium on Computer Science Education: Proceedings of the 38th SIGCSE Technical Symposium on Computer Science Education, 7, 11, pp. 223-227, (2007); Margolis J., Fisher A., Unlocking the Clubhouse: Women in Computing, (2003); Mayo M., Games for science and engineering education, Communications of the ACM, 50, 7, pp. 31-35, (2007); McGonigal J., Reality is Broken: Why Games Make Us Better and How They Can Change the World, (2011); McKenna S., Steven Reiner Urges Scientists to Tell their Stories, (2012); Overmars M., Teaching computer science through game design, Computer, pp. 81-83, (2004); Oviatt S., Human-centered design meets cognitive load theory: Designing interfaces that help people think, International Multimedia Conference: Proceedings of the 14 the Annual ACM International Conference on Multimedia, 23, 27, (2006); Pagulayan R.J., Et al., User-centered design in games, The Human-computer Interaction Handbook: Fundamentals, Evolving Technologies and Emerging Applications, pp. 883-906, (2003); Papastergiou M., Digital game-based learning in high school computer science education: Impact on educational effectiveness and student motivation, Computers &amp; Education, 52, 1, pp. 1-12, (2009); Poon S.S., Thomas R.C., Aragon C.R., Lee B., Context-linked virtual assistants for distributed teams: An astrophysics case study, Proceedings of the 2008 ACM Conference on Computer Supported Cooperative Work, pp. 361-370, (2008); Prensky M., Digital Game-Based Learning, (2001); Prestopnik N., Cooperative visualization: A design case, Proceedings of the 2013 IConference, (2013); Ribes D., Bowker G.C., Organizing for multidisciplinary collaboration: The case of the geosciences network, Scientific Collaboration on the Internet, 311, (2008); Ribes D., Lee C.P., Sociotechnical studies of cyberinfrastructure and e-Research: Current Themes and Future Trajectories, Computer Supported Cooperative Work (CSCW), 19, 3, pp. 231-244, (2010); Tang Y., Shetty S., Jahan K., Henry J., Hargrove S., SustainCity-An interactive virtual reality game system, Interdisciplinary Engineering Design Education Conference (IEDEC), pp. 18-22, (2012); Zimmerman A., A socio-technical framework for cyberinfrastructure design, Proceedings of E-Social Science, (2007)</t>
  </si>
  <si>
    <t>Ahtinen A., Isomursu M., Mukhtar M., Mantyjarvi J., Hakkila J., Blom J., Designing social features for mobile and ubiquitous wellness applications, Proc. MUM 2009, (2009); Ali-Hasan N., Gavales D., Peterson A., Raw M., Fitster: Social fitness information visualizer, Ext. Abstracts CHI 2006, pp. 1795-1800, (2006); Anderson I., Maitland J., Sherwood S., Barkhuus L., Chalmers M., Hall M., Muller H., Shakra: Tracking and sharing daily activity levels with unaugmented mobile phones, Mobile Netw Appl, pp. 185-199, (2007); Campbell T., Ngo B., Fogarty J., Game design principles in everyday fitness applications, Proc. CSCW 2008, pp. 249-252, (2008); Consolvo S., Everitt K., Smith I., Landay J.A., Design requirements for technologies that encourage physical activity, Proc. CHI 2006, pp. 457-466, (2006); Consolvo S., McDonald D.W., Toscos T., Chen M.Y., Froehlich J., Harrison B., Landay J.A., Activity sensing in the wild: A field trial of UbiFit garden, Proc. CHI 2008, pp. 1797-1806, (2008); Deterding S., Sicart M., Nacke L., O'Hara K., Dixon D., Gamification: Using game-design elements in non-gaming contexts, Ext. Abstracts CHI 2011, pp. 2425-2428, (2011); Fan C., Forlizzi J., Dey A., A Spark Of Activity: Exploring Informative Art As Visualization For Physical Activity, Proc. Ubicomp 2012, pp. 2-5, (2012); Gasser R., Brodbeck D., Degen M., Luthiger J., Wyss R., Reichlin S., Persuasiveness of a mobile lifestyle coaching application using social facilitation, Prof. of Persuasive 2006, pp. 27-38, (2006); Gockley R., Marotta M., Rogoff C., Tang A., AVIVA: A health and fitness monitor for young women, Ext. Abstracts CHI 2006, pp. 1819-1824, (2006); Halko S., Kientz J.A., Personality and persuasive technology: An exploratory study on health-promoting mobile applications, Persuasive, pp. 150-161, (2010); Klasnja P., Consolvo S., Pratt W., How to evaluate technologies for health behavior change in HCI research, Proc. CHI 2011, pp. 3063-3072, (2011); Li I., Dey A.K., Forlizzi J., Understanding my data, myself: Supporting self-reflection with ubicomp technologies, Proc. UbiComp 2011, pp. 405-414, (2011); Li I., Dey A., Forlizzi J., A stage-based model of personal informatics systems, Proc. CHI 2010, pp. 557-566, (2010); Lin J., Mamykina L., Lindtner S., Delajoux G., Strub H., Fish'n'Steps: Encouraging physical activity with an interactive computer game, Proc. UbiComp 2006, pp. 261-278, (2006); Macvean A., Robertson J., Understanding exergame users' physical activity, motivation and behavior over time, Proc. CHI 2013, pp. 1251-1260, (2013); Mueller F., Vetere F., Gibbs M., Edge D., Agamanolis S., Sheridan J., Heer J., Balancing exertion experiences, Proc. CHI 2012, pp. 1853-1862, (2012); Munson S., Consolvo S., Exploring goal-setting, rewards, self-monitoring, and sharing to motivate physical activity, Prof. PervasiveHealth 2012, pp. 25-32, (2012); Peng W., Hsieh G., The influence of competition, cooperation, and player relationship in a motor performance centered computer game, Computers in Human Behavior, 28, 6, pp. 2100-2106, (2012); Toscos T., Faber A., An S., Gandhi M.P., Chick clique: Persuasive technology to motivate teenage girls to exercise, Ext. Abstracts CHI 2006, pp. 1873-1878, (2006); Toscos T., Faber A., Connelly K., Upoma A.M., Encouraging physical activity in teens Can technology help reduce barriers to physical activity in adolescent girls?, Prof. PervasiveHealth 2008, pp. 218-221, (2008); Yumak Z., Pu P., Survey of Sensor-Based Personal Wellness Management systems, BioNanoSci., 3, pp. 254-269, (2013)</t>
  </si>
  <si>
    <t>Breuer J., Bente G., Why so serious? On the relation of Serious Games and Learning'. Eludamos, Journal for computer Game Culture, 4, 1, pp. 7-24, (2010); Csikszentmihalyi M., Creativity: Flow and the Psychology of Discovery and Invention, (2009); Desurvire H., Caplan M., Toth J.A., Using heuristics to evaluate the playability of games, CHI'04 extended abstracts on Human factors in computing systems, pp. 1509-1512, (2004); Federoff M.A., Heristics and usability guidelines for the creation and evaluation of fun in video games, (2002); Garris R., Ahlers R., Driskell J.E., Games, motivation, and learning: a research and practice model, Simulation and Gaming, 33, 4, pp. 441-467, (2002); Gee J.P., What video games have to teach about learning and literacy, (2007); Gibson J.J., The theory of affordance, Perceiving, acting and knowing, Toward an ecological psychology, (1977); Jewitt C., Technology, literacy and learning: a multimodal approach, (2005); Kelly H., Howell K., Glinert E., Holding L., Swain C., Burrowbridge A., Roper M., How To Build Serious Games, Communications of the ACM, 50, 7, pp. 44-49, (2007); Kjallander S., Designs for Learning in an Extended Digital Environment: Case Studies of Social Interaction in the Social Science Classroom, (2011); Kress G.R., Jewitt C., Ogborn J., Tsatsarelis C., Multimodal teaching and learning, (2001); Linderoth J., Why gamers don't learn more: An ecological approach to games as learning environments, Journal of gaming and virtual worlds, 4, 1, pp. 45-62, (2012); Lovgren J., Stolterman E., Thoughtful interaction design, (2004); McGonigal J., Reality is broken-why better games make us better and how they can change the world, (2011); Michael D., Chen S., Serious games: Games that educate, train and inform, (2006); Prensky M., Digital Natives, Digital Immigrants, On the Horizon, 9, 5, pp. 1-6, (2001); Papastergiou M., Exploring the potential of computer and video games for health and physical education: A literature review, Computers and Education, 53, 3, pp. 603-622, (2009); Rollins A., Adams E., Andrew Rollins and Ernest Adams on Game Design, (2003); Rostvall A.-L., Selander S., Design för lärande, (2008); Salen K., Zimmerman E., Rules of Play-Game Design Fundamentals, (2004); Salmon G., E-tivities: The key to active online learning, (2013); Selander S., Designs for learning and ludic engagement, Digital Creativity, 19, 3, pp. 145-152, (2008); Selander S., Kress G.R., Design för lärande-ett multiodalt perspektiv, (2010); Shaffer K.D., How computer Games Help Children Learn, (2006); Spires H.A., 21&lt;sup&gt;st&lt;/sup&gt; century skills and serious games: preparing the N generation, Serious educational games, pp. 13-23, (2008); Steinkuehler C., Squire K., Barab S., Games, learning, and society. Learning and meaning in the digital age, (2012); Straat B., Johansson M., Warpefelt H., Evaluating Game Heuristics for Measuring Player Experience, Proceedings of GameOn 2013, (2013); Stoll C., High-tech heretic: Reflections of a computer contrarian, (1999); Van Eck R., Digital Game-Based Learning: It's Not Just the Digital Natives Who Are Restless, EDUCAUSE Review, 41, 2, pp. 16-30, (2006); Yosoff A., Crowder R., Gilbert L., Willis G., A Conceptual Framework For Serious Games, Proceedings of the Ninth IEEE International Conference on Advanced Learning Techniques, (2009); Zyda M., From Visual Simulation to Virtual Reality to Games, IEEE Computer, 38, 9, pp. 25-32, (2005)</t>
  </si>
  <si>
    <t>Annetta L.A., Murray M.R., Laird S.G., Bohr S.C., Park J.C., Serious games: Incorporating video games in the classroom, Educause Quarterly, 29, 3, pp. 16-22, (2006); Becker K., Parker J., The Guide to Computer Simulations and Games, (2011); Bergeron B., Developing Serious Games, (2006); Chaffin A., Barnes T., Lessons from a course on serious games research and prototyping, Proceedings of the ACM Fifth International Conference on the Foundations of Digital Games (FDG '10), Monterey, CA, USA, June 19-21,2010, pp. 32-39; Corti K., Game-based Learning; a Serious Business Application, (2006); Hogue A., Kapralos B., Desjardins F., The role of project-based learning in IT: A case study in a game development and entrepreneurship program, Interactive Technology and Smart Education, 8, 2, pp. 120-134, (2011); Iuppa N., Borst T., End-to-End Game Development: Creating Independent Serious Games and Simulations from Start to Finish, (2010); Shute V.J., Ventura M., Bauer M., Zapata-Rivera D., Melding the power of serious games and embedded assessment to monitor and foster learning: Flow and grow, Serious Games: Mechanisms and Effects, pp. 295-321, (2009)</t>
  </si>
  <si>
    <t>Aoki N., Ohta S., Masuda H., Naito T., Sawai T., Nishida K., Okada T., Oishi M., Iwasawa Y., Toyomasu K., Hira K., Fukui T., Edutainment tools for intial eduction of type-1 diabetes mellitus: Initial diabetes education with fun, Medinfo, 11, pp. 855-859, (2004); Baranowski T., Buday R., Thompson D., Baranowski J., Playing for real: Video games and stories for health-related behavior change, American Journal of Preventive Medicine, 34, pp. 74-82, (2008); Baranowski T., Baranowski J., Cullen K., Marsh T., Islam N., Zakeri I., Honess-Morreale L., Demoor C., Squire's quest! Dietary outcome evaluation of a multimedia game, American Journal of Preventive Medicine, 24, pp. 52-61, (2003); Baranowski T., Baranowski J., Thompson D., Buday R., Jago R., Griffith M., Islam N., Nguyen N., Watson K., Video game play, child diet, and physical activity behavior change: A randomized clinical trial, American Journal of Preventive Medicine, 40, pp. 33-38, (2011); Table 3. Employed persons 16 to 24 years of age by industry, class of worker, race, and Hispanic or Latino ethnicity, July 2010-2011, (2011); Byrd-Bredbenner C., Food preparation knowledge and attitudes of young adults: Implications for nutrition practice, Topics in Clinical Nutrition, 19, pp. 154-163, (2004); Byrd-Bredbenner C., Maurer Abbot J., Quick V., Food safety knowledge and beliefts of middle school children: Implications for food safety educators, Journal of Food Science Education, 9, pp. 19-30, (2010); Byrd-Bredbenner C., O'Connell L., Shannon B., A junior high home economics curriculum - its effect on students' knowledge, attitudes and behavior, Journal of Home Economics Research, 11, pp. 123-133, (1982); Byrd-Bredbenner C., O'Connell L., Shannon B., Eddy J., A nutrition curriculum for health education: Its effect on students' knowledge, attitudes, and behavior, Journal of School Health, 54, pp. 385-388, (1984); Byrd-Bredbenner C., Wheatly V., Schaffner D., Bruhn C., Blalock L., Maurer J., Development and implementation of a food safety knowledge instrument, Journal of Food Science Education, 6, pp. 46-55, (2007); Campbell D., Stanley J., Experimental and Quasi-Experimental Design for Research, (1963); Chakraborty H., Gu H., A Mixed Model Approach for Intent-to-Treat Analysis in Longitudinal Clinical Trials with Missing Values, (2009); Chamberlin B., Trespalacios J., Gallagher R., The learning games design model: Immersion, collaboration, and outcomes-driven development, International Journal of Game-Based Learning, 2, pp. 87-110, (2012); Champion V., Skinner C., The health belief model, Health Behavior and Health Education: Theory, Research, and Practice, (2008); Charsky D., Mims C., Integrating commercial off-the-shelf video games into school curriculums, Tech Trends: Linking Research and Practice to Improve Learning, 52, pp. 38-44, (2008); Coulson N., Source of food safety information: Whom do adolescents trust?, Appetite, pp. 199-200, (2002); Davich J., School's out, work's in, Northwest Indiana News, (2002); Dempster A., Laird N., Rubin D., Maximum likelihood from incomplete data via the EM algorithm, Journal of the Royal Statistical Socieity: Series B, 39, pp. 1-38, (1977); Edwards Z., Takeuchi M., Hillers V., McCurdy S., Edlefsen M., Use of behavioral change theories in development of educational materials to promote food thermometer use, Food Protection Trends, 26, pp. 82-88, (2006); Endres J., Welch T., Perseli T., Use of a computerized kiosk in an assessment of food safety knowledge of high school students and science teachers, Journal of Nutrition Education, 33, pp. 37-42, (2001); Fitzmaurice G., Ravichandran C., Statistical primer for cardiovascular research, Circulation, 118, pp. 2005-2010, (2008); Guy S., Ratzki-Leewing A., Gwadry-Sridhar F., Moving beyond the stigma: Systematic review of video games and their potential to combat obesity, International Journal of Hypertension, 2011, pp. 1-13, (2011); Haapala I., Probart C., Food safety knowledge, perceptions, and behaviors among middle school students, Journal of Nutrition Education and Behavior, 36, pp. 71-76, (2004); Hoffman E., Bergmann V., Shultz J., Kendall P., Medeiros L., Hillers V., Application of a five-step message development model for food safety education materials targeting people with HIV/AIDS, Journal of American Dietetic Associaion, 105, pp. 1597-1604, (2005); Ibrahim J., Molenberghs G., Missing data methods in longitudinal studies: A review, TEST, 18, pp. 1-43, (2009); Ibrahim J., Chu H., Chen M., Missing data in clinical studies: Issues and methods, Journal of Clinical Oncology, 30, pp. 1-9, (2012); Kelly H., Games, cookies and the future of education, Issues in Science &amp; Technology, 21, pp. 33-40, (2005); Kreuter F., Presser S., Tourangeua R., Social desirability bias in CATI, IVR, and web surveys, Public Opinion Quarterly, 72, pp. 847-865, (2008); Larson N., Story M., Eisenberg M., Neumark-Sztainer D., Food preparation and purchasing roles among adolescent: Association with sociodemographic characteristics and diet quality, Journal of American Dietetic Association, 106, pp. 211-218, (2006); Lichtenstein A., Ludwig D., Bring back home economics education, Journal of the American Medical Association, 308, pp. 1857-1858, (2010); McAlister A., Perry C., Parcel G., How individuals, environments, and health behaviors interact: Social cognitive theory, Health Behavior and Health Education: Theory, Research, and Practice, (2008); Milton A., Mullan B., Consumer food safety education for the domestic environment: A systematic review, British Food Journal, 112, pp. 1003-1022, (2010); Montano D., Kasprzyk D., Theory of reasoned action, theory of planned behavior, and the integrated behavioral model, Health Behavior and Health Education: Theory, Research, and Practice, (2008); Montano E., Kasprzyk D., Theory of reasoned action, theory of planned behavior, and the integrated behavioral model, Health Behavior and Health Education: Theory, Research, and Practice, (2008); Mullan B., Wong C., Hygienic food handling behaviours. An application of the theory of planned behavior, Appetite, 52, pp. 757-761, (2009); Mullan B., Wong C., Kothe E., Predicting adolescents' safe food handling using an extended theory of planned behavior, Food Control, 31, pp. 454-460, (2013); Neumark-Sztainer D., Story M., Perry C., Casey M., Factors influencing food choices of adolescents: Findings from focus-group dicussions with adolescents, Journal of American Dietetic Association, 99, pp. 929-937, (1999); Fight Bac! Snapshot of consumer behavior and attitudes, (1998); Rideout V., Foehr U., Roberts D., Generation M2: Media in the Lives of 8-18 Year Olds, (2010); Shapiro M., Porticella N., Jiang L., Gravani R., Predicting intentions to adopt safe home food handling practices: Applying the theory of planned behavior, Appetite, 56, pp. 96-103, (2011); Strecher V., McEvoy B., Becker M., Rosenstock I., The role of self-efficacy in achieving health behavior change, Health Education Quarterly, 13, pp. 73-91, (1986); Takeuchi M., Edlefsen M., McCurdy S., Hillers V., Educational intervention enhances consumers' readiness to adopt food thermometer use when cooking small cuts of meat: An application of the transtheoretical model, Journal of Food Protection, 68, pp. 1874-1883, (2005); Thompson D., Baranowski T., Buday R., Baranowski J., Thompson V., Jago R., Griffith M., Serious video games for health: How behavioral sicence guided the development of a serious video game, Simulation and Gaming, 41, pp. 587-606, (2010); Thompson D., Baranowski T., Buday R., Baranowski J., Juliano M., Frazior M., Wilsdon J., Jago R., In pursuit of change: Youth response to intensive goal setting embedded in a seroius video game, Journal of Diabetes Science and Technology, 1, pp. 907-917, (2007); Healthy People 2020: Food Safety, (2010)</t>
  </si>
  <si>
    <t>Aleven V., Myers E., Easterday M., Ogan A., Toward a framework for the analysis and design of educational games, Proceedings of the 2010 IEEE International Conference on Digital Game and Intelligent Toy Enhanced Learning, pp. 69-76, (2010); Aleven V., McLaren B.M., Sewall J., Koedinger K.R., A new paradigm for intelligent tutoring systems: Exampletracing tutors, International Journal of Artificial Intelligence in Education, 19, 2, pp. 105-154, (2009); Borasi R., Reconceiving mathematics instruction: A focus on errors, (1996); Bransford J.D., Brown A.L., Cocking R.R., How people learn: Brain, mind, experience, and school, (1999); Durkin K., Rittle-Johnson B., The effectiveness of using incorrect examples to support learning about decimal magnitude, Learning and Instruction, 22, pp. 206-214, (2012); Echeverria A., Garcia-Campo C., Nussbaum M., Gil F., Villalta M., Amestica M., Echeverria S., A framework for the design and integration of collaborative classroom games, Computers and Education, 57, pp. 1127-1136, (2011); Eladhari M.P., Experimental Prototyping and Playtesting Using Iterative Game Design, (2010); Fleischman H.L., Hopstock P.J., Pelczar M.P., Shelley B.E., Highlights from PISA 2009: Performance of U.S. 15-Year-Old Students in Reading, Mathematics, and Science Literacy in an International Context, (2010); Forlizzi J., Zimmerman J., Stolterman E., Design Research: A Step in the Maturation of a Field, Proceedings of IASDR09, (2009); Gee J.P., What video games have to teach us about learning and literacy, (2003); Glasgow R., Ragan G., Fields W.M., Reys R., Wasman D., The decimal dilemma, Teaching Children Mathematics, 7, 2, pp. 89-93, (2000); Grosse C.S., Renkl A., Finding and fixing errors in worked examples: Can this foster learning outcomes?, Learning and Instruction, 17, 6, pp. 612-634, (2007); Irwin K.C., Using everyday knowledge of decimals to enhance understanding, Journal for Research in Mathematics Education, 32, 4, pp. 399-420, (2001); Isotani S., Adams D., Mayer R.E., Durkin K., Rittle-Johnson B., McLaren B.M., Can Erroneous Examples Help Middle-School Students Learn Decimals?, Towards Ubiquitous Learning, pp. 181-195, (2011); Linehan C., Kirman B., Lawson S., Chan G.C., Practical, Appropriate, Empirically-Validated Guidelines for Designing Educational Games, (2011); Lomas J.D., Patel K., Forlizzi J., Koedinger K., Optimizing Challenge in an Educational Game Using Large-Scale Design Experiments, Proceedings of CHI2013, (2013); Malouf D.B., The effect of instructional computer games on continuing student motivation, Journal of Special Education, 21, pp. 27-38, (1987); McLaren B.M., Adams D., Durkin K., Goguadze G., Mayer R.E., Rittle-Johnson B., Sosnovsky S., Isotani S., Van Velsen M., To err is human, to explain and correct is divine: A study of interactive erroneous examples with middle school math students, Proceedings of EC-TEL 2012: Seventh European Conference on Technology Enhanced Learning, LNCS 7563, pp. 222-235, (2012); Mullis I.V.S., Martin M.O., Foy P., TIMSS 2007 international mathematics report: Findings from IEA's trends in international mathematics and science study at the fourth and eighth grades, (2008); Rittle-Johnson B., Siegler R.S., Alibali M.W., Developing conceptual understanding and procedural skill in mathematics: An iterative process, Journal of Educational Psychology, 93, pp. 346-362, (2001); Schell J., The art of game design: A book of lenses, (2008); Siegler R.S., Microgenetic studies of self-explanation, Microdevelopment, Transition Processes in Development and Learning, pp. 31-58, (2002); Skinner B.F., The behavior of organisms: An experimental analysis, (1938); Stacey K., Helme S., Steinle V., Baturo A., Irwin K., Bana J., Preservice teachers' knowledge of difficulties in decimal numeration, Journal of Mathematics Teacher Education, 4, pp. 205-225, (2001); Swartout W., Van Lent M., Making a game of system design, Communications of the ACM, 46, pp. 32-39, (2003); Tsovaltzi D., Melis E., McLaren B.M., Erroneous examples: Effects on learning fractions in a web-based setting, International Journal of Technology Enhanced Learning (IJTEL), 4, 3-4, pp. 191-230, (2012)</t>
  </si>
  <si>
    <t>Arduino Software Website; Benford S., Bederson B., Akesson K., Et al., Designing storytelling technologies to encourage collaboration between young children, ACM Conf Hum Factors Comput Syst, 2, 1, pp. 556-563, (2000); Bisbarrow J., Denny C., Bonnenfant D., Jackson P., Brooks S., Tippet-Fajiyas S., Ontario Community Active Living Programme, (1993); Bolas M., Druin A., Revelle G., Zuckerman O., Tangible user interfaces for children, CHI 05 Extended Abstracts on Human Factors in Computing Systems, pp. 2051-2052, (2005); Diana X.U., Tangible user interface for children-an overview, Proceedings of the 6th Conference in the Department of Computing, pp. 579-584, (2005); Hasiao K.-F., Using augmented reality for student health - Case of combining educational learning with standard fitness, Multimed Tools Appl, pp. 1-15, (2012); Hoysniemi J., International survey on the Dance Dance revolution Game, Computers in Entertainment, 4, 2, (2006); Ichida H., Itoh Y., Kitamura Y., Kishino F., ActiveCube and its 3D applications, IEEE Virtual Reality, pp. 2-5, (2004); Inkpen K., Gribble S., Booth K.S., Klawe M., Give and take: Children collaborating on one computer, Proc Hum Factors Comput Syst, pp. 258-259, (1995); Jackson A.S., Estimating maximum heart rate from age: Is it a linear relationship?, Medicine and Science in Sports and Exercise, 39, 5, (2007); Karime A., Al Osman H., Gueaieb W., Mohamad J., El Saddik A., Learn-pads: A mathematical exergaming system for children's physical and mental well-being, IEEE International Conference on Multimedia and Expo (ICME), pp. 1-6, (2011); Karime A., Hafidh B., Khaldi A., El-Saddik A., MeMaPads: Enhancing children's well-being through a physically interactive memory and math game, IEEE International Instrumentation and Measurement Technology Conference, pp. 2563-2566, (2012); Karvonen M.J., Kentala E., Mustala O., The effects of training on heart rate: A longitudinal study, Ann Med Exp Biol Fen, 35, 3, pp. 307-315, (1957); Konami Dance Dance Revolution; Kostomaj M., Boh B., Design and evaluation of user's physical experience in an Ambient Interactive Storybook and full body interaction games, Multimed Tools Appl, 54, pp. 499-525; Lund H.H., Klitbo T., Jessen C., Playware technology for physically activating play, Artificial Life and Robotics, 9, 4, pp. 165-174, (2005); PICAXE Manual; PICAXE Programing Editor; Prakash E., Wood J., Li B., Clarke M., Smith G., Yates K., Games technology: Console architectures, game engines and invisible interaction, 4th Annual International Conference on Computer Games, pp. 103-108, (2011); Richardson B L., Z-Tiles: Building blocks for modular, pressure-sensing floorspaces, Proceedings of CHI, pp. 1529-1532, (2004); Sell T.C., Abt J.P., Lephart S.M., Physical activity-related benefits of walking during golf, Science and Golf V: Proceedings of the World Scientific Congress of Golf, pp. 128-132, (2008); Smart Fit Park; The Wii Balance Board; Ullmer B., Ishii H., Emerging frameworks for tangible user interfaces, IBM Systems Journal, 39, 3-4, pp. 915-931, (2000); Zephyr, HxM Bluetooth Heart Rate Monitor</t>
  </si>
  <si>
    <t>Adya M., Nath D., Sridhar V., Malik A., Bringing global sourcing into the classroom: Lessons from an experiential software development project, Communications of the Association for Information Systems, 22, pp. 20-27, (2008); Agarwal R., Karahanna E., Time flies when you're having fun: Cognitive absorption and beliefs about information technology usage, MIS Quarterly, 24, 4, pp. 665-694, (2000); Allard R., Rent-seeking with non-identical players, Public Choice, 57, 1, pp. 3-14, (1988); Altinkemer K., Shen W., A multigeneration diffusion model for it-intensive game consoles, Journal of the Association for Information Systems, 9, 8, pp. 442-461, (2008); Baek S., Song Y.-S., Seo J.K., Exploring customers' preferences for online games,  Annual Pre-ICIS Workshop on HCI Research in MIS, pp. 75-79, (2004); Bagozzi R.P., Gopinath M., Nyer P.U., The role of emotions in marketing, Journal of the Academy of Marketing Science, 27, 2, pp. 184-206, (1999); Baik K.H., Two-player asymmetric contests with ratio-form contest success functions, Economic Inquiry, 42, 4, pp. 679-689, (2004); Bartle R., Hearts, clubs, diamonds, spades: Players who suit muds, Journal of MUD Research, 1, 1, (1996); Benabou R., Tirole J., Intrinsic and extrinsic motivation, Review of Economic Studies, 70, 3, pp. 489-520, (2003); Berlyne D.E., Aesthetics and Psychobiology, (1971); Bonnett C., Virtual swords to ploughshares: Duke-developed simulation game looks to a new generation of peacemakers, Duke Today, (2008); Brass D., A social network perspective on human resources management, Research in Personnel and Human Resources Management, 13, 1, pp. 39-79, (1995); Broach V.C., Page T.J., Wilson R.D., Television programming and its influence on viewers' perceptions of commercials: The role of program arousal and pleasantness, Journal of Advertising, 24, 4, pp. 45-54, (1995); Chang K., Koh A., Low B., Onghanseng D., Tanoto K., Thuong T., Why i love this online game: The MMORPGxs stickiness factor,  International Conference on Information Systems, (2008); Csikszentmihalyi M., Beyond Boredom and Anxiety, (1975); Csikszentmihalyi M., Flow: The Psychology of Optimal Experience, (1990); Csikszentmihalyi M., Happiness and creativity-going with the flow, Futurist, 31, 5, (1997); Csikszentmihalyi M., Lefevre J., Optimal experience in work and leisure, Journal of Personality and Social Psychology, 56, 5, pp. 815-822, (1989); Davidson E., Tay A., Studying teamwork in global it support,  Hawaii International Conference on System Sciences, (2003); Deci E., Intrinsic Motivation, (1975); Deci E., Koestner R., Ryan R., A meta-analytic review of experiments examining the effects of extrinsic rewards on intrinsic motivation, Psychological Bulletin, 125, 6, pp. 627-668, (1999); Deci E., Ryan R., Intrinsic Motivation and Self-Determination in Human Behavior, (1985); Deng L.Q., Poole M.S., Affect in web interfaces: A study of the impacts of web page visual complexity and order, MIS Quarterly, 34, 4, pp. 711-730, (2010); Dickey M., Engaging by design: How engagement strategies in popular computer and video games can inform instructional design, Educational Technology Research and Development, 53, 2, pp. 67-83, (2005); Engeser S., Rheinberg F., Flow, performance and moderators of challenge-skill balance, Motivation and Emotion, 32, 3, pp. 158-172, (2008); Epstein J., Harackiewicz J., Winning is not enough: The effects of competition and achievement orientation on intrinsic interest, Personality and Social Psychology Bulletin, 18, 2, pp. 128-138, (1992); Fabricatore C., Nussbaum M., Rosas R., Playability in action videogames: A qualitative design model, Human- Computer Interaction, 17, 4, pp. 311-368, (2002); Finneran C., Zhang P., Flow in computer-mediated environments: Promises and challenges, Communications of the Association for Information Systems, 15, pp. 82-101, (2005); Fornell C., Larcker D.F., Evaluating structural equation models with unobservable variables and measurement error, Journal of Marketing Research, 48, pp. 39-50, (1981); Fullerton R., McAfee R., Auctioning entry into tournaments, Journal of Political Economy, 107, 3, pp. 573-605, (1999); Gaudiosi J., Android, video games dominate mobile confab, Reuters News, (2011); Greitzer F.L., Kuchar O.A., Huston K., Cognitive science implications for enhancing training effectiveness in a serious gaming context, Journal on Educational Resources in Computing, 7, pp. 1-10, (2007); Guo Y.M., Poole M.S., Antecedents of flow in online shopping: A test of alternative models, Information Systems Journal, 19, 4, pp. 369-390, (2009); Harbring C., Irlenbusch B., An experimental study on tournament design, Labour Economics, 10, 4, pp. 443-464, (2003); Holbrook M.B., Chestnut R.W., Oliva T.A., Greenleaf E.A., Play as a consumption experience: The roles of emotions, performance, and personality in the enjoyment of games, Journal of Consumer Research, 11, 2, pp. 728-739, (1984); Hsu C., Lu H., Why do people play on-line games? An extended TAM with social influences and flow experience, Information &amp; Management, 41, 7, pp. 853-868, (2004); Hsu S.H., Lee F.L., Wu M.C., Designing action games for appealing to buyers, CyberPsychology &amp; Behavior, 8, 6, pp. 585-591, (2005); Huberman B.A., Loch C.H., Onculer A., Status as a valued resource, Social Psychology Quarterly, 67, 1, pp. 103-114, (2004); Hurley T.M., Shogren J.F., Effort levels in a cournot nash contest with asymmetric information, Journal of Public Economics, 69, 2, pp. 195-210, (1998); Jarvenpaa S., Knoll K., Leidner D., Is anybody out there? Antecedents of trust in global virtual teams, Journal of Management Information Systems, 14, 4, pp. 29-64, (1998); Jarvenpaa S., Leidner D., Teigland R., Wasko M., New ventures in virtual worlds, MIS Quarterly, 32, 2, pp. 461-462, (2008); Johnson D., Johnson R., Cooperation and Competition: Theory and Research, (1989); Kellaris J.J., Mantel S.P., Shaping time perceptions with background music: The effect of congruity and arousal on estimates of ad durations, Psychology &amp; Marketing, 13, 5, pp. 501-515, (1996); Keppel G., Wickens T., Design and Analysis: A Researcher's Handbook, (1982); Kilduff G.J., Elfenbein H.A., Staw B.M., The psychology of rivalry: A relationally dependent analysis of competition, Academy of Management Journal, 53, 5, pp. 943-969, (2010); Kosfeld M., Neckermann S., Getting more work for nothing? Symbolic awards and worker performance, American Economic Journal-Microeconomics, 3, 3, pp. 86-99, (2011); Latour M.S., Pitts R.E., Snook-Luther D.C., Female nudity, arousal, and ad response: An experimental investigation, Journal of Advertising, 19, pp. 51-62, (1990); Lazear E., Rosen S., Rank-order tournaments as optimum labor contracts, The Journal of Political Economy, 89, 5, pp. 841-864, (1981); Lin N., Social networks and status attainment, Annual Review of Sociology, 25, 1, pp. 467-487, (1999); Liu D., Geng X., Whinston A., Optimal design of consumer contests, Journal of Marketing, 71, 4, pp. 140-155, (2007); Luna D., Peracchio L.A., De Juan M.D., Cross-cultural and cognitive aspects of web site navigation, Journal of the Academy of Marketing Science, 30, 4, pp. 397-410, (2002); Malone T., Toward a theory of intrinsically motivating instruction, Cognitive Science, 5, 4, pp. 333-369, (1981); Malone T., Lepper M., Making learning fun: A taxonomy of intrinsic motivations for learning, Aptitude, Learning, and Instruction, 3, pp. 223-253, (1987); McAuley E., Tammen V.V., The effects of subjective and objective competitive outcomes on intrinsic motivation, Journal of Sport &amp; Exercise Psychology, 11, 1, pp. 84-93, (1989); McGonigal J., Reality Is Broken: Why Games Make Us Better and How They Can Change the World, (2011); McGrath J., Time, interaction, and performance (tip): A theory of groups, Small Group Research, 22, 2, pp. 147-174, (1991); Mehrabian A., Russell J.A., An Approach to Environmental Psychology, (1974); Contest, Merriam-Webster Online Dictionary, (2010); Michael D., Chen S., Serious Games: Games That Educate, Train, and Inform, (2005); Mingers J., Combining is research methods: Towards a pluralist methodology, Information Systems Research, 12, 3, pp. 240-259, (2001); Nah F.F.H., Eschenbrenner B., Dewester D., Enhancing brand equity through flow and telepresence: A comparison of 2d and 3d virtual worlds, MIS Quarterly, 35, 3, pp. 731-747, (2011); Nah F.F.H., Eschenbrenner B., Dewester D., Park S.R., Impact of flow and brand equity in 3d virtual worlds, Journal of Database Management, 21, 3, pp. 69-89, (2010); Orrison A., Schotter A., Weigelt K., Multiperson tournaments: An experimental examination, Management Science, 50, 2, pp. 268-279, (2004); Park S., Nah F., Dewester D., Eschenbrenner B., Jeon S., Virtual world affordances: Enhancing brand value, Journal of Virtual Worlds Research, 1, 2, pp. 1-18, (2008); Pham M.T., Effects of involvement, arousal, and pleasure on the recognition of sponsorship stimuli, Advances in Consumer Research, 19, pp. 85-93, (1992); Praetorius D., Gamers decode aids protein that stumped researchers for 15 years in just 3 weeks, The Huffington Post, (2011); Raybourn E.M., Bos N., Design and evaluation challenges of serious games, CHI'05 Extended Abstracts on Human Factors in Computing Systems, pp. 2049-2050, (2005); Reeve J., Deci E., Elements of the competitive situation that affect intrinsic motivation, Personality and Social Psychology Bulletin, 22, pp. 24-33, (1996); Richtel M., In online games, a path to young consumers, New York Times, (2011); Rosen S., Prizes and incentives in elimination tournaments, American Economic Review, 76, 4, pp. 701-715, (1986); Russell J.A., Weiss A., Mendelsohn G.A., Affect grid: A single-item scale of pleasure and arousal, Journal of Personality and Social Psychology, 57, 3, pp. 493-502, (1989); Rutkowski A., Saunders C., Vogel D., Van Genuchten M., Is it already 4 am in your time zone? Focus immersion and temporal dissociation in virtual teams, Small Group Research, 38, 1, pp. 98-129, (2007); Ryan R., Deci E., Intrinsic and extrinsic motivations: Classic definitions and new directions, Contemporary Educational Psychology, 25, 1, pp. 54-67, (2000); Ryan R., Deci E., Self-determination theory and the facilitation of intrinsic motivation, social development, and well-being, American Psychologist, 55, 1, pp. 68-78, (2000); Ryan R., Rigby C., Przybylski A., The motivational pull of video games: A self-determination theory approach, Motivation and Emotion, 30, 4, pp. 344-360, (2006); Schiesel S., What good is sitting alone killing fiends?, The New York Times, (2005); Sedikides C., Strube M.J., Self-evaluation: To thine own self be good, to thine own self be sure, to thine own self be true, and to thine own self be better, Advances in Experimental Social Psychology, 29, pp. 209-269, (1997); Sherry J.L., Flow and media enjoyment, Communication Theory, 14, 4, pp. 328-347, (2004); Stanne M., Johnson D., Johnson R., Does competition enhance or inhibit motor performance: A meta-analysis, Psychological Bulletin, 125, pp. 133-154, (1999); Stapleton A.J., Serious games: Serious opportunities, Australian Game Developers' Conference, pp. 1-6, (2004); Stuart K., The metrics are the message: How analytics is shaping social games, The Guardian, (2011); Susi T., Johannesson M., Backlund P., Serious games: An overview, Technical Report HS-IKI-TR-07-001, (2007); Szymanski S., The economic design of sporting contests, Journal of Economic Literature, 41, 4, pp. 1137-1187, (2003); Tauer J., Harackiewicz J., Winning isn't everything: Competition, achievement orientation, and intrinsic motivation, Journal of Experimental Social Psychology, 35, 3, pp. 209-238, (1999); Tay L., Serious games' for the aussie industry, ITNews, (2010); Totty M., Better training through gaming, Wall Street Journal, (2005); Trevino L., Webster J., Flow in computer-mediated communication: Electronic mail and voice mail evaluation and impacts, Communication Research, 19, 5, pp. 539-573, (1992); Trope Y., Self-enhancement and self-assessment in achievement behavior, Handbook of Motivation and Cognition: Foundations of Social Behavior, pp. 350-378, (1986); Tullock G., Efficient rent seeking, Toward A Theory of the Rent-Seeking Society, pp. 97-112, (1980); Venkatesh V., Creating favorable user perceptions: Exploring the role of intrinsic motivation, MIS Quarterly, 23, 2, pp. 239-260, (1999); Vorderer P., Hartmann T., Klimmt C., Explaining the enjoyment of playing video games: The role of competition, Proceedings of the Second International Conference on Entertainment Computing, (2003); Wahlers R.G., Etzel M.J., A structural examination of two optimal stimulation level measurement models, Advances in Consumer Research, 17, pp. 415-426, (1990); Webster J., Martocchio J., Turning work into play: Implications for microcomputer software training, Journal of Management, 19, 1, pp. 127-146, (1993); Weibel D., Wissmath B., Habegger S., Steiner Y., Groner R., Playing online games against computer-vs. human-controlled opponents: Effects on presence, flow, and enjoyment, Computers in Human Behavior, 24, pp. 2274-2291, (2008); Yee N., Motivations for play in online games, Cyber Psychology &amp; Behavior, 9, 6, pp. 772-775, (2006)</t>
  </si>
  <si>
    <t>Malone T.W., What makes things fun to learn? Heuristics for designing instructional computer games, Proceedings of the 3rd ACM SIGSMALL Symposium and the First SIGPC Symposium on Small Systems, pp. 162-169, (1980); Garris R., Ahlers R., Driskell J., Games, motivation and learning: A research and practice model, Simulation and Gaming, 33, pp. 441-467, (2002); Egenfeldt-Nielsen S., Beyond Edutainment: Exploring the Educational Potential of Computer Games, (2005); Lo J.J., Ji N.W., Syu Y.H., You W.J., Chen Y.T., Developing a Digital Game-based Situated Learning System for Ocean Ecology, Transactions on Edutainment I, LNCS, 5080, pp. 51-61, (2008); Marlow M., Games &amp; learning in landscape architecture, 10th International Conference on Information Technologies in Landscape Architecture, (2009); Susaeta H., Jimenez F., Nussbaum M., Gajardo I., Andreu J.J., Villalta M., From MMORPG to a classroom multiplayer presential role playing game, Educational Technology &amp; Society, 13, 3, pp. 257-269, (2010); Hwang G.J., Wu P.H., Advancements and trends in digital gamebased learning research: A review of publications in selected journals from 2001 to 2010, British Journal of Educational Technology, 43, 1, pp. 6-10, (2012); Panoutsopoulos H., Sampson D.G., A Study on exploiting commercial digital games into school context, Educational Technology &amp; Society, 15, 1, pp. 15-27, (2012); Rieber L.P., Seriously considering play: Designing interactive learning environments based on the blending of microworlds, simulations, and games, Educational Technology, Research, and Development, 44, 1, pp. 43-58, (1996); Yee N., Motivations of play in online games, CyberPsychology and Behavior, 9, 6, pp. 772-775, (2006); Ryan R.M., Rigby C.S., Przybylski A., The motivational pull of video games: A self-determination theory approach, Motiv Emot, 30, pp. 347-363, (2006); Vygotsky L.S., Mind in Society: The Development of Higher Psychological Processes, (1978); Kreijns K., Kirschner P.A., Jochems W., Van Buuren H., Measuring perceived sociability of computer-supported collaborative learning environments, Computers &amp; Education, 49, 2, pp. 176-192, (2007); Sung H.Y., Hwang G.J., A collaborative game-based learning approach to improving students' learning performance in science courses, Computers &amp; Education, 63, pp. 43-51, (2013); Bonk C.J., Dennen V.P., Massive Multiplayer online gaming: A research framework for military training and education, Madison. Wisconsin. Advanced Distributed Learning, (2005); Squire K., Game-based learning: An x-learn perspective paper, Supported by A Grant from the E-Learning Consortium, pp. 5-9, (2005); Liu D., Xun L., Santhanam R., What makes game players want to play more a mathematical and behavioral understanding of online game design, Human-Computer Interaction, Part IV, HCII 2007, LNCS, 4553, pp. 284-293, (2007); Gee J.P., Why video games are good for your soul: Pleasure and learning, Common Ground, (2005); (2014); (2014); (2014); Piaget J., Judgement and reasoning in the child, Harcourt Brace, (1928); Piaget J., The moral judgement of the child, Routledge and Kegan Paul, (1932)</t>
  </si>
  <si>
    <t>Bohmer M., Hecht B., Schoning J., Kruger A., Bauer G., Falling asleep with angry birds, facebook and kindle: A large scale study on mobile application usage, Mobile HCI, (2011); Blumberg Stephen J., Et al., Changes in prevalence of parent-reported autism spectrum disorder in school-aged US children: 2007 to 2011-2012, CDC National Health Statistics Reports, (2013); Burke C., Cerniglia L., Stimulus complexity and autistic children's responsivity: Assessing and training a pivotal behavior, J Autism and Dev Disord, 20, 2, pp. 223-253, (1990); Gee J., What video games have to teach us about learning and literacy, Computers in Entertainment, 1, 1, (2003); Hume K., Bellini S., Pratt C., The usage and perceived outcomes of early intervention and early childhood programs for young children with autism spectrum disorder, Topics in Earl Child Special Education, 25, 4, pp. 195-207, (2005); Koegel R., Koegel L., Brookman L., Empirically supported pivotal response interventions for children with autism, Evidence-based Psychotherapies for Children and Adolescents, pp. 341-357, (2003); Lovaas O., Et al., Selective responding by autistic children to multiple sensory input, J Abnorm Psychol, pp. 211-222, (1971); Mazurek M., Et al., Prevalence and correlates of screen-based media use among youths with autism spectrum disorders, J Autism Dev Disord, pp. 1-11, (2011); National Standards Report: The National Standards Project - Addressing the Need for Evidence-based Practice Guidelines for Autism Spectrum Disorders, (2009); Ploog B., Stimulus overselectivity four decades later: A review of the literature and its implications for current research in autism spectrum disorder, J Autism Dev Disord, 40, 11, pp. 1332-1349, (2010); Smith T., Et al., Intense behavioral treatment for preschoolers with severe mental retardation and pervasive developmental disorder, Am Journal Ment Retard, 102, 3, pp. 238-249, (1997); Sorenson N., Pasquier P., The evolution of fun: Automatic level design through challenge modeling, ICCC, (2010)</t>
  </si>
  <si>
    <t>Bogost I., Persuasive games: The expressive power of videogames, (2007); Branford J., Brown A., Cocking R., How people learn: Brain, mind, experience and school, (2000); Clark A., Natural born cyborgs: Mind, technologies and the future of human intelligence, (2003); Davis B., Sumara D., Luce-Kapler R., Engaging minds: Learning and teaching in a complex world, (2000); Druin A., The design of children's technology, (1999); Design knowing and learning: Cognition in design education, (2001); Flanagan M., Nissenbaum H., A game design methodology to incorporate activist themes, Proceedings of CHI 2007 Conference, (2007); Goldman-Segall R., Points of viewing children's thinking: A digital ethnographer's journey, (1998); Heidegger M., Poetry, language and thought, (1971); Jenkins H., Clinton K., Purushotma R., Robison A., Weigel M., Confronting the challenges of participatory culture: Media education for the 21st century, (2006); Kafai Y., Minds in play: Computer game design as a context for children's learning, (1995); Kafai Y., Playing and making games for learning: Instructionist and constructionist perspectives for game studies, Games and Culture, 1, 1, pp. 36-40, (2006); Khoo M., Observing the users of digital educational technologies: Theories, methods and analytical approaches, New Review of Hypermedia and Multimedia, 13, 2, pp. 87-91, (2007); Kirriemuir J., McFarlane A., Literature review in games and learning, (2004); Lave J., Wenger E., Situated learning: Legitimate peripheral participation, (1991); Perkins D., Knowledge as design, (1986); Petrina S., Feng F., Kim J., Researching cognition and technology: How we learn across the lifespan, International Journal of Design and Technology Education, 18, 4, pp. 375-396, (2008); Rusnak P., Dobson T., Boskic N., Articulation of ecological values in alternate reality gaming: A case study of World Without Oil, Proceedings of the European Conference on Games Based Learning, (2008); Salen K., Gaming literacies: What kids learn through design, Journal of Educational Multimedia and Hypermedia, 16, 3, pp. 301-322, (2003); Salen K., The ecology of games: Connecting youth, games and learning, (2008); Squire K., From content to context: Videogames as designed experience, Educational Researcher, 35, 8, pp. 19-29, (2006); Van Manen M., Researching lived experience: Human science for an action sensitive pedagogy, (1997)</t>
  </si>
  <si>
    <t>Provenzo E., Video kids, (1991); Guidance on Usability, also issued by the, (1998); Hassenzahl M., Tractinsky N., User Experience - A Research Agenda, Behaviour and Information Technology, 25, 2, pp. 91-97, (2006); Effie L., Virpi R., Et al., Towards a Shared Definition of User Experience, CHI 2008 Procedings, pp. 2395-2398, (2008); Federoff M., Heuristic and Usability Guidelines for the Creation and Evaluation of Fun Video Games, (2002); Desuvire H., Capnan M., Toth J., Using Heuristic to Evaluate The Playability in Games, CHI, (2004); Malone T.W., Heuristics for designing enjoyable user interfaces: Lessons from Computer Games, Proceedings Human Factors in Computer Systems, pp. 63-68, (1982); Shneiderman B., Designing for fun: How to make user interfaces more fun, ACM Interactions, 11, 5, pp. 48-50, (2004); Korhonen H., Koivisto E., Playability Heuristic for Mobile Games, MobileHCI 2006, (2006); Rollings A., Morris D., Game Architecture and Design, (2003); Salen K., Zimmerman E., Rules of Play: Game Design Fundamentals, (2003); Glassner A., Interactive Storytelling: Techniques for 21st Century Fiction, (2004); Lazzaro N., Why We Play Games: Four keys to More Emotion without Story, Game Developer Conference, (2004); Fabricatore C., Nussbaum M., Rosas R., Playability in Action Video Games: A Qualitative Design Model, Human-Computer Interaction, 17, pp. 311-368, (2002); Mahlke S., Visual Aesthetics and the User Experience, Proceedings: The Study of Visual Aesthetics in Human-Computer Interaction, pp. 1862-4405, (2008); Gonzalez Sanchez J.L., Padilla Zea N., Gutierrez F.L., Cabrera C., De la Usabilidad a la Jugabilidad: Diseño de Videojuegos Centrado en el Jugador, Proceedings of INTERACCION, pp. 99-109, (2008); Padilla Zea N., Gonzalez Sanchez J.L., Gutierrez F.L., Cabrera M., Paderewski P., Design of Educational Multiplayer Video Games. A Vision from Collaborative Learning, Journal: Advances in Engineering Software, (2009)</t>
  </si>
  <si>
    <t>Chen J., Flow in Games, (2006); Fulp T., Main Page, (2010); Gee J.P., What video games have to teach us about learning and literacy, Comput. Entertain., 1, (2003); Gilleade K.M., Dix A., Using frustration in the design of adaptive videogames, Proceedings of the 2004 ACM SIGCHI International Conference on Advances in Computer Entertainment Technology, (2004); Hunicke R., The case for dynamic difficulty adjustment in games, Proceedings of the 2005 ACM SIGCHI International Conference on Advances in Computer Entertainment Technology., (2005); Hunicke R., Chapman V., AI for Dynamic Difficulty Adjustment in Games, (2004); Jiang C.-F., Chen D.-K., Li Y.-S., Kuo J.-L., Development of a computer-aided tool for evaluation and training in 3D spatial cognitive function, Proceedings of the 19th IEEE Symposium on Computer-based Medical Systems, (2006); Juul J., Fear of failing? The many meanings of difficulty in video games, The Video Game Theory Reader, 2, (2009); Koster R., A Theory of Fun for Game Design, (2004); Lindley C.A., Sennersten C.C., Game play schemas: From player analysis to adaptive game mechanics, Int. J. Comput. Games Technol., pp. 1-7, (2008); Mateas M., Interactive Drama, Art and Artificial Intelligence, (2002); Rolling A., Adams E., Adrew Rollings and Ernest Adams on Game Design, (2003); Salen K., Zimmerman E., Rules of Play: Game Design Fundamentals, (2003); Sykes J., Brown S., Affective gaming: Measuring emotion through the gamepad, CHI '03 Extended Abstracts on Human Factors in Computing Systems, (2003); Tarraga L., Boada M., Modinos G., Espinosa A., Diego S., Morera A., Guitart M., Balcells J., Lopez O.L., Becker J.T., A randomised pilot study to assess the efficacy of an interactive, multimedia tool of cognitive stimulation in Alzheimer's disease, J. Neurol., (2006)</t>
  </si>
  <si>
    <t>ASP.NET AJAX; Facebook Social Plugin; GLSL; Visualization Pipeline; WebGL; Von Ahn L., Maurer B., McMillen C., Abraham D., Blum M., Recaptcha: Human-based character recognition via web security measures, Science, 321, pp. 1465-1468, (2008); Von Ahn L., Dabbish L., Labeling images with a computer game, Proceedings of the SIGCHI Vienna, pp. 319-326, (2004); Von Ahn L., Ginosar S., Kedia M., Liu R., Blum M., Improving accessibility of the Web with a computer game, Conference on Human Factors in Computing Systems - Proceedings, 1, pp. 79-82, (2006); Von Alu L., Kedia M., Blum M., Verbosity: A game for collecting common-sense facts, Conference on Human Factors in Computing Systems - Proceedings, 1, pp. 75-78, (2006); Von Ahn L., Liu R., Blum M., Peekaboom: A game for locating objects in linages, Conference on Human Factors in Computing Systems - Proceedings, 1, pp. 55-64, (2006); Michael S.B., Little G., Miller R.C., Hartmann B., Ackerman M.S., Karger D.R., Crowell D., Panovich K., Soylent: A word processor with a crowd inside, Proceedings of UIST, pp. 313-322, (2010); Jeffrey P.B., Jayant C., Ji H., Little G., Miller A., Robert C.M., Miller R., Tatarowicz A., White B., White S., Yeh T., VizWiz: Nearly real-time answers to visual questions, Proceedings of UIST, pp. 333-342, (2010); Chen C., Top 10 unsolved information visualization problems, IEEE Computer Graphics and Applications, 25, 4, pp. 12-16, (2005); Chuang J., Weiskopf D., Moller T., Hue-Preserving color blending, IEEE Transactions on Visualization and Computer Graphics, 15, pp. 1275-1282, (2009); Cole F., Sanik K., Decarlo D., Finkelstein A., Funkhouser T., Rusinkiewicz S., Singh M., How well do line drawings depict shape, ACM Transactions on Graphics (Proc. SIGGRAPH), (2009); Cooper S., Khatib F., Tremile A., Barbero J., Lee J., Beenen M., Leaver-Fay A., Baker D., Popovic Z., Players F., Predicting protein structures with a multiplayer online game, Nature, 466, pp. 756-760, (2010); Correa C., Kwan-Liu M., The occlusion spectrum for volume classification and visualization, Visualization and Computer Graphics IEEE Transactions on, 15, pp. 1465-1472, (2009); Davis J., Arderiu J., Lin H., Nevins Z., Schuon S., Gallo O., Ming-Hsuan Y., The HPU, Computer Vision and Pattern Recognition Workshops (CVPRW), pp. 9-16, (2010); Franklin M., Kossmann D., Kraska T., Ramesh S., Xin R., CrowdDB: Answering queries with crowdsourcing, Proceedings of the 2011 ACM SIGMOD, pp. 61-72, (2011); Grier D.A., When Computers Were Human, (2005); Haber R.B., McNabb D.A., Visualization idioms: A conceptual model for scientific visualization systems, Visualization in Scientific Computing, pp. 74-93, (1990); Heer J., Bostock M., Crowdsourcing graphical perception: Using mechanical turk to assess visualization design, Proceedings of SIGCHI Atlanta, Georgia, USA, pp. 203-212, (2010); Hu C., Bederson B.B., Resnik P., Kronrod Y., MonoTrans2: A new human computation system to support monolingual translation, Proceedings of SIGCHI, pp. 1133-1136, (2011); Ipeirotis P.G., Provost F., Wang J., Quality management on amazon mechanical turk, Proceedings of the ACM SIGKDD Workshop on Human Computation, pp. 64-67, (2010); Kittur A., Chi H., Suh B., Crowdsourcing user studies with Mechanical Turk, Proceedings of the Twenty-sixth Annual SIGCHI Conference on Human Factors in Computing Systems, pp. 453-456, (2008); Kosara R., Ziemkiewicz C., Do Mechanical Turks dream of square pie charts?, Proceedings of the 3rd BELIV10 Workshop: Beyond Time and Errors: Novel EvaLuation Methods for Information Visualization, pp. 63-70, (2010); Kuhne L., Giesen J., Zhang Z., Ha S., Mueller K., A data-driven approach to hue-preserving color-blending, IEEE Transaction on Visualization and Computer Graphics, (2012); Kulkarni A.P., Can M., Hartmann B., Turkomatic: Automatic recursive task and workflow design for mechanical turk, Proceedings of the 2011 Annual Conference Extended Abstracts on Human Factors in Computing Systems, pp. 2053-2058, (2011); Law E., Von Ahn L., Human Computation: Morgan &amp; Claypool Publishers, (2011); Law E., Von Ahn L., Dannenberg R.B., Crawford M., TagATune: A game for music and sound annotation, ISMIR, pp. 361-364, (2007); Little G., Chilton L.B., Goldman M., Miller R.C., TurKit: Tools for iterative tasks on mechanical Turk, Proceedings of the ACM SIGKDD Workshop on Human Computation, pp. 29-30, (2009); Lujin W., Giesen J., McDonnell K.T., Zolliker P., Mueller K., Color design for illustrative visualization, IEEE Transaction on Visualization and Computer Graphics, 14, pp. 1739-1754, (2008); Marcus A., Wu E., Karger D., Madden S., Miller R., Human-powered sorts and joins, Proc. VLDB Endow., 5, pp. 13-24, (2011); Mettali F., The perception of transparency, Scientific American, 230, pp. 91-98, (1974); Ming-Yuen C., Yingcai W., Wai-Ho M., Wei C., Huamin Q., Perception-based transparency optimization for direct volume rendering, Visualization and Computer Graphics IEEE Transactions on, 15, pp. 1283-1290, (2009); Plaisant C., The challenge of information visualization evaluation, Proceedings of the Working Conference on Advanced Visual Interfaces, pp. 109-116, (2004); Porter T., Duff T., Compositing digital images, SIGGRAPH Comput. Graph., 18, pp. 253-259, (1984); Ross J., Irani L., Silberman M.S., Zaldivar A., Tomlinson B., Who are the crowdworkers? : Shifting demographics in mechanical turk, Proceedings of the 28th of the International Conference Extended Abstracts on Human Factors in Computing Systems, pp. 2863-2872, (2010); Russel S., Norvig P., Intelligent agents, Artificial Intelligence: A Modern Approach, (2010); Sereda P., Vilanova A., Gerritsen F.A., Automating transfer function design for volume rendering using hierarchical clustering of material boundaries, Eurographics/IEEE VGTC Symposium on Visualization (EuroVis), pp. 243-250, (2006); Singh M., Anderson B.L., Perceptual assignment of opacity to translucent surfaces: The role of image blur, Perception, 31, pp. 531-552, (2002); Singh M., Anderson B.L., Toward a perceptual theory of transparency, Pschol Rev, 109, pp. 492-519, (2002); Sprow I., Bara'Nczuk Z., Stamm T., Zolliker P., Web-based psychometric evaluation of image quality, Image Quality and System Performance VI (Proc. SPIE), (2009); Stork D.G., The open mind initiative, IEEE Intelligent Systems &amp; Their Applications, 14, pp. 19-20, (1999); Van Wijk J.J., The value of visualization, IEEE Visualization, pp. 79-86, (2005); Zheng Z., Ahmed N., Mueller K., ¡view: A feature clustering framework for suggesting informative views in volume visualization, Visualization and Computer Graphics IEEE Transactions on, 17, pp. 1959-1968, (2011)</t>
  </si>
  <si>
    <t>Chang C.Y., Sheu J.P., Design and implementation of ad hoc classroom and schoolbag systems for ubiquitous learning, International Workshop on Wireless and Mobile Technologies in Education (WMTE'02), pp. 8-14, (2002); Qiang L., Mobile enhanced learning: Application model and practice, International Conference on Computer Science and Software Engineering, pp. 694-697, (2008); Ting R.Y., Mobile learning: Current trend and future challenges, Proceeding of the Fifth IEEE International Conference on Advanced Learning Technologies (ICALT' 05), pp. 603-607, (2005); Ahmad I., Salam S., Shahbodin F., The development of a prototype of education multimedia application via mobile devices: A UTeM approach,  International Malaysian Educational Technology Convention, pp. 101-106, (2007); Howell D.J., Lee K.T., M-learning: Finding a place for mobile technologies within tertiary educational settings, Ascilite 2007, pp. 223-232, (2007); Wagner E.D., Enabling mobile learning, EDUCAUSE Review, 40, 3, pp. 40-53, (2005); Ab Hamid S.H., Fung Y., Learn programming by using mobile edutainment game approach, International Workshop on Digital Game and Intelligent Toy Enhanced Learning (DIGITEL'07), pp. 170-172, (2007); Lepper M.R., Cordova D.I., A desire to be taught: Instructional consequences of intrinsic motivation, Motivation and Emotion, 16, pp. 197-208, (1992); Malone T.W., Lepper M.R., Making learning fun: A taxonomy of intrinsic motivations for learning, Aptitude, Learning and Instruction III: Conative and Affective Process Analyses, (1987); Diah N.M., Ismail M., Ahmad S., Pembangunan permainan berkomputer untuk pembelajaran bahasa malaysia menggunakan enjin GTGE, 1s1 International Malaysian Educational Technology Convention, pp. 210-216, (2007); Huitt W., Constructivism. Educational Psychology Interactive, (2009); Brandt D.A., Constructivism: Teaching for understanding of the internet, Communications of ACM, 40, 10, pp. 112-117, (1997); Lainem T., Makkonen P., Applying constructivist approach to educational business games: Case REALGAME, Simulation and Gaming, 34, 1, pp. 131-149, (2003); Naismith L., Lonsdale P., Vavoula G., Sharples M., Literature Review in Mobile Technologies and Learning, (2004); Sharples M., Taylor J., Vavoula G., Towards a theory of mobile learning, The MLearn 2005 4th World Conference on MLearning, (2005); Garris R., Ahlers R., Driskell J.E., Games, motivation, and learning: A research and practice model, Simulation &amp; Gaming, 33, 4, pp. 441-467, (2002)</t>
  </si>
  <si>
    <t>Druckman D., The educational effectiveness of interactive games, Simulation and Gaming Across Disciplines and Cultures: ISAGA at A Watershed, pp. 178-187, (1995); Fabricatore C., Learning and videogames: An unexploited synergy, 2000 AECT National Convention, (2000); (2012); Http://www.protezionecivile.it/sitobambini/home.html, (2012); MacEdonia M., Games soldiers play, IEEE Spectrum, 30, 3, pp. 32-37, (2002); (2012); Prensky M., In educational games, complexity matters. Mini-games are trivial - but "complex" games are not. An important way for teachers, parents and others to look at educational computer and video games, Educational Technology, 45, 4, (2005); (2012); (2012); Stop Disasters!, (2012); (2012); Zarraonandia T., Diaz P., Aedo I., Ruiz M.R., Seeking reusability of computer games designs for informal learning, Proceedings of the 2011 11th IEEE International Conference on Advanced Learning Technologies (ICALT), (2011)</t>
  </si>
  <si>
    <t>Lamoth C.J.C., Van Deudekom F.C., Van Campen J.P., Appels B.A., De Vries O.J., Pijnappels M., JNER, 8, (2011); Sturnieks D.L., St George R., Fitzpatrick R.C., Lord S.R., Clin Neurophysiol, 38, pp. 467-478, (2008); Ganz D.A., Bao Y., Shekelle P.G., Rubenstein L.Z., JAMA, 297, pp. 77-86, (2007); Silsupadol P., Siu S.K.C., Shumway-Cook A., Woollacott M.H., Phys Ther, 86, pp. 269-281, (2006); Fitzgerald D., Trakarnratanakul N., Smyth B., Caulfield B., JOSPT, 40, pp. 11-19, (2010); Chiviacowsky S., Wulf G., Wally R., Gait Posture, 32, pp. 572-575, (2010); Lamoth C.J.C., Berend W., Schmid A., Caljouw S.R., Gait Posture, 30, (2009); Fitzgerald D., Trakarnratanakul N., Smyth B., Caulfield B., J Orthop Sports Phys Ther, 40, pp. 11-19, (2010); Betker A.L., Szturm T., Moussavi Z.K., Nett C., Arch Phys Med Rehabil, 87, pp. 1141-1149, (2006); Ryan R., Connell J., J Pers Soc Psychol, 57, pp. 746-761, (1989); Goldstein H., Browne W., Rasbash J., Stat Med, 21, pp. 3291-3315, (2002)</t>
  </si>
  <si>
    <t>Committee on Public Education: Media Violence, Pediatrics, 108, 5, pp. 1222-1226, (2001); Buckingham D., Media Education: Literacy, Learning, and Contemporary Culture, (2003); Barkin S., Ip E., Richardson I., Klinepeter S., Finch S., Krcmar M., Parental Media Mediation Styles for Children Aged 2 To 11 Years, Archives of Pediatrics &amp; Adolescent Medicine, 160, 4, pp. 395-401, (2006); Chang M.L., Parenting Styles, Life Stressors and Stress Coping Strategies on the Fifth and Sixth Grade Students in the Elementary School, (2006); Chang Y.P., Game and Life: Exploring the Conjunction of the Online Game World and Everyday Life, Mass Communication Research, 98, pp. 1-45, (2009); The 2009 Children's Online Gaming Behavior Report in Taiwan, (2011); Christ W.G., Potter W.J., Media Literacy, Media Education, and the Academy, Journal of Communication, 48, pp. 5-15, (1998); Eco U., Can Television Teach?, Screen Education, 31, pp. 15-24, (1979); Edwards S., Identifying the Factors That Influence Computer Use in the Early Childhood, Australasian Journal of Educational Technology, 21, 2, pp. 192-210, (2005); Fileni F., Educational and Cognitive Aspects of Videogames, Simulaion-Game in Education and Training, (1988); Gee J.P., What Video Games Have To Teach Us About Learning and Literacy, (2003); Gentile D.A., Lynch P.J., Linder J.R., Walsh D.A., The Effects of Violent Video Game Habits on Adolescent Aggressive Attitudes and Behaviors, Journal of Adolescence, 27, 1, pp. 5-22, (2004); Klimmt C., Key Dimensions of Contemporary Video Game Literacy: Towards A Normative Model of the Competent Digital Gamer, Eludamos Journal for Computer Game Culture, 3, 1, pp. 23-31, (2009); Kutner L.A., Olson C.K., Warner D.E., Hertzog S.M., Parents' and Sons' Perspectives on Video Game Play: A Qualitative Study, Journal of Adolescent Research, 23, 1, pp. 76-96, (2008); Lankshear C., Knobel M., New Literacies: Everyday Practices and Classroom Learning, (2006); Mendoza J.A., Zimmerman F.J., Christakis D.A., Television Viewing, Computer Use, Obesity, and Adiposity in Us Preschool Children, International Journal of Behavioral Nutrition and Physical Activity, 4, 44, pp. 1-10, (2007); Nunnally J.C., Psychometric Theory, (1978); Olson C.K., Kutner L.A., Warner D.E., Almerigi J., Baer L., Nicholi A.M., Et al., Factors Correlated with Violent Video Game Use by Adolescent Boys and Girls, Journal of Adolescent Health, 41, 1, pp. 77-83, (2007); Porter G., Starcevic V., Are Violent Video Games Harmful?, Australasian Psychiatry, 15, 5, pp. 422-426, (2007); Potter J., Media Literacy, (2001); Prensky M., Digital Natives, Digital Immigrants, (2001); Provost J.A., Work, Play and Type: Achieving Balance in Your Life, (1990); Rideout V., Hamel E., The Media Family: Electronic Media in The Lives of Infants, Toddlers, Preschoolers, and Their Parents, (2006); Rideout V., Foehr U., Roberts D., Generation M2: Media in The Lives of 8 To 18-Year-Olds, (2010); Squire K.D., Video Game Literacy, A Literacy of Expertise, Handbook of Research on New Literacies, (2008); Tamborini R., Skalski P., The Role of Presence in the Experience of Electronic Games, Playing Video Games: Motives, Responses, and Consequences, (2006); Tao K., On The Game Literacy and Its Elements in the Image Reading Era, Modern Distance Education Research, 2, pp. 14-18, (2009)</t>
  </si>
  <si>
    <t>Baylor A.L., Kim Y., Pedagogical Agent Design: The Impact of Agent Realism, Gender, Ethnicity, and Instructional Role, Lecture Notes In Computer Science, 3220, pp. 592-603, (2004); Bourgonion J., Valcke M., Soetaert R., Schellens T., Exploring the acceptance of video games in the classroom by secondary school students, Proc. ICCE2009, pp. 651-658, (2009); Burton R.R., Brown J.S., An investigation of computer coaching for informal learning activities, International Journal of Man-Machine Studies, 11, 1, pp. 5-24, (1979); Cheng H.N.H., Wu C.M.W., Liao Y.C.C., Chan T.W., Equal opportunity tactic: Balancing winning probabilities in a competitive classroom game, Proc. ICCE2010, pp. 713-717, (2010); Fong-Lok L., Jimmy H.M., WorkShop: Pedagogical design and educational games, Proc. ICCE2006, (2006); Dillenbourg P., Jermann P., Schneider D., Traum D., Biuu G., The design of MOO agents: Implications from an empirical CSCW study, Proc. AIED97, pp. 15-22, (1997); Girard S., Johnson H., What do children favor as embodied pedagogical agents?, Proc. ITS2010, pp. 307-316, (2010); Hayashi T., Hayashida Y., Yano Y., Embedding game's attractivess into CALL system, Proc. ED-MEDIA'96, pp. 138-145, (1996); Koster R., A Theory of Fun for Game Design, (2005); Lazzaro R., Why we play games: 4 keys to more emotion, Proc. Game Developers Conference, (2004); Matsuda N., Keiser V., Raizada R., Tu A., Stylianides G., Cohen W.W., Koedinger R.K., Learning by teaching SimStudent: Technical accomplishments and an initial use with students, Proc. ITS2010, pp. 307-316, (2010); Muldner K., Burleson W., Sande V.B., Vanlehn K., An analysis of gaming behaviors in an intelligent tutoring system, Proc. ITS2010, pp. 184-193, (2010); Ogan A., Aleven V., Kim J., Jones C., Instructional negotiation with virtual humans: The effect of social goals on gameplay and learning, Proc. ITS2010, pp. 174-183, (2010); Robison J., McQuiggan S., Lester J., Developing empirically based student personality profiles for affective feedback models, Proc. ITS2010, pp. 285-295, (2010); Seelhammer C., Niegemann M.H., Playing Games to Learn - Does it actually work ?, Proc. ICCE2009, pp. 675-681, (2009)</t>
  </si>
  <si>
    <t>Beck K., Embracing change with extreme programming, Computer, 32, pp. 70-77, (1999); Beck K., Andres C., Extreme Programming Explained: Embrace Change, (2004); Birkhoff G., Lattice Theory, (1973); Buchanan W., Game Programming Gems 5, Chapter a Generic Component Library, (2005); Chady M., Theory and practice of game object component architecture, Game Developers Conference, (2009); Dao M., Huchard M., Libourel T., Pons A., Villerd J., Proposals for multiple to single inheritance transformation, MASPEGHI'04: 3Rd Workshop on Managing SPEcialization/Generalization Hierarchies, pp. 21-26, (2004); Ducasse S., Nierstrasz O., Scharli N., Wuyts R., Black A.P., Traits: A mechanism for fine-grained reuse, ACM Trans. Program. Lang. Syst., 28, pp. 331-388, (2006); Ganter B., Wille R., Formal concept analysis, Mathematical Foundations, (1997); Garces S., AI Game Programming Wisdom III, Chapter Flexible Object-Composition Architecture, (2006); Godin R., Valtchev P., Formal Concept Analysis, Chapter Formal Concept Analysis-Based Class Hierarchy Design in Object-Oriented Software Development, pp. 304-323, (2005); Gomez-Martin P.P., Gomez-Martin M.A., Gonzalez-Calero P.A., Palmier-Campos P., Using metaphors in game-based education, Technologies for E-Learning and Digital Entertainment. Second International Conference of E-Learning and Games (Edutainment'07), Volume 4469 of Lecture Notes in Computer Science, pp. 477-488, (2007); Hesse W., Tilley T.A., Formal Concept Analysis Used for Software Analysis and Modelling, Volume 3626 of LNAI, pp. 288-303, (2005); Lienhard A., Ducasse S., Arevalo G., Identifying traits with formal concept analysis, Proceedings of the 20th IEEE/ACM International Conference on Automated Software Engineering, ASE '05, pp. 66-75, (2005); Llanso D., Gomez-Martin M.A., Gomez-Martin P.P., Gonzalez-Calero P.A., Explicit domain modelling in video games, International Conference on the Foundations of Digital Games (FDG), (2011); Rene B., Game Programming Gems 5, Chapter Component Based Object Management, (2005); Schwaber K., Beedle M., Agile Software Development with Scrum, (2001); Tourwe T., Mens K., Mining aspectual views using formal concept analysis, Proceedings of the Source Code Analysis and Manipulation, Fourth IEEE International Workshop, pp. 97-106, (2004); Valtchev P., Grosser D., Roume C., Hacene M.R., Galicia: An open platform for lattices, Using Conceptual Structures: Contributions to the 11th Intl. Conference on Conceptual Structures (ICCS'03), pp. 241-254, (2003); West M., Evolve your hiearchy, Game Developer, 13, 3, pp. 51-54, (2006)</t>
  </si>
  <si>
    <t>Benford S., Magerkurth C., Ljungstrand P., Bridging the physical and digital in pervasive gaming, Commun. ACM, 48, (2005); Benyon D., Turner P., Turner S., Designing Interactive Systems:People, Activities, (2005); Bjrk S., Holopainen J., Ljungstrand P., kesson K.-P., Designing ubiquitous computer games: A report from a workshop exploring ubiquitous computing entertainment, Personal and Ubiquitous Computing, 6, pp. 443-458, (2002); Cheok A.D., Yang X., Ying Z.Z., Billinghurst M., Kato H., Touch-space: Mixed reality game space based on ubiquitous, tangible, and social computing, Personal and Ubiquitous Computing, 6, pp. 430-442, (2002); Cornett S., The usability of massively multiplayer online role playing games: Designing for new users, Proceedings of the ACM Conference on Computer Human Interaction, (2004); Csikszentmihalyi M., Flow: The Psychology of Optimal Experience, (1990); Davis J.P., Steury K., Pagulayan R., A survey method for assessing perceptions of a game: The consumer playtest in game design, Game Studies, 5, (2005); Desuvire H., Caplan M., Toth J.A., Using heuristics to evaluate the playability of games, Proceedings of the ACM Conference on Computer Human Interaction, (2004); Federoff M., Improving games with user testing: Getting better data earlier, Game Developer's Magazine, (2003); Flintham M., Anastasi R., Benford S., Drozd A., Mathrick J., Rowland D., Oldroyd A., Sutton J., Tandavanitj N., Adams M., Row-Farr J., Uncle Roy all around you: Mixing games and theatre on the city streets, Proceedings of the Level Up Conference, (2003); Huizinga J., Homo Ludens, A Study of Play Element in Culture, (1955); Jegers K., Pervasive GameFlow: Understanding player enjoyment in pervasive gaming, ACM Computers in Entertainment, 5, (2007); Jegers K., Pervasive GameFlow: A validated model of player enjoyment in pervasive gaming, Concepts and Technologies for Pervasive Games; A Reader for Pervasive Gaming Research, 1, (2007); Jegers K., Wiberg M., Pervasive gaming in the everyday world, IEEE Pervasive Computing: Mobile and Ubiquitous Syst, 5, (2006); Jonsson S., Montola M., Waern A., Ericsson M., Prosopopeia: Experiences from a pervasive larp, Proceedings of the ACE Conference, (2006); Kampmann Walther B., Atomic actions- molecular experience: Theory, (2005); gaming, ACM Computers in Entertainment, 3; Lindt I., Ohlenburg J., Pankoke-Babatz U., Ghellal S., A report on the crossmedia game epidemic menace, ACM Computers in Entertainment, 5, (2007); Magerkurth C., Cheok A.D., Mandryk R., Nilsen T., Pervasive games: Bringing computer entertainment back to the real world, ACM Computers in Entertainment, 3, (2005); Manninen T., Contextual virtual interaction as part of ubiquitous game design and development, Personal and Ubiquitous Computing, 6, pp. 390-406, (2002); Montola M., Exploring the edge of the magic circle: Defining pervasive games, Proceedings of the DAC Conference, (2005); Rouse III R., Game Design: Theory &amp; Practice, (2001); Salen K., Zimmerman E., Rules of Play: Game Design Fundamentals, (2004); Sweetser P., Wyeth P., GameFlow: A model for evaluating player enjoyment in games, ACM Computers in Entertainment, 3, (2005)</t>
  </si>
  <si>
    <t>Behrend T., Foster Thompson L., Similarity effects in online training: Effects with computerized trainer agents, Computers in Human Behavior, 27, 3, pp. 1201-1206, (2011); Gulz A., Benefits of virtual characters in computer based learning environments: Claims and evidence, Nternational Journal of Artificial Intelligence in Education, 14, pp. 313-334, (2004); Gulz A., Haake M., Visual design of virtual pedagogical agents: Naturalism versus stylization in static appearance, Int. Design and Engagability Conference, NordiCHI 2006 (iDec3), (2006); Henriksen T.D., Dimensions in Educational Game-Design: Perspectives on designing and implementing game-based learning processes in the educational setting, Nordic Playground, (2006); Versions 1.0 and 2.0, (2009)</t>
  </si>
  <si>
    <t>Gamberini L.; Corradi N.; Zamboni L.; Perotti M.; Cadenazzi C.; Mandressi S.; Jacucci G.; Tusa G.; Spagnolli A.; Björkskog C.; Salo M.; Aman P.</t>
  </si>
  <si>
    <t>Gamberini, Luciano (6603650210); Corradi, Nicola (38061034200); Zamboni, Luca (53865870900); Perotti, Michela (54883118000); Cadenazzi, Camilla (54882397100); Mandressi, Stefano (54882397200); Jacucci, Giulio (56216682200); Tusa, Giovanni (8539662100); Spagnolli, Anna (6506869480); Björkskog, Christoffer (35182478200); Salo, Marja (56680873100); Aman, Pirkka (54883477000)</t>
  </si>
  <si>
    <t>6603650210; 38061034200; 53865870900; 54883118000; 54882397100; 54882397200; 56216682200; 8539662100; 6506869480; 35182478200; 56680873100; 54883477000</t>
  </si>
  <si>
    <t>Saving is fun: Designing a persuasive game for power conservation</t>
  </si>
  <si>
    <t>10.1145/2071423.2071443</t>
  </si>
  <si>
    <t>https://www.scopus.com/inward/record.uri?eid=2-s2.0-84855371127&amp;doi=10.1145%2f2071423.2071443&amp;partnerID=40&amp;md5=a904549ff423bd15dee060218adcebf9</t>
  </si>
  <si>
    <t>EnergyLife is a mobile game application that aims at increasing energy awareness and saving in the household; it centers around a feedback system with detailed, historical and real time information that is based on wireless power sensors data. The challenge is to provide through feedback knowledge and motivation for sustainable saving. A three-month field test in eight households was organized for EnergyLife. The test involved the automatic collection of access data to the application, and the administration of satisfaction questionnaires, interviews, and usability tasks in the tested families. The paper describes the results of the test and the ensuing re-design strategy, centered on better tailoring the application to the players' actions. The lessons learned can be useful to other persuasive games, since a good fit to the actions of the user is a precondition of effectiveness of any persuasive application. Copyright 2011 ACM.</t>
  </si>
  <si>
    <t>Energy awareness; Feedback; Persuasive technology; Pervasive mobile games</t>
  </si>
  <si>
    <t>Amaya G., Davis J.P., Games user research (GUR): Our experience with and evolution of four methods, Game Usability. Advancing the Player Experience, pp. 35-64, (2008); Abrahamse W., Steg L., Vlek C., Rothengatter T., The effect of tailored information, goal setting, and tailored feedback on household energy use, energy-related behaviors, and behavioral antecedents, Journal of Environmental Psychology, 27, 4, pp. 265-276, (2007); Bjork S., Holopainen J., Patterns in Game Design, (2005); Brooke J., SUS: A "Quick and Dirty" usability scale, Usability Evaluation in Industry, pp. 189-194, (1996); Caillois R., Man, Play and Games, (1962); Chetty M., Tran D., Grinter R.E., Getting to green: Understanding resource consumption in the home, Proceedings of the 10th International Conference on Ubiquitous Computing, pp. 242-251, (2008); Chin Diehl J V., Norman K., Development of an instrument measuring user satisfaction of the humancomputer interface, Proceedings of the SIGCHI Conference on Human Factors in Computing Systems, pp. 213-218, (1988); Fischer C., Feedback on household electricity consumption: A tool for saving energy?, Energy Efficiency, 1, 1, pp. 79-104, (2008); Froehlich J., Dillahunt T., Klasnja P., Mankoff J., Consolvo S., Harrison B., Landay J.A., UbiGreen: Investigating a mobile tool for tracking and supporting green transportation habits, Proceedings of the 27th International Conference on Human Factors in Computing Systems, pp. 1043-1052, (2009); Froehlich J., Findlater L., Landay J., The design of eco-feedback technology, Proceedings of the 28th International Conference on Human Factors in Computing Systems, pp. 1999-2008, (2010); Gustafsson A., Bang M., Svahn M., Power explorer: A casual game style for encouraging long term behavior change among teenagers, Proceedings of the International Conference on Advances in Computer Entertainment Technology, pp. 182-189, (2009); He H.A., Greenberg S., Huang E.M., One size does not fit all: Applying the transtheoretical model to energy feedback technology design, Proceedings of the 28th International Conference on Human Factors in Computing Systems, pp. 927-936, (2010); Henryson J., Hakansson T., Pyrko J., Energy efficiency in buildings through information - Swedish perspective, Energy Policy, 28, 3, pp. 169-180, (2000); Jacucci G., Spagnolli A., Gamberini L., Chalambalakis A., Bjorksog C., Bertoncini M., Torstensson C., Monti P., Designing effective feedback of electricity consumption for mobile user interfaces, PsychNology Journal, 7, 3, pp. 265-289, (2009); Kluger A.N., DeNisi A., The Effects of Feedback Interventions on Performance: A Historical Review, a Meta-Analysis, and a Preliminary Feedback Intervention Theory, Psychological bulletin, 119, 2, pp. 254-284, (1996); McCalley L.T., Midden C.J.H., Energy conservation through product-integrated feedback: The roles of goal-setting and social orientation, Journal of Economic Psychology, 23, 5, pp. 589-603, (2002); Midden C.J.H., Meter J.F., Weenig M.H., Zieverink H.J.A., Using feedback, reinforcement and information to reduce energy consumption in households: A field-experiment, Journal of Economic Psychology, 3, 1, pp. 65-86, (1983); Nakajima T., Vili L., Tokunaga E., Kimura H., Reflecting human behavior to motivate desirable lifestyle, Proceedings of the 7th ACM Conference on Designing Interactive Systems, pp. 405-414, (2008); Neuman K., Personal values and commitment to energy conservation, Environment and Behavior, 18, 1, pp. 53-74, (1986); Pierce J., Fan C., Llamas D., Marcu G., Paulos E., Some consideration on the (in)effectiveness of residential energy feedback systems, Proceedings of the 8th ACM Conference on Designing Interactive Systems, pp. 244-247, (2010); Pierce J., Schiano D., Paulos E., Home, habits, and energy: Examining domestic interactions and energy consumption, Proceedings of the 28th International Conference on Human Factors in Computing Systems, pp. 1985-1994, (2010); Schultz P.W., Nolan J.M., Cialdini R.B., Goldstein N.J., Griskevicius V., The constructive, destructive, and reconstructive power of social norms, Psychological Science, 18, 5, pp. 429-434, (2007); Spagnolli A., Corradi N., Gamberini L., Hoggan E., Jacucci G., Katzeff C., Broms L., Jonsson L., Ecofeedback on the go: Motivating energy awareness, Computer, 44, 5, pp. 38-45, (2011); Strengers Y., Designing eco-feedback systems for everyday life, Proceedings of the 2011 Annual Conference on Human Factors in Computing Systems, pp. 2135-2144, (2011); Weiss M., Mattem F., Graml T., Staake T., Fleisch E., Handy feedback: Connecting smart meters with mobile phones, Proceedings of the 8th International Conference on Mobile and Ubiquitous Multimedia, (2009)</t>
  </si>
  <si>
    <t>Aarseth E., Playing research: Methodological approaches to game analysis, Game Approaches Conference, (2003); Alcorn A., Pong [Arcade] Atari, (1972); Bjork S., Lundgren S., Holopainen J., Game design patterns, Level Up-1st International Digital Games Research Conference, pp. 4-6, (2003); Bleszinski C., The Art and Science of Level Design, (2000); And Yet It Moves [PC Game], (2009); Burdick A., Design (as) research, Design Research: Methods and Perspectives, (2003); Byrne E., Game Level Design: Charles River Media, (2004); Cavanagh T., Vvvvvv [PC Game], (2010); Chen J., Flow in games (and everything else), Communications of the ACM, 50, 4, pp. 31-34, (2007); Cook D., Steambirds: Survival: Goodbye Handcrafted Levels, (2011); Crawford C., The Art of Computer Game Design, (1997); Csikszentmihalyi M., Flow: The Psychology of Optimal Experience, (1990); Mirror's Edge [Multi Platform] Electronic Arts, (2008); Ehn P., Lowgren J., Design [X] Research: Essays on Interaction Design As Knowledge Construction, 3, (2004); Feil J.H., Scattergood M., Beginning Game Level Design, (2005); Bit.Trip Beat [Wii Game], (2009); Hassey P., Galcon [IPhone Game] Galcon.com, (2008); Hassey P., Galcon Labs [IPhone Game] Galcon.com, (2009); Hunicke R., Leblanc M., Zubek R., Mda: A formal approach to game design and game research, Challenges in Game AI Workshop, (2004); Jarvinen A., Games Without Frontiers: Theories and Methods for Game Studies and Design, (2008); Kayali F., Pichlmair M., Intentions, expectations and the player, [Player] Conference, 2008, (2008); Kayali F., Pichlmair M., Radio Flare Redux [IPhone Game], (2010); Kayali F., Purgathofer P., Two halves of play - Simulation versus abstraction and transformation in sports videogames design, Journal for Computer Game Culture, 2, 1, (2008); Kremers R., Level Design: Concept, Theory, and Practice, (2009); Lammes S., Approaching game-studies: Towards a reflexive methodology of games as situated cultures, Digital Games Research Association 2007 Conference - Situated Play, (2007); Levin G., Painterly Interfaces for Audiovisual Performance, (2000); Doodle Jump [IPhone Game], (2009); Logas H., Muller D., Mise-en-scène applied to level design: Adapting a holistic approach to level design, DiGRA 2005, (2005); Little Big Planet [PS3 Game], (2008); Minecraft [PC Game], (2009); Trackmania [PC Game], (2003); Pichlmair M., Kayali F., Levels of sound: On the principles of interactivity in music video games, Digital Games Research Association 2007 Conference - Situated Play, (2007); Pichlmair M., Kayali F., Radio Flare [IPhone Game], (2008); Pichlmair M., Kayali F., Zombies Vs. Sheep [IPhone Game], (2009); Steambirds: Survival [PC Game], (2011); Rohrer J., Sleep Is Death (Geisterfahrer) [PC Game], (2010); Ryan T., Beginning Level Design, (1999); Salen K., Zimmerman E., Rules of Play, (2004); Saltsman A., Canabalt [PC Game], (2009); Saltsman A., Constructed procedural generation, Game Developer Magazine, 2, (2010); Schuh J., Beyond the Map: Navigation Systems for Virtual Worlds, (2008); Schuh J., Hue Shift [PC Game], (2010); Sicart M., Defining game mechanics, Game Studies, 8, 2, (2008); Silli E., Mirror's edge - Level design challenges &amp; solutions, Game Developers Conference 2010, (2010); Stapleton A.J., Research as design-design as research, Digital Games Research Association 2005 Conference - Changing Views: Worlds in Play, (2005); Van Best M., A Trail of Breadcrumbs: Level Design and Player Experience, (2010)</t>
  </si>
  <si>
    <t>Grammenos D.; Margetis G.; Koutlemanis P.; Zabulis X.</t>
  </si>
  <si>
    <t>Grammenos, Dimitris (10139498700); Margetis, George (6507936405); Koutlemanis, Panagiotis (36802113600); Zabulis, Xenophon (22952585700)</t>
  </si>
  <si>
    <t>10139498700; 6507936405; 36802113600; 22952585700</t>
  </si>
  <si>
    <t>53.090 virtual rusks = 510 real smiles using a fun exergame installation for advertising traditional food products</t>
  </si>
  <si>
    <t>10.1007/978-3-642-34292-9_15</t>
  </si>
  <si>
    <t>https://www.scopus.com/inward/record.uri?eid=2-s2.0-84868036692&amp;doi=10.1007%2f978-3-642-34292-9_15&amp;partnerID=40&amp;md5=6ae29adc8379b739c06eb24d173f45da</t>
  </si>
  <si>
    <t>This paper presents an innovative advergame installation for promoting the brand and products of a company producing Cretan rusks The paper first presents some background and related work Then, the requirements set towards creating the game are outlined, followed by concept creation and design decisions taken to meet these requirements, as well as a description of the user interface, gameplay and technical characteristics of the resulting game The game has been installed with remarkable success in two different food exhibitions in key locations in Athens, Greece, where it has been played by more than 500 people of ages ranging from 2 to 76 years old A large variety of qualitative and quantitative data were collected The paper presents several findings stemming from these data Additionally, changes made to the game as a result of the findings are presented, along with lessons learnt from the acquired experience © 2012 Springer-Verlag Berlin Heidelberg.</t>
  </si>
  <si>
    <t>Advergames; casual games; experience design; game design; marketing; public interactive installation; serious games</t>
  </si>
  <si>
    <t>Csikszentmihalyi M., Flow: The Psychology of Optimal Experience, (1990); Cowley B., Charles D., Black M., Hickey R., Toward an understanding of flow in video games, Comput Entertain., 6, 2, (2008); Dahl S., Eagle L., Baez C., Analyzing advergames: Active diversions or actually deception An exploratory study of online advergames content, Young Consumers, 10, 1, (2009); Desurvire H., Caplan M., Toth J.A., Using heuristics to evaluate the playability of games, CHI 2004 Extended Abstracts, pp. 1509-1512, (2004); Friestad M., Wright P., The persuasion knowledge model: How people cope with persuasion attempts, Journal of Consumer Research, 21, 1, pp. 1-31, (1994); Grace L.D., Coyle J., Player performance and in game advertising retention, Proc of ACE 2011, (2011); Gross M.L., Advergames and the effects of game-product congruity, Comput Hum Behav., 26, 6, pp. 1259-1265, (2010); Gurau C., The influence of advergames on players' behaviour: An experimental study, Electronic Markets, 18, 2, pp. 106-116, (2008); Ip B., Product placement in interactive games, Proc of ACE 2009, pp. 89-97, (2009); Jenkins H., Game design as narrative architecture, First Person, pp. 118-130, (2002); Lee M., Faber R.J., Effects of product placement in on-line games on brand memory, Journal of Advertising, 36, 4, pp. 75-90, (2007); Lindley S.E., Le Couteur J., Berthouze N.L., Stirring up experience through movement in game play: Effects on engagement and social behaviour, Proc of CHI 2008, pp. 511-514, (2008); Mueller F., Agamanolis S., Picard R., Exertion interfaces: Sports over a distance for social bonding, Proc of CHI 2003, pp. 561-568, (2003); O'green J., Top Things NOT to Do in Advergaming, (2008); Peters S., Leshner G., Bolls P., Wise K., Get in the Game: The effects of advergames on game players' processing of embedded brands, Proc of International Communication Association, (2009); Rohrl D., 2008-2009 Casual Games White Paper, (2009); Sherry J.L., Flow and media enjoyment, Communication Theory, 14, 4, pp. 328-347, (2004); (2007); Sweetser P., Wyeth P., GameFlow: A model for evaluating player enjoyment in games, Computers in Entertainment, 3, 3, pp. 1-24, (2005); Waiguny M.K.J., Nelson M.R., Terlutter R., Entertainment matters! the relationship between challenge and persuasiveness of an advergame for children, Journal of Marketing Communications, 18, 1, pp. 69-89, (2012); Winkler T., Buckner K., Receptiveness of gamers to embedded brand messages in advergames: Attitude toward product placement, Journal of Interactive Advertising, 7, 1, pp. 37-46, (2006); Wise K., Bolls P.D., Kim H., Venkataraman A., Meyer R., Enjoyment of advergames and brand attitudes: The impact of thematic relevance, Journal of Interactive Advertising, 9, 1, (2008)</t>
  </si>
  <si>
    <t>Crawford Ch., The Art of Computer Game Design: Reflections of a Master Game Designer, (1984); Fullerton T., Game Design Workshop, (2008); Schell J., The Art of Game Design: A Book of Lenses, (2008); Dillon R., On the Way to Fun: An Emotion-Based Approach to Successful Game Design, (2010)</t>
  </si>
  <si>
    <t>Lin J.; Miao C.; Yu H.</t>
  </si>
  <si>
    <t>Lin, Jun (56404769500); Miao, Chunyan (8850060600); Yu, Han (13008678100)</t>
  </si>
  <si>
    <t>56404769500; 8850060600; 13008678100</t>
  </si>
  <si>
    <t>A cloud and agent based architecture design for an educational mobile SNS game</t>
  </si>
  <si>
    <t>6872 LNCS</t>
  </si>
  <si>
    <t>10.1007/978-3-642-23456-9_38</t>
  </si>
  <si>
    <t>https://www.scopus.com/inward/record.uri?eid=2-s2.0-80052982371&amp;doi=10.1007%2f978-3-642-23456-9_38&amp;partnerID=40&amp;md5=946b05acf698e2d8fa040d6e9771d008</t>
  </si>
  <si>
    <t>Combining mobile SNS concept and intelligent cloud technology, we propose a cloud and agent based architecture design, for a specific educational mobile SNS game. Our approach is inspired from learning and memory theory of cognitive psychology. We designed a mobile educational SNS game based on cloud architecture, including game logic and conceptual design, the architecture of a common mobile game engine and architecture of intelligent cloud platform. This game can link player and his/her friends via a living virtual agent world, not only for fun, the intelligent cloud server also can provide services for life, education, research, work and communication, etc. © 2011 Springer-Verlag.</t>
  </si>
  <si>
    <t>agent; cloud; mobile SNS game</t>
  </si>
  <si>
    <t>Klein A., Mannweiler C., Schneider J., Schotten H.D., Access Schemes for Mobile Cloud Computing, Proceedings of the 2010 Eleventh International Conference on Mobile Data Management, pp. 387-392, (2010); Jennings N.R., Agent-Oriented Software Engineering, LNCS, 1647, pp. 1-7, (1999); Nurmi D., Wolski R., Grzegorczyk C., Obertelli G., Soman S., Youseff L., Zagorodnov D., The Eucalyptus Open-Source Cloud-Computing System, Proceedings of It the 2009 9th IEEE/ACM International Symposium on Cluster Computing and the Grid, pp. 124-131, (2009); Rimal B.P., Choi E., Lumb I., A Taxonomy and Survey of Cloud Computing Systems, Proceedings of the 2009 Fifth International Joint Conference on INC, IMS and IDC (NCM 2009), pp. 44-51, (2009); Zhang L.-J., Zhou Q., CCOA: Cloud Computing Open Architecture, Proceedings of the 2009 IEEE International Conference on Web Services (ICWS 2009), pp. 607-616, (2009); Pike J.R., Ehlers E.M., Oosthuizen O.L., A Specialised Architecture for Embedding Trust Evaluation Capabilities in Intelligent Mobile Agents, LNCS, 5044, pp. 404-409, (2009); Haddar M.A., Hadj Kacem A., Metivier Y., Mosbah M., Jmaiel M., A Distributed Computational Model for Mobile Agents, LNCS, 5044, pp. 416-421, (2009); Kim P.J., Noh Y.J., Mobile agent system architecture for supporting mobile market application service in mobile computing environment, Proceedings of 2003 International Conference on Geometric Modeling and Graphics, pp. 149-153, (2003); Foster I., Jennings N.R., Kesselman C., Brain meets brawn:why grid and agents need each other, Proceedings of the Third International Joint Conference on Autonomous Agents and Multiagent Systems, AAMAS 2004, pp. 8-15, (2004); Zhang Z., Zhang X., Realization of Open Cloud Computing Federation Based on Mobile Agent, IEEE International Conference on Intelligent Computing and Intelligent Systems, pp. 642-646, (2009); Leong P., Miao C., Lee B.-S., A survey of agent-oriented software engineering for service-oriented computing, International Journal of Web Engineering and Technology, 4, 3, pp. 367-385, (2008); Ashoori M., Miao C., Cai Y., Socializing Pedagogical Agents for Personalization in Virtual Learning Environments, Proceedings of the 2007 IEEE/WIC/ACM International Conferences on Web Intelligence and Intelligent Agent Technology - Workshops, pp. 346-349, (2007); Poole D., Mackworth A., Goebel R., Computational Intelligence: A Logical Approach, (1998); Taniar D., Mobile Computing: Concepts, Methodologies, Tools and Applications, Information Science Reference, 2, (2009)</t>
  </si>
  <si>
    <t>Abt C., Serious Games, (1970); Adams E., Designer's Notebook: Bad Game Designer, No Twinkie!, (1998); (2009); Bogost I., Persuasive Games: The Expressive Power of Videogames, (2007); Bogost I., The rhetoric of video games, The Ecology of Games: Connecting Youth, Games and Learning, pp. 117-140, (2008); Bogost I., Persuasive Games: The Proceduralist Style, (2009); Broehl J., A New Chapter Begins for Concentrated Solar Power, (2006); Completed Developments, (2009); Math Blaster Episode I: Search of Spot, (1994); Electric Power Annual; Frasca G., (2003); Ee J., What Video Games Have to Teach Us about Learning and Literacy, (2003); Gee J., What's wrong with serious games?, Panel Discussion, Serious Games Summit at GDC 2006, (2006); Factors Affecting Cost of Geothermal Power Development, (2005); (2007); A Force More Powerful the Game of Nonviolent Strategy, (2006); Jenkins H., Hinrichs R., (2003); Jonassen D., Cognitive flexibility theory and its implications for designing CBI, Instructional Models in Computerbased Learning Environments, pp. 385-403, (1992); Koster R., A Theory of Fun for Game Design, (2005); Lazzaro N., Why we play games: 4 keys to more emotion, Game Developer's Conference 2004, (2004); (2009); Debt Ski, (2009); Pimentel D., Patzek T., Ethanol production using corn, switchgrass and wood; Biodiesel production using soybean and sunflower, Natural Resources Research 14.1, (2005); American Electric Power Sued for Thousands of Federal, State Air Pollution Violations at Texas SWEPCO PLANT, (2005); Ryan R.M., Rigby C.S., Przybylski A., The motivational pull of video games: A self-determination theory approach, Motivation and Emotion, 30, 4, pp. 347-363, (2006); Spiro R., Jehng J., Cognitive flexibility and hypertext: Theory and technology for the nonlinear and multidimensional traversal of complex subject matter, Cognition, Education, and Multimedia: Exploring Ideas in High Technology, pp. 163-205, (1990); Spiro R., Coulson R., Feltovich P., Anderson D., Cognitive flexibility theory: Advanced knowledge acquisition in ill-structured domains, Tenth Annual Conference of the Cognitive Science Society, pp. 375-383, (1988); Swain C., Designing games to effect social change, Situated Play: Proceedings of the 2007 Digital Games Research Association Conference, pp. 805-809, (2007); Swain C., (2007); Thomas J., North America's Largest Solar-electric Plant Switched on, (2007); Van Eck R., Digital game-based learning: It's not just the digital natives who are restless, EDUCAUSE Review, 41, 2, pp. 16-30, (2006); The Economics of Nuclear Power, (2009); (2009)</t>
  </si>
  <si>
    <t>Prensky M., Digital Natives, Digital Immigrants, (1981); Jaeggi S.M., Buschkuehl M., Jonides J., Perrig W.J., Improving fluid intelligence with training on working memory; Prensky M., Do they really think differently?, 9, 6, (2001); Prensky M., Digital Game-Based Learning, (2004); Feil J., Scattergood M., Beginning Game Level Design, (2005); Koster R., Theory of Fun for Game Design, (2004); Gee J.P., Good Video Games + Good Learning: Collected Essays on Video Games, Learning and Literacy, (2007)</t>
  </si>
  <si>
    <t>Antle A., Kynigos C., Lyons L., Marshall P., Moher T., Roussou M., Manifesting embodiment: Designer's variations on a theme, Proceedings of CSCL, pp. 15-17, (2009); Arzarello F., Robutti O., Approaching functions through motion experiments, Perceptuo-Motor Activity and Imagination, Proceedings of Psychology of Mathematics Education, 27, pp. 101-135, (2003); Bakker S., Antle A.N., Van Den Hoven E., Identifying embodied metaphors in children's sound-action mappings, Proceedings of Interaction Design for Children (IDC'09), pp. 140-149; Eisenberg M., DiBiase J., Mathematical manipulatives as designed artifacts: The cognitive, affective, and technological dimensions, Proceedings of the International Conference on the Learning Sciences, pp. 44-51, (1996); Kynigos C., A black and white box approach to user empowerment with component computing, Interactive Learning Environments, 12, 1-2, pp. 27-71, (2004); Lakoff G., Nunez R., Where Mathematics Comes from, (2000); Marshall P., Price S., Rogers Y., Conceptualising tangibles to support learning, Proceedings of the 2nd International Conference on Interaction Design and Children, pp. 101-109, (2003); O'Malley C., Stanton-Fraser D., Literature review in learning with tangible technologies, Futurelab Series, (2004); Smyrnaiou Z., Weil-Barais A., ÉValuation cognitive d'un logiciel de modélisation auprès d'élèves de collège, Didaskalia, 27, pp. 133-149, (2005); Vergnaud G., La fonction de l'action et de la symbolisation dans la formation des connaissances chez l'enfant, Psychologie, pp. 821-844, (1987)</t>
  </si>
  <si>
    <t>Aiken L.R., Personality: Theories, Research, and Applications, (1993); Andre E., Klesen M., Gebhard P., Allen S., Rist T., Integrating Models of Personality and Emotions into Lifelike Characters, LECTURE NOTES IN COMPUTER SCIENCE, 1814, pp. 150-165, (2000); Brooks R.A., A robust layered control system for a mobile robot, IEEE Journal of Robotics and Automation, 2, pp. 14-23, (1985); Campos A.M.C., Santos E.B., Canuto A.M.P., Soares R.G., Alchieri J.C., A flexible framework for representing personality in agents, Proceedings of the International Conference on Autonomous Agents, 2006, pp. 97-104, (2006); Chittaro L., Serra M., Behavioral programming of autonomous characters based on probabilistic automata and personality, Computer Animation and Virtual Worlds, 15, 3-4, pp. 319-326, (2004); Eladhari M.P., Mateas M., Semi-autonomous avatars in world of minds: A case study of AI-based game design, Proceedings of the 2008 International Conference on Advances in Computer Entertainment Technology (ACE'08), pp. 201-208, (2008); Krzywinski A., Chen W., Helgesen A., Agent architecture in social games - The implementation of subsumption architecture in diplomacy, Proc. of AIIDE 2008 (Artificial Intelligence and Interactive Digital Entertainment Conference), (2008); Krzywinski A., Helgesen A., The Caeneus Architecture - An Agent Architecture for Social Board Games, (2006); Kshirsagar S., A multilayer personality model, Proceedings of the 2nd International Symposium on Smart Graphics, pp. 107-115, (2002); Mccrae R.R., Costa P.T., Toward a new generation of personality theories: Theoretical contexts for the five-factor model, The Five-factor Model of Personality: Theoretical Perspectives, pp. 51-87, (1996); Mccrae R.R., John O.P., An introduction to the five-factor model and its applications, Journal of Personality, 60, pp. 175-215, (1992); Moffat D., Personality Parameters and Programs, LECTURE NOTES IN COMPUTER SCIENCE, 1195, pp. 120-165, (1997); Nass C., Moon Y., Fogg B., Reeves B., Dryer C., Can computer personalities be human personalities?, Prof. Conference Companion on Human Factors in Computing Systems, pp. 228-229, (1995); Rizzo P., Veloso M., Miceli M., Cesta A., Personality-driven social behaviors in believable agents, Proceedings of the AAAI Fall Symposium on Socially Intelligent Agents, pp. 109-114, (1997); Rousseau D., Hayes-Roth B., A social-psychological model for synthetic actors, Proceedings of Second International Conference on Autonomous Agents, pp. 165-172, (1998); Sloman A., Motives, mechanism, and emotions, Cognition and Emotion, 1, pp. 217-233, (1987); Yang H., Pan Z., Zhang M., Ju C., Modeling emotional action for social characters, The Knowledge Engineering Review, 23, pp. 321-337, (2008); Zammitto V., Dipaola S., Arya A., A methodology for incorporating personality modeling in believable characters, Proceedings of International Conference on Games Research and Development (Cybergames), pp. 24-31, (2008); Zamora A., What Is Personality?, (2004)</t>
  </si>
  <si>
    <t>Bork J., Controlling a pinball machine using linux, Linux Journal, 139; Bork J., Reverse Engineering a Microcomputer-Based Control Unit, (2005); Tapping America's Potential: The Education for Innovation Initiative, 7, (2005); Clark D., An inexpensive realtime testbed - The pinball player project, Proceedings of the IEEE Workshop on Real-Time Applications, pp. 86-88, (1994); Clark D., Progress toward an inexpensive real-time testbed: The pinball player project, Proceedings of the Real-Time Educational: Second Workshop, pp. 72-79, (1997); Cohen R., Designing an experimental pinball wizard, The Electronic System Design Magazine, 19; Cutumisu M., Onuczko C., Mcnaughton M., Roy T., Schaeffer J., Schumacher A., Siegel J., Szafron D., Waugh K., Carbonaro M., Duff H., Gillis S., ScriptEase: A generative/adaptive programming paradigm for game scripting, Science of Computer Programming, 67, 1, pp. 32-55, (2007); Gustafsson S., Munoz J., Norell S., Real D., Xiao Y., Smart Pinball Project - Final Report, Technical Report, Skolan För Elektro- Och Systemteknik, (2004); Lichtenberg G., Neidig J., An example of hybrid systems control: The pinball machine, Technical Report 2003, 13, (2003); Rossignoli M., The Complete Pinball Book, (1999); Sturtevant N., Hoover H., Schaeffer J., Gouglas S., Bowling M., Southey F., Bouchard M., Zabaneh G., Multidisciplinary students and instructors: A second-year games course, ACM Technical Symposium on Computer Science Education, pp. 383-387, (2008); Zyda M., Creating a science of games, Communications of the ACM, 50, 7, pp. 26-29, (2007); Zyda M., Koenig S., Teaching artificial intelligence playfully, Proceedings of the AAAI-08 Education Colloquium, pp. 90-95, (2008)</t>
  </si>
  <si>
    <t>Kim H.; Kogan A.; Dasgupta C.; Novitzky M.M.; Do E.Y.-L.</t>
  </si>
  <si>
    <t>Kim, Hyungsin (55860777400); Kogan, Anya (35102592500); Dasgupta, Chandan (57205231898); Novitzky, Michael Misha (37011703300); Do, Ellen Yi-Luen (14824449600)</t>
  </si>
  <si>
    <t>55860777400; 35102592500; 57205231898; 37011703300; 14824449600</t>
  </si>
  <si>
    <t>Grocery Hunter: A fun mobile game for children to combat obesity</t>
  </si>
  <si>
    <t>10.1145/1935701.1935775</t>
  </si>
  <si>
    <t>https://www.scopus.com/inward/record.uri?eid=2-s2.0-79952319759&amp;doi=10.1145%2f1935701.1935775&amp;partnerID=40&amp;md5=e194dd3d6935d6ba1e51f911e825f038</t>
  </si>
  <si>
    <t>This paper presents a handheld mobile game, Grocery Hunter that encourages children to take on healthy eating habits. Children can use a pocket PC to play the Grocery Hunter game to learn about food nutrition and healthy food choices. Childhood obesity in the United States has already reached epidemic proportions. The best way to help children attain and maintain healthy weight is through physical activity and nutritious eating. Our design addresses nutrition directly by teaching children healthy eating habits using an interactive game in the grocery store. © 2011 ACM.</t>
  </si>
  <si>
    <t>Health communications; Interactive design; Just-in-time learning; Mobile devices for children</t>
  </si>
  <si>
    <t>Aoki N., Ohta S., Masuda H., Et al., Edutainment tools for initial education of type-1 diabetes mellitus: Initial diabetes education with fun, Studies in Health Technology and Informatics, 107, PART 2, pp. 855-859, (2004); Berger K.S., The Developing Person Through Childhood and Adolescence, (2003); Engvall J., McCarthy A.M., Innovative approaches for teaching children with chronic conditions, Journal of Pediatric Health Care, 10, 5, pp. 239-242, (1996); Freedman D.S., Dietz W.H., Srinivasan S.R., Berenson G.S., The relation of overweight to cardiovascular risk factors among children and adolescents: The Bogalusa Heart Study, Pediatrics, 103, pp. 1175-1182, (1999); How to Avoid Portion Size Pitfalls to Help Manage Your Weight, (2007); Huang T.T., Horlick M.N., Trends in childhood obesity research: A brief analysis of NIH supported efforts, The Journal of Law, Medicine &amp; Ethics, 35, 1, pp. 148-153, (2007); Robinson T., Killen J., Obesity prevention for children and adolescents, Body Image, Eating Disorders, and Obesity in Youth, pp. 261-292, (2001)</t>
  </si>
  <si>
    <t>Putz T.</t>
  </si>
  <si>
    <t>Putz, Thomas (56781240900)</t>
  </si>
  <si>
    <t>The project mobile game based learning</t>
  </si>
  <si>
    <t>https://www.scopus.com/inward/record.uri?eid=2-s2.0-84939224401&amp;partnerID=40&amp;md5=3b7e227a92f1b486d0c7d1fa363e6c74</t>
  </si>
  <si>
    <t>The specific aim of the project "mobile game-based learning" - supported by the EU within the 6th framework programme - was to design, develop and pilot a prototype game platform that might be used to efficiently develop games for m-learning. The basic idea is to use the mobile phone to implement games bridging the real and virtual world. These games are firstly intended to directly support learning via opportunities to develop knowledge and cognitive skills in an exciting and inspiring - and hence in a highly emotional - way, and secondly to indirectly motivate users to refer to other media for learning purposes. In general, all students liked the games and also the mGBL platform. All indicators show that students like to use the games in a real tertiary education environment. Some of the students requested usage of the resource in other university courses. Many of them pointed out the efficiency, flexibility and ease of use of the platform. The new experience, fun and playability of the games gave them additional motivation. More than half of the students stressed that they learned more by playing the games, paid more attention while playing the games, and were more engaged when using the "learning by playing" method.</t>
  </si>
  <si>
    <t>eLearning; Game based learning; mLearning; Mobile phones; Serious games</t>
  </si>
  <si>
    <t>Anderson L.W., Krathwohl D.R., A taxonomy of learning, teaching, and assessment: A revision of Bloom's taxonomy of educational objectives, (2001); Argyris C., Schon D., Organizational learning: a theory of action perspective, (1978); Benford P., Magerkurth C., Ljungstrand P., Bridging the Physical and Digital in Pervasive Gaming, pp. 54-57, (2005); Fabricatore C., Learning and Videogames: an unexploited synergy, (2000); Kolb D.A., Experiential Learning. Experience as the source of learning and development, (1984); Mitchell A., Doherty M., Millwood R., Mininel S., Inchingolo P., Vatta P., Parvu A., On the Edge of Design for Mobile Game-Based Learning, International Journal of Advanced Technological Learning, (2007); Prensky M., Digital Game-based Learning, (2001); Race P., The Open Learning Handbook, (1994); Salen K., Zimmerman E., Rules of play: game design fundamentals, (2004); Senge P., The fifth discipline: the art and practice of the learning organization, (1990); Small P., The Ultimate Game of Strategy, (2000)</t>
  </si>
  <si>
    <t>Froschauer J.; Seidel I.; Gärtner M.; Berger H.; Merkl D.</t>
  </si>
  <si>
    <t>Froschauer, Josef (57193852883); Seidel, Ingo (24328866000); Gärtner, Markus (36883106900); Berger, Helmut (22733354700); Merkl, Dieter (7003897718)</t>
  </si>
  <si>
    <t>57193852883; 24328866000; 36883106900; 22733354700; 7003897718</t>
  </si>
  <si>
    <t>Design and evaluation of a serious game for immersive cultural training</t>
  </si>
  <si>
    <t>2010 16th International Conference on Virtual Systems and Multimedia, VSMM 2010</t>
  </si>
  <si>
    <t>10.1109/VSMM.2010.5665978</t>
  </si>
  <si>
    <t>https://www.scopus.com/inward/record.uri?eid=2-s2.0-78651458103&amp;doi=10.1109%2fVSMM.2010.5665978&amp;partnerID=40&amp;md5=d92f1e8d2a5a70945d9a11a3d9ea899d</t>
  </si>
  <si>
    <t>3D Virtual Worlds have the potential to expand the knowledge of a foreign culture by presenting the information in a visual context. In this paper we describe the design and evaluation of ICURA, a Serious Game that provides an opportunity to learn more about Japanese culture and etiquette. ICURA incorporates different game design and learning principles to effectively communicate knowledge. The main goal is to combine aspects of learning and fun in an immersive 3D Environment to make the communication of knowledge an entertaining experience. We evaluated the game through a user study with 20 participants. The comparison of pre- and post-test results highlights the positive learning effect of ICURA. ©2010 IEEE.</t>
  </si>
  <si>
    <t>Eagle M., Level up: A frame work for the design and evaluation of educational games, FDG '09: Proceedings of the 4th International Conference on Foundations of Digital Games, pp. 339-341, (2009); Bellotti F., Berta R., Gloria A.D., Primavera L., Enhancing the educational value of video games, Computers in Entertainment, 7, 2, pp. 1-18, (2009); Rieber L.P., Seriously considering play, Educational Technology Research &amp; Development, 44, 2, pp. 43-58, (1996); Bellotti F., Berta R., De Gloria A., Zappi V., Exploring gaming mechanisms to enhance knowledge acquisition in virtual worlds, DIMEA '08: Proceedings of the 3rd International Conference on Digital Interactive Media in Entertainment and Arts, pp. 77-84, (2008); Abt C., Serious Games, (1970); Zyda M., From visual simulation to virtual reality to games, Computer, 38, 9, pp. 25-32, (2005); De Freitas S., Jarvis S., A framework for developing serious games to meet learner needs, I/ITSEC '06: Proceedings of the International Conference on Interservice/Industry Training, Simulation and Education, 2006; Rankin Y.A., McNeal M., Shute M.W., Gooch B., User centered game design: Evaluating massive multiplayer online role playing games for second language acquisition, Sandbox '08: Proceedings of the 2008 ACM SIGGRAPH Symposium on Video Games, pp. 43-49, (2008); Fishwick P.A., Henderson J., Fresh E., Futterknecht F., Hamilton B.D., Simulating culture: An experiment using a multi-user virtual environment, WSC '08: Proceedings of the 40th Conference on Winter Simulation. Winter Simulation Conference, 2008, pp. 786-794; Zielke M.A., Evans M.J., Dufour F., Christopher T.V., Donahue J.K., Johnson P., Jennings E.B., Friedman B.S., Ounekeo P.L., Flores R., Serious games for immersive cultural training: Creating a living world, IEEE Computer Graphics and Applications, 29, 2, pp. 49-60, (2009); Michael D., Chen S., Serious Games: Games That Educate, Train, and Inform, Course Technology, (2005); Gustafsson A., Bang M., Evaluation of a pervasive game for domestic energy engagement among teenagers, ACE '08: Proceedings of the 2008 International Conference on Advances in Computer Entertainment Technology, pp. 232-239, (2008); Sheng S., Magnien B., Kumaraguru P., Acquisti A., Cranor L.F., Hong J., Nunge E., Anti-phishing phil: The design and evaluation of a game that teaches people not to fall for phish, SOUPS '07: Proceedings of the 3rd Symposium on Usable Privacy and Security, pp. 88-99, (2007); Henderson J., Fishwick P., Fresh E., Futterknecht F., Hamilton B., An immersive learning simulation environment for chinese culture, Proceedings of the Interservice/Industry, Simulation, and Education Conference (I/ITSEC), (2008); Greitzer F.L., Kuchar O.A., Huston K., Cognitive science implications for enhancing training effectiveness in a serious gaming context, Journal on Educational Resources in Computing, 7, 3, (2007); Marsh T., Wong W.L., Carriazo E., Nocera L., Yang K., Varma A., Yoon H., Lun Huang Y., Kyriakakis C., Shahabi C., User experiences and lessons learned from developing and implementing an immersive game for the science classroom, Proceedings of the 11th International Conference on Human-Computer Interaction, Las Vegas, Nevada, USA, 2005, CD-ROM Proceedings; Wong W.L., Shen C., Nocera L., Carriazo E., Tang F., Bugga S., Narayanan H., Wang H., Ritterfeld U., Serious video game effectiveness, ACE '07: Proceedings of the International Conference on Advances in Computer Entertainment Technology., pp. 49-55, (2007); Kelly H., Howell K., Glinert E., Holding L., Swain C., Burrowbridge A., Roper M., How to build serious games, Communications of the ACM, 50, 7, pp. 44-49, (2007); Adamo-Villani N., Wright K., Smile: An immersive learning game for deaf and hearing children, SIGGRAPH '07: ACM SIGGRAPH 2007 Educators Program, (2007); Rebolledo-Mendez G., Avramides K., De Freitas S., Memarzia K., Societal impact of a serious game on raising public awareness: The case of floodsim, Sandbox '09: Proceedings of the 2009 ACM SIGGRAPH Symposium on Video Games, pp. 15-22, (2009); Johnson W.L., Wang N., Wu S., Experience with serious games for learning foreign languages and cultures, Proceedings of the SimTecT Conference, (2007); Losh E., The palace of memory: Virtual tourism and tours of duty in tactical iraqi and virtual iraq, CyberGames '06: Proceedings of the 2006 International Conference on Game Research and Development. Murdoch University, pp. 77-86, (2006); Berger H., Dittenbach M., Merkl D., Bogdanovych A., Simoff S., Sierra C., Opening new dimensions for e-tourism, Virtual Reality, 11, 2, pp. 75-87, (2007); Seidel I., Gartner M., Pottler M., Berger H., Michael D., Merkl D., Itchy feet: A 3d e-tourism environment, Tourism Informatics: Visual Travel Recommender Systems, Social Communities, and User Interface Design, pp. 209-242, (2009); Jonassen D., Designing constructivist learning environments, Instructional-design Theories and Models: A New Paradigm of Instructional Theory, pp. 215-239, (1999); Pinelle D., Wong N., Stach T., Heuristic evaluation for games: Usability principles for video game design, CHI '08: Proceeding of the 26th SIGCHI Conference on Human Factors in Computing Systems, pp. 1453-1462, (2008); Yue W.S., Zin N.A.M., Usability evaluation for history educational games, ICIS '09: Proceedings of the 2nd International Conference on Interaction Sciences, pp. 1019-1025, (2009); Eagle M., Barnes T., Experimental evaluation of an educational game for improved learning in introductory computing, ACM SIGCSE Bulletin, 41, 1, pp. 321-325, (2009); Moreno R., Learning in high-tech and multimedia environments, Current Directions in Psychological Science, 15, 2, pp. 63-67, (2006)</t>
  </si>
  <si>
    <t>Kurebayashi S., Kanemune S., Kamada T., Kuno Y., The Effect of Learning Programming with Autonomous Robots for Elementary School Students in Euro Logo, (2007); Grusser S.M., Thalemann R., Griffiths M.D., Excessive computer game playing: Evidence for addiction and aggression, Cyber Psychology &amp; Behavior, 10, 2, (2007); Winkler S., Computer Games and BioDiversity; Weisheit T.L., Using Practical Toys, Modified for Technical Learning in Crossroads, 10, 4, (2004); Trochim W.M.K., Research Methods Knowledge Base</t>
  </si>
  <si>
    <t>Huizenga J.; Admiraal W.; Akkerman S.; Ten Dam G.</t>
  </si>
  <si>
    <t>Huizenga, J. (25647789100); Admiraal, W. (55499681000); Akkerman, S. (15065127500); Ten Dam, G. (6701742352)</t>
  </si>
  <si>
    <t>25647789100; 55499681000; 15065127500; 6701742352</t>
  </si>
  <si>
    <t>Mobile game-based learning in secondary education: engagement, motivation and learning in a mobile city game: Original article</t>
  </si>
  <si>
    <t>10.1111/j.1365-2729.2009.00316.x</t>
  </si>
  <si>
    <t>https://www.scopus.com/inward/record.uri?eid=2-s2.0-68149139479&amp;doi=10.1111%2fj.1365-2729.2009.00316.x&amp;partnerID=40&amp;md5=3458c20aa8d3eef2e6e55310a14d1857</t>
  </si>
  <si>
    <t>Using mobile games in education combines situated and active learning with fun in a potentially excellent manner. The effects of a mobile city game called Frequency 1550, which was developed by The Waag Society to help pupils in their first year of secondary education playfully acquire historical knowledge of medieval Amsterdam, were investigated in terms of pupil engagement in the game, historical knowledge, and motivation for History in general and the topic of the Middle Ages in particular. A quasi-experimental design was used with 458 pupils from 20 classes from five schools. The pupils in 10 of the classes played the mobile history game whereas the pupils in the other 10 classes received a regular, project-based lesson series. The results showed those pupils who played the game to be engaged and to gain significantly more knowledge about medieval Amsterdam than those pupils who received regular project-based instruction. No significant differences were found between the two groups with respect to motivation for History or the Middle Ages. The impact of location-based technology and game-based learning on pupil knowledge and motivation are discussed along with suggestions for future research. © 2009 Blackwell Publishing Ltd.</t>
  </si>
  <si>
    <t>Engagement; Game-based learning; Learning effects; Location-based technology; Mobile History game; Motivation</t>
  </si>
  <si>
    <t>Barak M., Instructional principles for fostering learning with ICT: teachers' perspectives as learners and instructors, Education and Information Technologies, 11, pp. 121-138, (2006); Beck J., Wade M., The Kids are Alright: How the Gamer Generation is Changing the Workplace., (2006); Brown J.S., Collins A., Duguid P., Situated cognition and the culture of learning, Educational Researcher, 18, pp. 32-41, (1989); Belevingschaal voor Wiskunde [Perception Scale for Math]., (1987); Clark R.E., Feldon D.F., Five common but questionable principles of multimedia learning, Cambridge Handbook of Multimedia Learning, pp. 97-116, (2005); Cohen J., Statistical Power Analysis for the Behavioural Sciences, 2nd, (1988); Csikszentmihalyi M., Flow: The Psychology of Optimal Experience., (1990); Dempsey J., Lucassen B., Haynes L., Casey M., (1996); Van Eck R., It's not just the digital natives who are restless, (2006); Egenfeldt-Nielsen S., (2005); Egenfeldt-Nielsen S., Overview of research on the educational use of video games, Tidsskriftet Digital Kompetanse [Nordic Journal of Digital Literacy], 1, pp. 184-213, (2006); Fletcher J.D., Tobias S., Using computer games and simulations for instruction: a research review, (2006); De Freitas S., Learning in immersive worlds: a review of game-based learning, (2006); Garris R., Ahlers R., Driskell J.E., Games, motivation, and learning: a research and practice model, Simulation &amp; Gaming, 33, pp. 441-467, (2002); Gee J.P., What video games have to teach us about learning and literacy, ACM Computers in Entertainment, 1, pp. 1-4, (2003); Gros B., Digital games in education: the design of game-based learning environments, Journal of Research on Technology in Education, 40, pp. 23-38, (2007); Habgood M.P.J., (2007); Hays R.T., The effectiveness of instructional games: a literature review and discussion, (2005); Herweijer L., Gestruikeld voor de start: de school verlaten zonder startkwalificatie. [Stumbling before the start: Leaving school without an initial qualification], (2008); Jonassen D., Peck K., Wilson B., Learning with Technology: A Constructivist Approach., (1999); Jonassen J.T., Blondal K.S., (2005); Kanfer R., McCombs B.L., Motivation: applying current theory to critical issues in training, Training and Retraining: A Handbook for Business, Industry, Government and the Military, pp. 85-108, (2000); Kirriemuir J., McFarlane A., (2004); Klopfer E., Augmented Learning: Research and Design of Mobile Educational Games., (2008); Klopfer E., Squire K., Environmental detectives - the development of an augmented reality platform for environmental simulations, Educational Technology Research and Development, 56, pp. 203-228, (2008); Klopfer E., Squire K., Jenkins H., (2002); Lave J., Wenger E., Situated Learning: Legitimate Peripheral Participation., (1991); Lombardi M., (2007); Malone T.W., Lepper M.R., Making learning fun: a taxonomic model of intrinsic motivations for learning, Aptitude, Learning, and Instruction: III. Cognitive and Affective Process Analysis, pp. 223-253, (1987); Mitchell A., Savill-Smith C., The Use of Computer and Video Games for Learning., (2004); (2007); Prensky M., Digital Game-Based Learning., (2001); Sandfort S., Ulicsak M., Facer K., Rudd T., Teaching with games: using commercial off-the-shelf computer games in formal education, (2006); Schwabe G., Goth C., Mobile learning with a mobile game: Design and motivational effects, Journal of Computer Assisted Learning, 21, 3, pp. 204-216, (2005); Shaffer D., How Computer Games Help Children Learn., (2006); Squire K., (2004); Strauss A.L., Corbin J., Basics of Qualitative Research: Techniques and Procedures for Developing Grounded Theory., (1998); Watson W., (2007)</t>
  </si>
  <si>
    <t>Suttie N.; Louchart S.; Lim T.; Macvean A.; Westera W.; Djaouti D.; Brown D.</t>
  </si>
  <si>
    <t>Suttie, Neil (35559952800); Louchart, Sandy (14010506300); Lim, Theodore (24923001300); Macvean, Andrew (39261885600); Westera, Wim (6603477787); Djaouti, Damien (35182866600); Brown, Damian (56108475300)</t>
  </si>
  <si>
    <t>35559952800; 14010506300; 24923001300; 39261885600; 6603477787; 35182866600; 56108475300</t>
  </si>
  <si>
    <t>In persuit of a 'serious games mechanics' : A theoretical framework to analyse relationships between 'game' and 'pedagogical aspects' of serious games</t>
  </si>
  <si>
    <t>10.1016/j.procs.2012.10.091</t>
  </si>
  <si>
    <t>https://www.scopus.com/inward/record.uri?eid=2-s2.0-84898012910&amp;doi=10.1016%2fj.procs.2012.10.091&amp;partnerID=40&amp;md5=722189c9652828843499c505c5885ca6</t>
  </si>
  <si>
    <t>Essential for the development of effective Serious Games is the careful balance of education and play. It is necessary to develop a clear understanding of game mechanics (i.e. the tools of game-play) and how these relate to relevant educational strategies. In this paper, we raise conceptual questions regarding the nature of Serious Games and the relationship between game mechanics, pedagogy and the conceptual level at which they connect. In developing theoretical framework linking game mechanics and learning, we aim to ease the work of the Serious Game designers attempting to produce both fun and pedagogically effective Serious Games. © 2012 The Authors. Published by Elsevier B.V.</t>
  </si>
  <si>
    <t>Design framework; Game mechanics; Mapping; Pedagogy; Serious games</t>
  </si>
  <si>
    <t>Michael D., Chen S., Serious Games: Games that Educate, Train, and Inform, (2006); Bjork S., Holopainen J., Patterns in Game Design, (2004); Sicart M., Defining game mechanics, The International Journal of Computer Games Research, 8, 2, (2008)</t>
  </si>
  <si>
    <t>Corrigan J.D., Selassie A.W., Orman J.A., The epidemiology of traumatic brain injury, J Head Trauma Rehabil, 25, pp. 72-80, (2010); Fredericks C., Saladin L., Pathophysiology of the Motor Systems, (1996); Arce F.I., Katz N., Sugarman H., The scaling of postural adjustments during bimanual load-lifting in traumatic brain-injured adults, Human Movement Science, 22, 6, pp. 749-768, (2004); Dault M.C., Dugas C., Evaluation of a specific balance and coordination programme for individuals with a traumatic brain injury, Brain Injury, 16, 3, pp. 231-244, (2002); Kuhtz-Buschbeek J.P., Stolze H., Golge M., Ritz A., Analyses of gait, reaching, and grasping in children after traumatic brain injury, Archives of Physical Medicine and Rehabilitation, 84, 3 SUPPL. 1, pp. 424-430, (2003); Levin M.F., Knaut L.A., Magdalon E.C., Subramanian S., Virtual reality environments to enhance upper limb functional recovery in patients with hemiparesis, Stud Health Technol Inform, 145, pp. 94-108, (2009); Keshner E.A., Virtual reality and physical rehabilitation: A new toy or a new research and rehabilitation tool?, J Neuroeng Rehabil, 3, pp. 8-11, (2004); Holden M.K., Dyar T., Virtual environment training: A new tool for rehabilitation, Neurology Report, 26, pp. 62-71, (2002); Sveistrup H., McComas J., Thornton M., Marshall S., Finestone H., McCormick A., Babulic K., Mayhew A., Experimental studies of virtual reality-delivered compared to conventional exercise programs for rehabilitation, Cyberpsychol Behav, 6, pp. 243-249, (2003); Weiss P., Rand D., Katz N., Kizony R., Video capture virtual reality as a flexible and effective rehabilitation tool, J Neuroeng Rehabil, 20, pp. 1-12, (2004); Subramanian S.K., Levin M.F., Viewing medium affects arm motor performance in 3D virtual environments, J Neuroeng Rehabil, 30, pp. 8-36, (2011); Magdalon E.C., Michaelsen S.M., Quevedo A.A., Levin M.F., Comparison of grasping movements made by healthy subjects in a 3-dimensional immersive virtual versus physical environment, Acta Psychol (Amst), (2011); Mumford N., Wilson P., Virtual reality in acquired brain injury upper limb rehabilitation: Evidence-based evaluation of clinical research, Brain Inj, 23, pp. 179-191, (2009); Grealy M.A., Johnson D.A., Rushton S.K., Improving cognitive function after brain injury: The use of exercise and virtual reality, Archives of Physical Medicine and Rehabilitation, 80, 6, pp. 661-667, (1999); Matheis R.J., Schultheis M.T., Tiersky L.A., DeLuca J., Millis S.R., Rizzo A., Is learning and memory different in a virtual environment?, Clinical Neuropsychologist, 21, 1, pp. 146-161, (2007); Christiansen C., Abreu B., Ottenbacher K., Huffman K., Masel B., Culpepper R., Task performance in virtual environments used for cognitive rehabilitation after traumatic brain injury, Archives of Physical Medicine and Rehabilitation, 79, 8, pp. 888-892, (1998); Schultheis M.T., Mourant R.R., Virtual reality and driving: The road to better assessment for cognitively impaired populations, Presence, 10, pp. 431-439, (2001); Thornthon M., Marshall S., McComas J., Finestone H., McCormick A., Sveistrup H., Benefits of activity and virtual reality based balance exercise programmes for adults with traumatic brain injury: Perceptions of participants and their caregivers, Brain Injury, 19, 12, pp. 989-1000, (2005); Gonzalez-Fernandez M., Gil-Gamez J.A., Alcaiz M., Noe E., Colomer C., EBaViR, easy balance virtual rehabilitation system: A study with patients, Stud Health Technol Inform, 154, pp. 61-66, (2010); Bryanton C., Bosse J., Brien M., McLean J., McCormick A., Sveistrup H., Feasibility, motivation, and selective motor control: Virtual reality compared to conventional home exercise in children with cerebral palsy, Cyberpsychol Behav, 9, pp. 123-128, (2006); Yavuzer G., Senel A., Atay M.B., Stam H.J., Playstation eyetoy games improve upper extremity-related motor functioning in subacute stroke: A randomized controlled clinical trial, Eur J Phys Rehabil Med, 44, pp. 237-244, (2008); Ustinova K.I., Ingersoll C.D., Cassavaugh N., Short-term Practice with Customized 3D Immersive Videogame Improves Arm-Postural Coordination in Patients with TBI, Proceedings of the Virtual Rehabilitation Conference, pp. 27-29, (2011); Newton R., Validity of the Multi-Directional Reach Test: A Practical Measure for Limits of Stability in Older Adults, Journal of Gerontology, 56, pp. 248-252, (2001); Berg K., Wood-Dauphinee S., Williams J.I., Gayton D., Measuring balance in the elderly: Preliminary development of an instrument, Physiotherapy Canada, 41, 6, pp. 304-311, (1989); Wrisley D.M., Marchetti G.F., Kuharsky D.K., Whitney S.L., Reliability, internal consistency, and validity of data obtained with the functional gait assessment, Physical Therapy, 84, 10, pp. 906-918, (2004); Klockgether T., Schroth G., Diener H.-C., Dichgans J., Idiopathic cerebellar ataxia of late onset: Natural history and MRI morphology, Journal of Neurology Neurosurgery and Psychiatry, 53, 4, pp. 297-305, (1990); Smith-Wheelock M., Shepard N.T., Telian S.A., Physical therapy program for vestibular rehabilitation, Am J Otology, 12, pp. 218-225, (1991); Fugl-Meyer A.R., Jaasko L., Leyman I., Olsson S., Steglind S., The post-stroke hemiplegic patient. I. A method for evaluation of physical performance, Scand J Rehab Med, 7, pp. 13-31, (1975); Folstein M.F., Folstein S.E., McHugh P.R., Mini-mental state". A practical method for grading the cognitive state of patients for the clinician, Journal of Psychiatric Research, 12, 3, pp. 189-98, (1975); Qin H., Rau P.P., Salvendy G., Measuring Player Immersion in the Computer Game Narrative, Int J Hum Comput Interact, 25, pp. 107-133, (2009); Levin M.F., Interjoint coordination during pointing movements is disrupted in spastic hemiparesis, Brain, 119, 1, pp. 281-293, (1996); Mah C.D., Hulliger M., Lee R.G., O'Callaghan I.S., Quantitative analysis of human movement synergies: Constructive pattern analysis for gait, J Mot Behav, 26, pp. 83-102, (1994); Alexandrov A., Frolov A., Massion J., Axial synergies during human upper trunk bending, Experimental Brain Research, 118, 2, pp. 210-220, (1998); Tyson S.F., DeSouza L.H., Reliability and validity of functional balance tests post stroke, Clinical Rehabilitation, 18, 8, pp. 916-923, (2004); Newstead A., Hinman M., Tomberlin J., Reliability of the Berg Balance Scale and Balance Master limits of stability tests for individuals with brain injury, Journal of Neurologic Physical Therapy, 29, pp. 18-23, (2005); Bernstein N.A., The Coordination and Regulation of Movements, (1967); Fitts P.M., Posner M.I., Human Performance, (1967); Gentile A., Skill Acquisition: Action Movement, and Neuromotor Processes, (1987); Skinner B.F., The Behavior of Organism: An Experimental Analysis, (1938); Kaminski T.R., The coupling between upper and lower extremity synergies during whole body reaching, Gait and Posture, 26, 2, pp. 256-262, (2007); Levin M.F., Michaelsen S.M., Cirstea C.M., Roby-Brami A., Use of the trunk for reaching targets placed within and beyond the reach in adult hemiparesis, Experimental Brain Research, 143, 2, pp. 171-180, (2002); Cirstea M.C., Levin M.F., Improvement of arm movement patterns and endpoint control depends on type of feedback during practice in stroke survivors, Neurorehabilitation and Neural Repair, 21, 5, pp. 398-411, (2007); Michaelsen S.M., Levin M.F., Short-term effects of practice with trunk restraint on reaching movements in patients with chronic stroke: A controlled trial, Stroke, 35, 8, pp. 1914-1919, (2004); Ustinova K.I., Goussev V.M., Balasubramaniam R., Levin M.F., Disruption of co-ordination between arm, trunk and centre of pressure displacement in patients with hemiparesis, Motor Control, 8, pp. 139-160, (2004)</t>
  </si>
  <si>
    <t>Banks J., Co-creative expertise: Auran Games and Fury - A case study, Media International Australia, 130, FEBRUARY 2009, pp. 77-89, (2009); Remo C., US Game Biz to Hit 20 Billion in $2009?, (2009); Plunkett L., And the Top-selling Games in Australia for 2008 Were..., (2009); Australian Electronic Game Industry Profile, (2006); Carruthers L., The Future Business of Games, (2007); Hall S., Encoding/decoding, Cultural Studies Reader, pp. 90-103, (1993); Krotoski A., Chicks and Joysticks: An exploration of women and gaming, ELSPA White Paper, (2004); Dille F., Zuur Platten J., The Ultimate Guide to Video Game Writing and Design, (2007); Quality of Life in the Game Industry: Challenges and Best Practices, (2004); Crandall R., Sidack J.G., Videogames: Serious Business for America's Economy, (2006); Kozanecki J., Aussie Game Charts February 23 - March 1, (2009); Cifaldi F., Analysts: FPS 'Most Attractive' Genre for Publishers, (2006); Fullerton T., Fron J., Pearce C., Morie J., Getting Girls into the Game: Towards a "virtuous cycle, Beyond Barbie and Mortal Combat: New Perspectives on Gender and Computer Games, (2008); Kerr A., The business of making games, Understanding Digital Games, pp. 36-57, (2006); Callaghan P., The state of things, Melbourne IGDA Chapter 'Reboot' Meeting. (11 November 2009), (2009); Hoffman E., EA: The Human Story, (2004); Brightman J., EA Settles Overtime Suit, Pays 14.9 Million, (2006); Consalvo M., Crunched by Passion: Women Game Developers and Workplace Challenges, Beyond Barbie and Mortal Kombat, (2008); Bateman C., Rational, (2006); Game Developer Demographics: An Exploration of Workforce Diversity, (2005); Haines L., Why Are There so Few Women Working in Games?, (2004); Game Career Guide Fall 2009, (2009); Game Career Guide Fall 2008, (2008); Deuber-Mankowsky A., Lara Croft: Cyber Heroine, Electronic Mediations, 14, (2005); Taylor T.L., Multiple Pleasures: Women and Online Gaming, Convergence, 9, 1, pp. 21-46, (2003); Fron J., Fullerton T., Morie J., Pearce C., The Hegemony of Play, Proceedings of DIGRA 2007 Conference: Situated Play, (2007); Dredge S., Mobile Game in Sex and Drug Shame: Is the Coolest Girl in School also the Naughtiest?, (2007); Videogame Teaches Teen Girls to Slither Up the Social Ladder, (2007); Terdiman D., Tough Task: Designing a Game about Your 'First Time", (2009); Todd D., From Blue Sky to Green Light, (2007); Hocking C., Mapping Chaos, (2005); Mayra F., An Introduction to Game Studies: Games in Culture, (2008); Sotamaa O., Perceptions of Player in Games Design Literature, Proceedings of DIGRA 2007 Conference: Situated Play, (2007); Despain W., Getting the work done, Professional Techniques for Videogame Writing, pp. 87-93, (2008); Hayot E., Wesp E., Interview with Brad McQuaid and Kevin McPherson, Game Studies: The International Journal of Computer Game Research, 9, (2009); Taylor T.L., Play between Worlds: Exploring Online Game Culture, (2006); Williams D., Martins N., Consalvo M., Ivory J.D., The virtual census: Representations of gender, race and age in video games, New Media &amp; Society, 11, 5, pp. 815-834, (2009); Hanman N., Jobs for the Girls, (2005)</t>
  </si>
  <si>
    <t>Marfisi-Schottman I.; George S.; Tarpin-Bernard F.</t>
  </si>
  <si>
    <t>Marfisi-Schottman, Iza (55876928200); George, Sébastien (56911617500); Tarpin-Bernard, Franck (55920043600)</t>
  </si>
  <si>
    <t>55876928200; 56911617500; 55920043600</t>
  </si>
  <si>
    <t>Tools and methods for efficiently designing serious games</t>
  </si>
  <si>
    <t>https://www.scopus.com/inward/record.uri?eid=2-s2.0-79960317843&amp;partnerID=40&amp;md5=3bd83224ba27f1896837654d0425c5b1</t>
  </si>
  <si>
    <t>Serious games are pedagogical multimedia products made to help learners develop specific competencies. Their use has proven to be promising in many domains, but is at present restricted by the time consuming and costly nature of the developing process. When developing Serious Games (SGs) for academic purposes, not only is there a budgetary challenge, but there is also the challenge of integrating enough educational value without sacrificing the fun characteristics. In this article, we detail the designing process of a SG and enumerate the various actors who have to collaborate: project manager, cognitive specialist, domain experts, storyboard writer, artistic director, pedagogical expert, programmers. To help them work together and communicate in an efficient way, we first propose a step by step engineering method that helps the actors collaborate in an efficient and structured way. Each member of the designing team is assigned a set of tasks. Then, we propose authoring tools that can be used to carry out these tasks. They offer the possibility of simultaneously viewing various dimensions of the SG scenario: target knowledge, storyline, learning scenario, fun characteristics. When the authors connect to the platform, each of them is provided with a customized selection of dimensions presented with more or less detail. When interacting with one dimension, the other dimensions react and modify themselves automatically in a synchronized manner. In particular, we present a number of elearning tools, that have been adapted for SG design and that allow us to specify the target competencies that have to be learned and build the pedagogical learning scenario. The SG authors will also have access to sample SGs and resources to provide them with inspiration for using fun characteristics to captivate the learners and carry them through the learning process. In response to the need felt by many SG authors to store and share their experience, we present a number of tools to help the authors store, find and integrate reusable software components into their SGs.</t>
  </si>
  <si>
    <t>Authoring tools; Education; Elearning; Engineering method; Serious games</t>
  </si>
  <si>
    <t>Aldrich C., The Complete Guide to Simulations and Serious Games, (2009); Alvarez J., Rampnoux O., Serious game: Just a question of posture?, Proceedings of Artificial &amp; Ambient Intelligence, AISB'07, pp. 420-423, (2007); Benmahamed D., Ermine J.-L., Tchounikine P., From MASK knowledge management methodology to learning activities described with IMS - LD, Wissensmanagement, pp. 165-175, (2005); De Freitas S., Neumann T., The use of 'exploratory learning' for supporting immersive learning in virtual environments, Computers and Education Journal, 52, 2, pp. 343-352, (2009); George S., Titon D., Prevot P., Simulateur de comportements d'apprenants dans le cadre de jeux d'entreprise, Proceedings of Environnements Informatiques pour l'Apprentissage Humain EIAH05, Montpellier, pp. 389-394, (2005); Goncalves C., Ney M., Balacheff N., Bosson J.-L., Student's problem appropriation in an epidemiology game, Proceedings of the 3rd European Conference on Games Based Learning, of ECGBL09, pp. 135-144, (2009); Lasnier F., Réussir la Formation par Compétences, (2000); Standard for Learning Object Metadata, (2002); Manin N., George S., Prevot P., Virtual learners behaviours in educational business games, Computer Science Journal, Innovative Approaches for Learning and Knowledge Sharing, 4227, pp. 287-301, (2006); Marfisi-Schottman I., Sghaier A., George S., Tarpin-Bernard F., Prevot P., Towards industrialized conception and production of serious games, Proceedings of the ICTE International Conference on Technology and Education, pp. 1016-1020, (2009); Marfisi-Schottman I., Environnement informatique pour la conception, la production et le suivi de serious games, Proceedings of Rencontre Jeunes Chercheurs - Environnements Informatiques pour l'Apprentissage Humain, RCJ-EIAH10, pp. 53-58, (2010); Le Socle Commun des Connaissances et des Compétences, (2006); Michaud L., Serious Games, (2008); Paquette G., Aubin C., Crevier F., MISA: A knowledge-based method for the engineering of learning systems, Journal of Courseware Engineering, (1999); Digital Game-Based Learning, (2004); Sghaier A., Prevot P., Tranpin-Bernard F., Towards a generic environment for the design of serious games, Proceedings of Learning with Games 2007, pp. 295-300, (2007); Szilas N., Bernasconi L., Double blended learning, Proceedings of 8th International Conference on Information Technology Based Higher Education and Training, ITHET2007, (2007); Torrente J., Del Blanco A., Marchiori E., Moreno-Ger P., Fernandez- Manjon B., &lt;e-adventure&lt;: Introducing educational games in the learning process, Proceedings of IEEE EDUCON 2010, (2010); Tran C.D., George S., Marfisi-Schottman I., EDoS: An authoring environment for serious games design based on three models, Proceedings of the 4rd European Conference on Games Based Learning, of ECGBL10, (2010)</t>
  </si>
  <si>
    <t>Trends in International Mathematics and Science Study (TIMSS), (2007); Program for International Student Assessment (PISA); Raytheon's MathMovesU Program - Questions and Answers; Dugopolski M., College Algebra, (2003)</t>
  </si>
  <si>
    <t>Albrechtslund A., Dubbeld L., The plays and arts of surveillance: Studying surveillance as entertainment, Surveillance &amp; Society, 3, 2, pp. 216-221, (2005); Auge M., Non-places: An Introduction to An Anthropology of Supermodernity, (1995); Benford S., Flintham M., Drozd A., Anastasi R., Rowland D., Et al., Uncle Roy all around you, Proceedings of the Advances in Computer Entertainment, (2004); Cheok A., Goh K., Farbiz F., Fong S., Teo S., Li Y., Yang X., Human Pacman: A mobile, wide-area entertainment system based on physical, social and ubiquitous computing, Pers Ubiquitous Comput, 8, 2, pp. 71-81, (2004); Crang M., Between places: Producing hubs, flows and networks, Environ Plan A, 34, pp. 569-574, (2002); Flanagan M., Critical Play: Radical Game Design, (2009); Gentile A.P., Reinventing airspace: Spectatorship, fluidity, intimacy at PEK T3, J Archit City Environ, 4, 10, pp. 9-19, (2009); Kellerman A., International airports: Passengers in an environment of authorities, Mobilities, 3, 1, pp. 161-178, (2008); Montola M., Stenros J., Waern A., Pervasive Games: Theory and Design, (2009); Montola M., Exploring the edge of the magic circle: Defining pervasive games, Proceedings of DAC Conference, (2005); Niemi J., Sawano S., Waern A., Involving nonplayers in pervasive games, Proceedings of the 4th Conference on Critical Computing, (2005); Poels K., Dekort Y.A.W., Ijsselstein W.A., Game Experience Questionnaire. Project Deliverable for the EU IST Project the Fun of Gaming, (2007); Reid J., Design for coincidence: Incorporating real world artifacts in location based games, DIMEA '08: Proceedings of the 3rd International Conference on Digital Interactive Media in Entertainment and Arts, pp. 18-25, (2008); Salen K., Zimmerman E., Rules of Play: Game Design Fundamentals, (2003); Sotamaa O., All the World's A Botfighter Stage: Notes on Location-based Multi-user Gaming, (2002); Szyliowicz J.S., Aviation security: Promise or reality?, Stud Conf Terror, 27, pp. 47-63, (2004); Wales R., O'Neill J., Mirmalek Z., Ethnography, customers, and negotiated interactions at the airport, IEEE Intell Syst, 17, 5, pp. 15-23, (2002); Wood D.M., A Report on the Surveillance Society, (2006); Yoneki E., Crowcroft J., Wireless Epidemic Spread in Dynamic Human Networks. Bio-inspired Computing and Communication, (2008)</t>
  </si>
  <si>
    <t>Baylor A.L., Kim Y., Pedagogical Agent Design: The Impact of Agent Realism, Gender, Ethnicity, and Instructional Role, Lecture Notes in Computer Science, 3220, pp. 592-603, (2004); Bourgooion J., Valcke M., Soetaert R., Schellens T., Exploring the acceptaoce of video games io the classroom by secoodary school studeots, Proc. ICCE2009, pp. 651-658, (2009); Burtoo R., Browo J.S., An investigation of computer coaching for informal learning activities, Tnt. J. Man Machine Studies, 11, pp. 5-24, (1979); Cheng H.N.H., Wu C.M.W., Liao Y.C.C., Chan T.W., Equal opportunity tactic: Balancing winning probabilities in a competitive classroom game, Proc. ICCE2009, pp. 713-717, (2009); Fong Lok L., Jimmy H.M., WorkShop: Pedagogical design and educational games, Proc. ICCE2006, (2006); Dillenbourg P., Jermann P., Schneider D., Traum D., Biuu G., The design of MOO agents: Implications from an empirical CSCW study, Proc. AIED97, pp. 15-22, (1997); Girard S., Johnson H., What do children favor as embodied pedagogical agents?, Proc. IT52010, pp. 307-316, (2010); Hayashi T., Hayashida Y., Yano Y., Embedding game's attrac tivess into CALL system, Proc. ED MEDIA'96, pp. 138-145, (1994); Koster R., R, A Theory of Fun for Game Design, (2005); Lazzaro R., Why we play gaines: 4 keys to more emotion, Proc. Game Developers Conference 2004, (2004); Matsuda N., Raizada R., Tu A., Stylianides G., Cohen W.W., Koedinger R.K., Learning by teaching simStudent: Technical accomplishments and an initial use with students, Proc. ITS2010, pp. 307-316, (2010); Muldner K., Burleson W., Sande V.V., Vanlehn K., An anal ysis of gaining behaviors in an intelligent tutoring system, Proc. IT52010, pp. 184-193, (2010); Ogan A., Aleven V., Kim J., Jones C., Instructional negotiation with virtual humans: The effect of social goals on gameplay and learning," Proc. ITS2010, pp. 174-183, (2010); Robison J., Mcquiggan S., Lester J., Developing empirically based student personality profiles for affective feedback models, Proc. ITS2010, pp. 285-295, (2010); Seelhammer C., Niegemann M.H., Playing games to learn Does it actually work?, Proc. ICCE2009, pp. 675-681, (2009); Takaoka R., Shimokawa M., Okamoto T., A development of game based learning environment for linear equation, Proc. CATE2010, pp. 41-48, (2010); Takaoka R., Shimokawa M., Okamooto T., A framework of edu cational control in game based leaming environment, Proc. ICALT 2011, pp. 32-36, (2011)</t>
  </si>
  <si>
    <t>Allman T., Dhillon R.K., Landau M.A., Kurniawan S.H., Rock vibe: Rock band®computer games for people with no or limited vision, Assets '09: Proceedings of the 11th International ACM SIGACCESS Conference on Computers and Accessibility, pp. 51-58, (2009); Folmer E., Yuan B., Carr D., Sapre M., Textsl: A command-based virtual world interface for the visually impaired, Assets '09: Proceedings of the 11th International ACM SIGACCESS Conference on Computers and Accessibility, pp. 59-66, (2009); Stefik A., Haywood A., Mansoor S., Dunda B., Garcia D., Sodbeans, ICPC '09: Proceedings of the 17th IEEE International Conference on Program Comprehension (ICPC'09), (2009); Yuan B., Folmer E., Blind hero: Enabling guitar hero for the visually impaired, Assets '08: Proceedings of the 10th International ACM SIGACCESS Conference on Computers and Accessibility, pp. 169-176, (2008)</t>
  </si>
  <si>
    <t>Aldrich C., Virtual worlds, simulations, and games for education: A unifying view, Innovate: Journal of Online Education, 5, 5, (2009); Bainbridge W.S., The scientific research potential of virtual worlds, Science July, 31, pp. 472-476, (2007); Begg M., Dewhurst D., Macleod H., Game-informed learning: Applying computer game processes to higher education, Innovate: Journal of Online Education, 1, 6, (2005); Bogost I., Unit operations: An approach to videogame criticism, Cambridge, (2006); Bugela M.J., Second thoughts on Second Life, The Chronicle of Higher Education, (2007); Carter Jr. E.J., Toward a core body of knowledge: A new curriculum for city and regional planners, Journal of Planning Education and Research, 12, 1, pp. 160-163, (1993); Dumbleton T., Kirriemuir J., Digital games and education, Understanding Digital Games, pp. 223-240, (2006); Dutton T.A., Design and studio pedagogy, Journal of Architectural Education, 41, 1, pp. 16-25, (1987); Feldman M.M.A., Perloff revisited: Reassessing planning education in postmodern times, Journal of Planning Education and Research, 13, 2, pp. 89-103, (1994); Filene P., The Joy of Teaching: A Practical Guide For New College Instructors, (2005); Foster A.L., Virtual worlds as social-science labs: How one professor uses online games as Petri dishes of human behavior, The Chronicle of Higher Education, (2007); Foster A.L., The death of a virtual campus, The Chronicle of Higher Education, (2007); Frank A.I., Three decades of thought on planning education. CPL Bibliography 376, Journal of Planning Literature, 21, 1, pp. 15-67, (2006); Friedmann J., Planning education for the late twentieth century: An initial inquiry, Journal of Planning Education and Research, 14, 10, pp. 55-64, (1994); Gaber J., Simulating planning: SimCity as a pedagogical tool, Journal of Planning Education and Research, 27, 2, pp. 113-121, (2007); Galarneau L., Authentic Learning Experiences Through Play: Games, Simulations and The Construction of Knowledge, (2005); Galloway A.R., Gaming: Essays On Algorithmic Culture, Electronic Mediations, (2006); Gee J.P., What Video Games Have to Teach Us About Learning and Literacy, (2003); Gee J.P., What would a state of the art instructional video game look like?, Innovate: Journal of Online Education, 1, 6, (2005); Gee J.P., Good Video Games + Good Learning: Collected Essays On Video Games, Learning, and Literacy, (2007); Greene S., Making the studio experience work for part-time students, Journal of Planning Education and Research, 8, 1, pp. 9-11, (1988); Gudmundsen J., Movement aims to get serious about games, USA Today, (2006); Guzzetta J.D., Bollens S.A., Urban planners' skills and competencies: Are we different from other professions? Does context matter? Do we evolve?, Journal of Planning Education and Research, 23, 1, pp. 96-106, (2003); Hennessy C., Professor leads team that won MacArthur foundation grant, Emmerson College Today, (2009); Heumann L.F., Wetmore L.B., A partial history of planning workshops: The experience of ten schools from 1955 to 1984, Journal of Planning Education and Research, 4, 2, pp. 120-130, (1984); Huizinga J., Homo Ludens: A Study of The Play-element In Culture, (1955); Juul J., Half-real: Video Games Between Real Rules and Fictional Worlds, (2005); Kelton A.J., Second Life: Reaching Into the Virtual World For Real-world Learning, (2007); Lang J., Teaching planning to city planning students: An argument for the studio/workshop approach, Journal of Planning Education and Research, 2, 2, pp. 122-129, (1983); Light J., Taking games seriously, Technology and Culture, 48, (2008); Lobo D.G., Playing with urban life: How SimCity influences planning culture, The Next American City, 6, (2004); MacArthur Announces $2 Million New Digital Media and Learning Competition, (2007); The Electronic Design Studio: Architectural Knowledge and Media In the Computer Era, (1990); Pivo G., Specializations, faculty interest, and courses in physical planning subjects at graduate planning schools, Journal of Planning Education and Research, 9, 1, pp. 19-27, (1989); Sanoff H., Design Games, (1979); Schon D.A., The architectural studio as an exemplar of education for reflectionin-action, Journal of Architectural Education, 38, 1, pp. 2-9, (1984); Shaffer D.W., Epistemic games, Innovate: Journal of Online Education, 1, 6, (2005); Simpson D.M., Virtual reality and urban simulation in planning: A literature review and topical bibliography, Journal of Planning Literature, 15, 3, pp. 359-376, (2001); Steins C., A parallel universe: What the virtual world can do for planning, Planning, 73, 1, pp. 16-20, (2007); Thomas D., Messages and mediums: Learning to teach with videogames, On the Horizon, 13, 2, pp. 89-94, (2005); Office of Planning, Evaluation, and Policy Development, Evaluation of Evidence-based Practices In Online Learning: A Metaanalysis and Review of Online Learning Studies, (2009); Wilson F., City Planning: The Games of Human Settlement, (1975)</t>
  </si>
  <si>
    <t>Al-Gailani S., Magic, science and masculinity: marketing toy chemistry sets, Stud Hist Philos Sci Part A, 40, pp. 372-381, (2009); Baum M.L., What's shrink's story? Shrink nanotechnologies, (2009); Beck J.C., Wade M., Got Game: How the Gamer Generation is Reshaping Business Forever, (2004); Bell A.R., The childish nature of science: exploring the child/science relationship in popular non-fiction, Science and Its Publics, pp. 79-98, (2008); (2008); Bensaude-Vincent B., Les Vertiges De La Technoscience. Façonner Le Monde Atome Par Atome, (2009); Boyd J., Rice scientists build world's first single-molecule car: 'Nanocar' with buckyball wheels paves way for other molecular machines, (2005); Boyd J., Rice scientists attach motor to single-molecule car: Light-powered 'nanocar' helps researchers test bottom-up construction, (2006); Cooper M., Life as Surplus: Biotechnology and Capitalism in the Neoliberal Era, (2008); Dyer-Witheford N., de Peuter G., Games of Empire: Global Capitalism and Video Games, (2009); Edery D., Mollick E., Changing the Game: How Video Games are Transforming the Future of Business, (2009); Feyerabend P., Against Method: Outline of an Anarchistic Theory of Knowledge, (1975); Feynman R., How to build an automobile smaller than this Dot •, Popular Sci, 177, 5, pp. 114-116, (1960); Feynman R., There's plenty of room at the bottom, Eng Sci, 23, pp. 22-36, (1960); Fortun M., Promising Genomics: Iceland and DeCODE Genetics in a World of Speculation, (2008); Gee B., Amusement chests and portable laboratories: practical alternatives to the regular laboratory, The Development of the Laboratory: Essays on the Place of Experiment in Industrial Civilization, pp. 37-59, (1989); Gimzewski J.K., Nanotechnology: the endgame of materialism, Leonardo, 41, 3, pp. 259-264, (2008); Griessl S.J.H., Lackinger M., Jamitzky F., Markert T., Hietschold M., Heckl W.M., Room-temperature scanning tunneling microscopy manipulation of single C&lt;sub&gt;60&lt;/sub&gt; molecules at the liquid-solid interface: Playing nanosoccer, J Phys Chem B, 108, pp. 11556-11560, (2004); Grimes A., Breslauer D.N., Long M., Pegan J., Lee L.P., Khine M., Shrinky-dink microfluidics: rapid generation of deep and rounded patterns, Lab Chip, 8, 1, (2008); Haynes R., From Faust to Strangelove: Representations of the Scientist in Western Literature, (1994); Hietschold M., Lackinger M., Griessl S., Heckl W., Gopakumar T., Flynn G., Molecular structures on crystalline metallic surfaces-from STM images to molecular electronics, Microelectron Eng, 82, 3-4, pp. 207-214, (2005); Huizinga J., Homo Ludens: A Study of the Play-Element in Culture, (1949); Juul J., Half-Real: Video Games between Real Rules and Fictional Worlds, (2005); Keene M., Every boy &amp; girl a scientist: instruments for children in interwar Britain, Isis, 98, pp. 266-289, (2007); Kroto H.W., Heath J.R., O'Brien S.C., Curl R.F., Smalley R.E., C&lt;sub&gt;60&lt;/sub&gt;: Buckminsterfullerene, Nature, 318, pp. 162-163, (1985); Kucklich J., Precarious playbour: Modders and the digital games industry, Fibreculture, 5, (2005); Laszlo P., Playing with molecular models, Hyle, 6, pp. 85-97, (2000); Loeve S., About a definition of nano: how to articulate nano and technology?, Hyle, 16, pp. 3-18, (2010); McCain G., Segal E.M., The game of science, (1969); Michalewicz M.T., Nano-cars and buckyball pyramids, Annals of Improbable Research, 4, 2, pp. 18-19, (1998); Michalewicz M.T., Sensors and metrology devices from Quantum-π: From NanoTrek® to tunneling photo-detector array, (2008); Milburn C., Nanovision: Engineering the Future, (2008); Milburn C., Digital matters: video games and the cultural transcoding of nanotechnology, Governing Future Technologies: Nanotechnology and the Rise of an Assessment Regime, pp. 109-127, (2009); Milburn C., Tactical atomism, Art in the Age of Nanotechnology, pp. 8-20, (2010); Newman M.E., Nanosoccer robots ready to compete in upcoming robocup games, NIST Tech Beat, (2009); Nordmann A., Nanotechnology's worldview: New space for old cosmologies, IEEE Tech Soc Mag, 23, 4, pp. 48-54, (2004); Nordmann A., Schwarz A., Lure of the 'yes': the seductive power of technoscience, Governing Future Technologies: Nanotechnology and the Rise of an Assessment Regime, pp. 255-277, (2009); Nanotechnology: Shaping the World Atom by Atom, (1999); Osgood A.J., Probing molecular adsorption and mechanics at the atomic scale: The nanocar family of molecules, (2008); Pesce M., The Playful World: How Technology is Transforming Our Imagination, (2000); Postigo H., From Pong to Planet Quake: post-industrial transitions from leisure to work, Inform Comm Soc, 6, 4, pp. 593-607, (2003); Roco M., From vision to the implementation of the U.S. National Nanotechnology Initiative, J Nanoparticle Res, 3, pp. 5-11, (2001); Rothemund P.W.K., (2006); Schrage M., Serious Play: How the World's Best Companies Simulate to Innovate, (2000); Schummer J., Gestalt switch in molecular image perception: the aesthetic origin of molecular nanotechnology in supramolecular chemistry, Found Chem, 8, pp. 53-72, (2006); Shirai Y., Osgood A.J., Zhao Y., Kelly K.F., Tour J.M., Directional control in thermally driven single-molecule nanocars, Nano Lett, 5, pp. 2330-2334, (2005); Smalley R.E., Bucky balls, fullerenes, and the future: An oral history interview with professor Richard E. Smalley, (2000); Stark R.W., Atomic force microscopy: getting a feeling for the nanoworld, Nat Nanotechnol, 2, pp. 461-462, (2007); Stein D., Nanopores: molecular ping-pong, Nat Nanotechnol, 2, pp. 741-742, (2007); Stojanovic M.N., Stefanovic D., A deoxyribozyme-based molecular automaton, Nat Biotechnol, 21, 9, pp. 1069-1074, (2003); Sunder Rajan K., Biocapital: The Constitution of Postgenomic Life, (2006); Terranova T., Network Culture: Politics for the Information Age, (2004); Thacker E., The Global Genome: Biotechnology, Politics, and Culture, (2005); Turner G.L.E., Presidential address: scientific toys, Br J Hist Sci, 20, pp. 377-398, (1987); Waldby C., Mitchell R., Tissue Economies: Blood, Organs, and Cell Lines in Late Capitalism, (2006); Watson J.D., The Double Helix: A Personal Account of the Discovery of the Structure of DNA, (1968); Williams M., Rice rolls out new nanocars, (2009)</t>
  </si>
  <si>
    <t>Bangert-Drowns R.L., Pyke C., A taxonomy of student engagement with educational software: An exploration of literate thinking with electronic text, Journal of Educational Computing Research, 24, 3, pp. 213-234, (2001); Henriksen T.D., Dimensions in educational game- design: Perspectives on designing and implementing gamebased learning processes in the educational setting, Nordic Playground, (2006); Waker, GAMBIT Games Las, (2009)</t>
  </si>
  <si>
    <t>Perry D., DeMaria R., David Perry on Game Design: A Brainstorming ToolBox, (2009); Salen K., Zimerman E., Rules of Play: Game Design Fundamentals, (2004); Busby J., Parrish Z., Wilson J., Introduction to Level Design with Unreal Engine 3, Mastering UNREAL Technology, 1, (2010); Martin J., The Rules of Game Design, (2008); Penn G., Gary Penn on the Rules of Game Design, (2009)</t>
  </si>
  <si>
    <t>Brandao A., Trevisan D., Brandao L., Moreira B., Nascimento G., Mourao P.T., Vasconcelos C.N., Clua E.W.G., Semiotic inspection of a game for children with down syndrome, Proceedings of IX Brazilian Symposium on Computer Games and Digital Entertainment, November 2010; Buckley S.J., Language development in children with down syndrome - Reasons for optimism, Down Syndrome Research and Practice, 1, 1, pp. 3-9, (1993); Buckley S.J., The language development of children with down syndrome: First words to two-word phrases, Down Syndrome Research and Practice, 2, 2, pp. 71-75, (1994); Feeley K.M., Jones E.A., Preventing challenging behaviours in children with down syndrome: Attention to early developing repertoires, Down Syndrome Research and Practice, 1, 12, pp. 11-14, (2008); Feng J., Lazar J., Kumin L., Ozok A., Computer usage by children with down syndrome: Challenges and future research, ACM Trans. Access. Comput., 2, 3, pp. 1-44, (2010); Kasari C., Freeman S., Mundy P., Sigman M.D., Attention regulation by children with down-syndrome - Coordinated joint attention and social referencing looks, American Journal on Mental Retardation, 100, pp. 128-136, (1995); Landry S.H., Chapieski M.L., Joint attention and infant toy exploration: Effects of down syndrome and prematurity, Child Development, 60, pp. 103-118, (1989); Lopez G., Nuevas J.F., Perspectives Em la Educación e Integración de Los Niños Con Síndrome de Down, (1997); Marti P., Pollini A., Rullo A., Giusti L., Gronvall E., Creative interactive play for disabled children, IDC '09: Proceedings of the 8th International Conference on Interaction Design and Children, pp. 313-316, (2009); The Jecripe Game, (2010); Nielsen M., Hudry K., Over-imitation in children with autism and down syndrome, Australian Journal of Psychology, 62, 2, pp. 67-74, (2010); Pickard B.M., Music and Down's Syndrome, (2009); Rondal J.A., Lambert J.L., The speech of mentally retarded adults in a dyadic communication situation: Some formal and informative aspects, Psychologica Belgica, 23, pp. 49-56, (1983); Savelsbergh G., Kamp J.V.D., Ledebt A., Planinsek T., Information-movement coupling in children with down syndrome, Perceptual-Motor Behavior in Down Syndrome, pp. 251-276, (2000); Schopler E., Reichler R.J., Bashford A., Lancing M.D., Marcus L.M., Psychoeducational profile revised, Pep-R, (1990); So L.K.H., Dodd B.J., Down's syndrome and the acquisition of phonology by Cantonese-speaking children, Journal of Intellectual Disability Research, 38, 5, pp. 501-517, (1994); Somogyi E., Kiraly I., Nadel J., Gergely G., The development of intentional imitation - A comparative study, The Annual Meeting of the Xvth Biennial International Conference on Infant Studies, 2006; Veeraraghavan S., Srinivasan K., Exploration of autism expert systems, Information Technology, 2007. ITNG '07. Fourth International Conference on Information Technology - Cover, pp. 261-264, (2007); Virji-Babul N., Kerns K., Zhou E., Kapur A., Shiffrar M., Perceptual-motor deficits in children with down syndrome: Implications for intervention, Down Syndrome Research and Practice, 2, 10, pp. 74-82, (2006); Viva A.T.M.M.D., Cioni S.B.G., Perception of optic-flow motion in down's syndrome patients, Perception 33 ECVP Abstract Supplement, (2004)</t>
  </si>
  <si>
    <t>Eladhari M.P., Mateas M., Semi-autonomous avatars in world of minds: A case study of ai-based game design, Proc. 2008 Intl. Conf. on Advances in Computer Entertainment (ACE), pp. 201-208, (2008); Fullerton T., Game Design Workshop, (2008); Juul J., The game, the player, the world: Looking for a heart of gameness, Proc. 2003 Digital Games Research Association Conference (DiGRA), pp. 30-45, (2003); Koster R., A Theory of Fun for Game Design, (2004); Nelson M.J., Mateas M., Recombinable game mechanics for automated design support, Proc. 4th Artificial Intelligence and Interactive Digital Entertainment Conference (AIIDE), pp. 84-89, (2008); Nelson M.J., Mateas M., A requirements analysis for videogame design support tools, Proc. 4th Intl. Conf. on the Foundations of Digital Games (FDG), (2009); Salen K., Zimmerman E., Rules of Play, (2004); Salge C., Lipski C., Mahlmann T., Mathiak B., Using genetically optimized artificial intelligence to improve gameplaying fun for strategical games, Proc. Sandbox 2008 ACM SIGGRAPH Videogame Symposium, pp. 7-14, (2008); Schon D.A., The Reflective Practitioner, (1983); Sigman T., The Siren Song of the Paper Cutter: Tips and Tricks from the Trenches of Paper Prototyping, (2005)</t>
  </si>
  <si>
    <t>Alessi M.S., Trollip R.S., Multimedia for Learning: Methods and Development, (2001); Barak A., Engle C., Katzir L., Fisher W.A., Increasing the level of empathic understanding by means of a game, Simulation &amp; Games, 18, 4, pp. 458-470, (1988); Bakar A., Tuzun H., Cagiltay K., Öǧrencilerin eǧitsel bilgisayar oyunu kullanimina ilişkin algilari: Sosyal bilgiler dersi örneǧi, Hacettepe Üniversitesi Eǧitim Fakültesi Dergisi, 35, pp. 27-37, (2008); Bayirtepe E., Tuzun H., Oyun-tabanli öǧrenme ortamlarinin öǧrencilerin bilgisayar dersindeki başarilari ve özyeterlik algilari üzerine etkileri, Hacettepe Üniversitesi Eǧitim Fakültesi Dergisi, 33, pp. 41-54, (2007); Brewster J., Computers in teaching: Teaching abnormal psychology in a multimedia classroom, Teaching of Psychology, 23, 4, pp. 249-252, (1996); Can G., Cagiltay K., Turkish prospective teachers' perceptions regarding the use of computer games with educational features, Educational Technology &amp; Society, 9, 1, pp. 308-321, (2006); Costabile M.F., Angeli A., Roselli T., Lanzilotti R., Plantamura P., Evaluating the educational impact of a tutoring hypermedia for children, Information Technology in Childhood Education Annual, pp. 289-308, (2003); Cankaya S., Karamete A., Eǧitsel bilgisayar oyunlarinin öǧrencilerin Matematik dersine ve eǧitsel bilgisayar oyunlarina yönelik tutumlarina etkisi, Mersin Üniversitesi Eǧitim Fakültesi Dergisi, 4, 2, pp. 115-127, (2008); Hays T.R., The effectiveness of instructional games: A literature review and discussion, Technical Report 2005-004, (2005); Karakus T., Inal Y., Cagiltay K., A descriptive study of Turkish high school students' game-playing characteristics and their considerations concerning the effects of games, Computers in Human Behavior, 24, 6, pp. 2520-2529, (2008); Kebritchi M., Hirumi A., Examining the pedagogical foundations of modern educational computer games to inform research and practice, Computers &amp; Education, 51, 4, pp. 1729-1743, (2008); Klein J.D., Effect of instructional gaming and reentry status on performance and motivation, Contemporary Educational Psychology, 17, pp. 364-370, (1992); Klein J.D., Freitag E., Effects ofusing an instructional game on motivation and performance, Journal of Educational Research, 84, 5, pp. 303-308, (1991); Koran L.J., McLaughlin T.F., Games or drill: Increasing the multiplication skills of students, Journal of Instructional Psychology, 17, 4, pp. 222-230, (1990); Kula A., Erdem M., Öǧretimsel bilgisayar oyunlarinin temel aritmetik işlem becerilerinin gelişimine etkisi, Hacettepe Üniversitesi Eǧitim Fakültesi Dergisi, 29, pp. 127-136, (2005); Lepper M.R., Cordova D.I., A desire to be taught: Instructional consequences of intrinsic motivation, Motivation and Emotion, 16, pp. 187-208, (1992); Leutner D., Guided discovery learning with computer-based simulation games: Effects of adaptive and non-adaptive instructional support, Learning and Instruction, 3, pp. 113-132, (1993); Lim C.P., Nonis D., Hedberg J., Gaming in a 3D multiuser virtual environment: Engaging students in science lessons, British Journal of Educational Technology, 37, 2, pp. 211-231, (2006); Malouf D.B., The effect ofinstructional computer games on continuing student motivation, The Journal of Special Education, 21, 4, pp. 27-38, (1987); Renaud L., Stolovitch H., Simulation gaming: An effective strategy for creating appropriate traffic safety behaviors in five-year-old children, Simulation and Games, 19, 3, pp. 328-345, (1988); Ricci K., Salas E., Cannon-Bowers J.A., Do computer games facilitate knowledge acquisition and retention?, Military Psychology, 8, 4, pp. 295-307, (1996); Rieber L.P., Smith L., Noah D., The value of serious play, Educational Technology, 38, 6, pp. 29-37, (1998); Ronen M., Eliahu M., Simulation a bridge between theory and reality: The case of electric circuits, Journal of Computer Assisted Learning, 16, pp. 14-26, (2000); Rowe J.C., An experiment in the use of games in the teaching of mental arithmetic, Philosophy of Mathematics Education Journal, 14, pp. 1-20, (2001); Rosas R., Nussbaum M., Cumsille P., Marianov V., Correa M., Flores P., Et al., Beyond nintendo: Design and assessment of educational video games for first and second grade students, Computers &amp; Education, 40, pp. 71-94, (2003); Serrano E.L., Anderson J.E., The evaluation of food pyramid games, a bilingual computer nutrition education program for latino youth, Journal of Family and Consumer Sciences Education, 22, 1, pp. 1-16, (2004); Tannenbaum S.I., Yukl G., Training and development in work organizations, Annual Review of Psychology, 43, pp. 399-441, (1992); Tuzun H., Blending video games with learning: Issues and challenges with classroom implementations in the Turkish context, British Journal of Educational Technology, 38, 3, pp. 465-477, (2007); Tuzun H., Yilmaz-Soylu M., Karakus T., Inal Y., Kizilkaya G., The effects of computer games on primary school students' achievement and motivation in geography learning, Computers &amp; Education, 52, 1, pp. 68-77, (2009); Uzun L., An evaluative checklist for computer games used for foreign language vocabulary learning and practice: Vocaword sample, Novitas-ROYAL (Research on Youth and Language), 3, 1, pp. 45-59, (2009); Virvou M., Katsionis G., Manos K., Combining software games with education: Evaluation of its educational effectiveness, Educational Technology &amp; Society, 8, 2, pp. 54-65, (2005); Wesson C., Wilson R., Mandlebaum L.H., Learning games for active student responding, Teaching Exceptional Children, 20, pp. 12-14, (1988); White B.Y., Designing computer games to help physics students understand newton's laws of motion, Cognition and Instruction, 1, 1, pp. 69-108, (1984); Whitehill B.V., McDonald B.A., Improving learning persistence of military personnel by enhancing motivation in a technical training program, Simulation &amp; Gaming, 24, 3, pp. 294-313, (1993); Wiebe J.H., Martin N.J., The impact of a computer-based adventure game on achievement and attitudes in geography, Journal of Computing in Childhood Education, 5, 1, pp. 61-71, (1994); Wishart J., Cognitive factors related to user involvement with computers and their effects upon learning from an educational computer game, Computers and Education, 15, pp. 145-150, (1990)</t>
  </si>
  <si>
    <t>Andrade G., Ramalho G., Santana H., Corruble V., Challenge-Sensitive Action Selection: An Application to Game Balancing, Proceedings of the IEEE/WIC/ACM international Conference on intelligent Agent Technology (September 19-22, 2005). IAT. IEEE Computer Society, Washington, DC, 194-200. DOI, (2005); Baer R.H., Television Gaming Apparatus and Method, (1972); Csikszentmhalyi M., Flow: The Psychology of Optimal Experience, (1990); Csikszentmihalyi M., Creativity: Flow and the Psychology of Discovery and Invention, (1996); Davison A., Killer Game Programming in Java, (2005); Davison A., Pro Java 6 3D Game Development: Java 3D, JOGL, Jinput, &amp; JOAL APIs: Java 3D, JOGL, Jinput, and JOAL APIs, (2007); DeMaria R., Wilson J.L., High Score! The Illustrated History of Electronic Games, (2002); Demasi P., Cruz A., Online Coevolution for Action Games, Proceedings of The 3rd International Conference on Intelligent Games And Simulation, pp. 113-120, (2002); Flanagan D., Java In A Nutshell, (2005); Hunicke R., Chapman V., AI for Dynamic Difficulty Adjustment in Games, Proceedings of the Challenges in Game AI Workshop, Nineteenth National Conference on Artificial Intelligence (AAAI '04), (2004); Knudsen J., Java 2D Graphics, (1999); Spronck P., Sprinkhuizen-Kuyper I., Postma E., Difficulty Scaling of Game AI, Proceedings of GAME-ON 2004: 5th International Conference on Intelligent Games and Simulation, pp. 33-37, (2004)</t>
  </si>
  <si>
    <t>Burgos D., Tattersall C., Koper R., Re-purposing existing generic games and simulations for e-learning, Computers in Human Behavior, 23, 6, pp. 2656-2667, (2007); Prensky M., Digital Game Based Learning, (2001); Burgos D., Tattersall C., Koper R., Can IMS Learning Design be used to model computer-based educational games?, BINARIA Magazine, 5, (2006); Sutton-Smith B., The Ambiguity of Play, (2001); Salen K., Zimmerman E., Rules of Play: Game Design Fundamentals, (2003); Natkin S., Vega L., A petri net model for computer games analysis, Int. J. Intell.Games &amp; Simulation, 3, 1, pp. 37-44, (2004); Araujo M., Liclnio R., Modeling games with petri netsdigital, Proceedings of Digital Games Research Association, DiGRA, (2009); Kungas P., Petri net reachability checking is polynomial with optimal abstractionhierarchies, LNCS (LNAI), 3607, pp. 149-164, (2005); Yessad A., Labat J.M., Kermorvant F., SeGAE: A serious game authoring environment, Proceeding of the 10th IEEE International Conference on Advanced LearningTechnologies, (2010)</t>
  </si>
  <si>
    <t>Falls among Older Adults: An Overview, (2011); Clinical Tests Evaluating Gait and Balance, (2012); Fall - Risk Screening: Multi-Factor Questionnaire, (2010); Guimaraes V., Teixeira P., Monteiro M., Elias D., Phone based fall risk prediction, 2nd International ICST Conference on Wireless Mobile Communication and Healthcare - MobiHealth, (2011); Keyani P., Et al., DanceAlong: Supporting positive social exchange and exercise for the elderly through dance, Proceedings of Computer-Human Interaction, (2005); Carmichael A., Et al., Investigating a DTV-based physical activity application to facilitate wellbeing in older adults, Proceedings of the 24th BCS Interaction Specialist Group Conference, (2010); Hoysniemi J., International survey on the dance dance revolution game, ACM Computers in Entertainment, 4, pp. 1544-3574, (2006); Generation App: 62% of Mobile Users 25-34 Own Smartphones, (2011)</t>
  </si>
  <si>
    <t>Bell M., Chalmers M., Barkhuus L., Hall M., Sherwood S., Tennent P., Brown B., Rowland D., Benford S., Capra M., Hampshire A., Interweaving mobile games with everyday life, Proceedings of the SIGCHI Conference on Human Factors in Computing Systems (CHI '06), (2006); Benford S., Crabtree A., Flintham M., Drozd A., Anastasi R., Paxton M., Tandavanitj N., Adams M., Row-Farr J., Can you see me now?, ACM Trans. Comput.-Hum. Interact., 13, 1, pp. 100-133, (2006); Bichard J., Brunnberg L., Combetto M., Gustafsson A., Juhlin O., Backseat Playgrounds: Pervasive Storytelling in Vast Location Based Games, Proceedings of the 5th International Conference on Entertainment Computing (Cambridge, UK, September 20 - 22, 2006), ICEC'06, pp. 117-122, (2006); Bjork S., Et al., Pirates! - Using the Physical World as a Game Board, Proceedings of Interact 2001, (2001); Blasch B.B., Wiener W.R., Welsh R.L., Foundations of Orientation and Mobility, (1997); Brooks T., Petersson E., Play Therapy Utilizing the Sony EyeToy®, Presence 2005: The Eight International Workshop on Presence, (2005); Brunnberg L., Juhlin O., Gustafsson A., Games for passengers - Accounting for motion in location-based applications, Proc. FDG'09, Port Canaveral, FL, USA; Bodker S., Buur J., The design collaboratorium: A place for usability design, ACM Trans. Comput.-Hum. Interact., 9, 2, pp. 152-169, (2002); Carrigy T., Naliuka K., Paterson N., Haahr M., Design and evaluation of player experience of a location-based mobile game, Proceedings of the 6th Nordic Conference on Human-Computer Interaction: Extending Boundaries (NordiCHI '10), pp. 92-101, (2010); Cheok A.D., Fong S.W., Goh K.H., Yang X., Liu W., Farzbiz F., Human Pacman: A sensing-based mobile entertainment system with ubiquitous computing and tangible interaction, Proceedings of the 2nd Workshop on Network and System Support for Games (NetGames '03), pp. 106-117, (2003); Deutsch J.E., Borbely M., Filler J., Huhn K., Guarrera-Bowlby P., Use of a Low-Cost, Commercially Available Gaming Console (Wii) for Rehabilitation of an Adolescent with Cerebral Palsy, Physical Therapy, 88, 10, pp. 1196-1207, (2008); Grammenos D., Savidis A., Stephanidis C., UA-Chess: A Universally Accessible Board Game, Proceedings of the 3rd International Conference on Universal Access in Human-Computer Interaction, (2005); Holland S., Morse D.R., Gedenryd H., Audiogps: Spatial audio in a minimal attention interface, Personal and Ubiquitous Computing, 6, 4, (2001); Holmberg K., Hull K., Thorbjornson L., Svensson A., Svensson A., Wicklander K., Utveckling Av Nationell Standard för Syncentralerna I Sverige I Orientering Och Förflyttning (O&amp;F) (Development of A National Standard for Mobility Training in Sweden), (2008); Jonsson B., Magnusson C., Eftring H., Capturing better data, UserTalk, 6, pp. 4-5, (1995); Linderoth J., Ohlson C., Världen Som Spelplan (The World As A Game Board), (2010); Magnusson C., Breidegard B., Rassmus-Grohn K., Soundcrumbs - Hansel and Gretel in the 21st century, Proceedings of the 4th International Workshop on Haptic and Audio Interaction Design (HAID '09), (2009); Magnusson C., Molina M., Rassmus-Grohn K., Szymczak D., Pointing for non-visual orientation and navigation, Proceedings of NordiCHI 2010, October 16 - 20, 2010, Reykjavik, Iceland; Magnusson C., Rassmus-Grohn K., Szymczak D., The influence of angle size in navigation applications using pointing gestures, The Fifth International Workshop on Haptic and Audio Interaction Design (HAID), September 16-17, 2010, Copenhagen, Denmark; McGookin D., Brewster S., Prieg P., Audio Bubbles: Employing Non-speech Audio to Support Tourist Wayfinding, Proceedings of the 4th International Workshop on Haptic and Audio Interaction Design (HAID '09), (2009); Montola M., Stenros J., Waern A., Pervasive Games: Theory and Design, (2009); Oulasvirta A., Tamminen S., Roto V., Kuorelahti J., Interaction in 4-second bursts: The fragmented nature of attentional resources in mobile HCI, Conference on Human Factors in Computing Systems - Proceedings, pp. 919-928, (2005); Pielot M., Boll S., Tactile Wayfinder: Comparison of Tactile Waypoint Navigation with Commercial Pedestrian Navigation Systems, The Eighth International Conference on Pervasive Computing, 2010; Robinson S., Eslambolchilar P., Jones M., Sweep-Shake: Finding Digital Resources in Physical Environments, Proceedings of the 11th International Conference on Human-Computer Interaction with Mobile Devices and Services (MobileHCI '09), (2009); Robinson S., Jones M., Eslambolchilar P., Murray-Smith R., Lindborg M., I Did It My Way": Moving Away from the Tyranny of Turn-by-Turn Pedestrian Navigation, MobileHCI 2010, 7-10 September 2010, Lisbon, Portugal; Sotamaa O., All the World's a Botfighters Stage: Notes on Location-based Multi-user Gaming, Proceedings of Computer Games and Digital Cultures Conference, 2002, (2002); Stahl C., The roaring navigator: A group guide for the zoo with shared auditory landmark display, MobileHCI 2007, 1, pp. 282-386, (2007); Strachan S., Eslambolchilar P., Murray-Smith R., gpstunes - Controlling navigation via audio feedback, MobileHCI 2005, 1, pp. 275-278, (2005); Thomas B., Close B., Donoghue J., Squires J., De Bondi P., Morris M., Piekarski W., ARQuake: An Outdoor/Indoor Augmented Reality First Person Application, Proceedings of the Fourth, (2000); Vazquez-Alvarez Y., Oakley I., Brewster S.A., Urban Sound Gardens: Supporting Overlapping Audio Landmarks in Exploratory Environments, Proceedings of Multimodal Location-based Techniques for Extreme Navigation Workshop, Pervasive 2010 (Helsinki, Finland), (2010); Wilson J., Walker B.N., Lindsay J., Cambi F., Dellaert F., System for Wearable Audio Navigation, ISWC 2007th, (2007); Vygotsky L.S., Imagination and Creativity in Childhood, JOURNAL OF RUSSIAN AND EAST EUROPEAN PSYCHOLOGY, 42, 1, pp. 7-97, (2004)</t>
  </si>
  <si>
    <t>Allen S., Looking for learning in visitor talk: A methodological exploration, Learning conversations in museums, pp. 259-303, (2002); Allen S., Designs for learning: Studying science museum exhibits that do more than entertain, Science Education, 88, S1, (2004); Annetta L.A., Cheng M.-T., Why educational video games?, Serious educational games, pp. 1-11, (2008); Annetta L.A., Mangrum J., Holmes S., Collazo K., Cheng M.-T., Bridging reality to virtual reality: Investigating gender effects and students engagement on learning through video game play in an elementary school classroom, International Journal of Science Education, 31, 8, pp. 1091-1113, (2009); Annetta L.A., Murray M.R., Gull-Laird S., Bohr S.C., Park J.C., Serious games: Incorporating video games in the classroom, EDUCAUSE Quarterly, 29, 3, pp. 16-22, (2006); Aron A.R., Fletcher P.C., Bullmore E.T., Sahakian B.J., Robbins T.W., Stop-signal inhibition disrupted by damage to right inferior frontal gyrus in humans, Nature Neuroscience, 6, 2, pp. 115-116, (2003); Arria A.M., Caldeira K.M., Vincent K.B., O'Grady K.E., Wish E.D., Perceived harmfulness predicts nonmedical use of prescription drugs among college students: Interactions with sensation-seeking, Prevention Science, 9, 3, pp. 191-201, (2008); Bardo M.T., Donohew R.L., Harrington N.G., Psychobiology of novelty seeking and drug seeking behavior, Behavioural Brain Research, 77, 1-2, pp. 23-43, (1996); Barry D., Executive function; Bitgood S., Serrell B., Thompson D., The impact of informal education on visitors to museums, Informal science learning: What the research says about television, science museums, and community-based projects, pp. 61-106, (1994); Blud L., Social interaction and learning among family groups visiting a museum, Museum Management and Curatorship, 9, pp. 43-51, (1990); Blud L., Sons and daughters: Observation on the way families interact during a museum visit, Museum Management and Curatorship, 9, pp. 257-264, (1990); Bowyer J.F., Ali S., High doses of methamphetamine that cause disruption of the blood-brain barrier in limbic regions produce extensive neuronal degeneration in mouse hippocampus, Synapse, 60, 7, pp. 521-532, (2006); Chang L., Ernst T., Speck O., Patel H., De Silva M., Leonido-Yee M., Et al., Perfusion MRI and computerized cognitive test abnormalities in abstinent methamphetamine users, Psychiatry Research, 114, 2, pp. 65-79, (2002); Crane V., An introduction to informal science learning and research, Informal science learning: What the research says about television, science museums, and community-based projects, pp. 1-14, (1994); Crowley K., Callanan M.A., Jipson J.L., Galco J., Topping K., Shrager J., Shared scientific thinking in everyday parent-child activity, Science Education, 85, 6, pp. 712-732, (2001); Csikszentmihalyi M., Flow: The psychology of optimal experience, (1990); Dede C., Planning for neomillennial learning styles, Educause, 28, 1, pp. 7-12, (2005); Donohew R.L., Hoyle R.H., Clayton R.R., Skinner W.F., Colon S.E., Rice R.E., Sensation seeking and drug use by adolescents and their friends: Models for marijuana and alcohol, Journal of Studies on Alcohol, 60, 5, pp. 622-631, (1999); Donohew R.L., Lorch E.P., Palmgreen P., Applications of a theoretic model of information exposure to health interventions, Human Communication Research, 24, 3, pp. 454-468, (1998); D'Silva M., Harrington N., Palmgreen P., Donohew L., Lorch E., Drug use prevention for the high sensation seeker: The role of alternative activities, Substance Use and Misuse, 36, 3, pp. 373-385, (2001); Ellickson P.L., Schools, Handbook on drug abuse prevention, pp. 93-120, (1995); Falk J.H., Dierking L.D., Museums and the individuals, Learning from museums: Visitor experiences and the making of meaning, pp. 69-89, (2000); Falk J.H., Dierking L.D., The sociocultural context, Learning from museums: Visitor experiences and the making of meaning, pp. 37-52, (2000); Fox C.M., Brain awareness day: A service-learning experience in neuroscience, Journal of College Science Teaching, 37, 2, pp. 40-45, (2007); Gee J.P., High score education: Games, not school, are teaching kids to think, Wired, 11, 5, (2003); Gee J.P., What video games have to teach us about learning and literacy, (2003); Griffith J.L., Voloschin P., Gibb G.D., Bailey J.R., Differences in eye-hand motor coordination of video-game users and non-users, Perceptual and Motor Skills, 57, 1, pp. 155-158, (1983); Gudmundsen J., Movement aims to get serious about games, (2006); Heath C., vom Lehn D., Interaction and interactives, (2001); Hoffman H.G., Patterson D.R., Seibel E., Soltani M., Jewett-Leahy L., Sharar S.R., Virtual reality pain control during burn wound debridement in the hydrotank, Clinical Journal of Pain, 24, 4, pp. 299-304, (2008); Holmes S.Y., Honeycutt B., Educational play, Serious educational games, pp. 39-45, (2008); Hoyle R.H., Stephenson M.T., Palmgreen P., Lorch E.P., Donohew R.L., Reliability and validity of a brief measure of sensation seeking, Personality and Individual Differences, 32, 3, pp. 401-414, (2002); Jenkins H., Reality bytes: Eight myths about video games debunked, The video game revolution, (2006); Virtual reality gaming is serious business at APL; Kalechstein A.D., Newton T.F., Green M., Methamphetamine dependence is associated with neurocognitive impairment in the initial phases of abstinence, Journal of Neuropsychiatry and Clinical Neuroscience, 15, 2, pp. 215-220, (2003); Kelley D.J., Farhoud M., Meyerand M.E., Nelson D.L., Ramirez L.F., Dempsey R.J., Et al., Creating physical 3D stereolithograph models of brain and skull, PLoS ONE, 2, 10, (2007); Kirkley S., Kirkley J., Creating next generation blended learning environments using mixed reality, video games and simulations, TechTrends, 49, 3, pp. 42-53, (2004); Kirriemuir J., McFarlane A., Literature review in games and learning, (2004); Leinhardt G., Knutson K., Listening in on museum conversations, (2004); Lim C.P., Nonis D., Hedberg J., Gaming in a 3D multiuser virtual environment: Engaging students in science lessons, British Journal of Educational Technology, 37, 2, pp. 211-231, (2006); Lorch E.P., Palmgreen P., Donohew L., Helm D., Baer S.A., Dsilva M.U., Program context, sensation seeking, and attention to televised anti-drug public service announcements, Human Communication Research, 20, pp. 390-412, (1994); Marsch L.A., Bickel W.K., Badger G.J., Applying computer technology to substance abuse prevention science results of a preliminary examination, Journal of Child and Adolescent Substance Abuse, 16, 2, pp. 69-94, (2007); Martin C.A., Kelly T.H., Rayens M.K., Brogli B., Himelreich K., Brenzel A., Et al., Sensation seeking and symptoms of disruptive disorder: Association with nicotine, alcohol, and marijuana use in early and mid-adolescence, Psychology Report, 94, 3 PT 1, pp. 1075-1082, (2004); Miller L., Moreno J., Willcockson I., Smith D., Mayes J., An online, interactive approach to teaching neuroscience to adolescents, CBE Life Science Education, 5, 2, pp. 137-143, (2006); Miller L., Schweingruber H., Oliver R., Mayes J., Smith D., Teaching neuroscience through web adventures: Adolescents reconstruct the history and science of opioids, Neuroscientist, 8, 1, pp. 16-21, (2002); NIH policy on reporting race and ethnicity data: Subjects in clinical research, (2001); NIDA 2006 Research Topics, (2006); Oblinger D.G., Games and learning: Digital games have the potential to bring play back to the learning experience, EDUCASE Quarterly, 29, 3, pp. 5-7, (2006); Palmgreen P., Donohew L., Lorch E.P., Rogus M., Helm D., Grant N., Sensation seeking, message sensation value, and drug use as mediators of psa effectiveness, Health Communication, 3, 4, pp. 217-227, (1991); Perry D.L., The creation and verification of a development model for the design of a museum exhibit, Dissertaions Abstracts International, 50, 12, (1989); Prensky M., Digital game-based learning, (2001); Reger G.M., Gahm G.A., Virtual reality exposure therapy for active duty soldiers, Journal of Clinical Psychology, 64, 8, pp. 940-946, (2008); Rennie L.J., McClafferty T.P., Science centres and science learning, Studies in Science Education, 27, pp. 53-98, (1996); Resnicow K., Soler R., Braithwaite R.L., Ahluwalia J.S., Butler J., Cultural sensitivity in substance use prevention, Journal of Community Psychology, 28, 3, pp. 271-290, (2000); Rosas R., Nussbaum M., Cumsille P., Marianov V., Correa M., Flores P., Et al., Beyond Nintendo: Design and assessment of educational video games for first and second grade students, Computers and Education, 40, 1, pp. 71-94, (2003); Rubia K., Russell T., Overmeyer S., Brammer M.J., Bullmore E.T., Sharma T., Et al., Mapping motor inhibition: Conjunctive brain activations across different versions of go/no-go and stop tasks, Neuroimage, 13, 2, pp. 250-261, (2001); Salo R., Nordahl T.E., Possin K., Leamon M., Gibson D.R., Galloway G.P., Et al., Preliminary evidence of reduced cognitive inhibition in methamphetamine-dependent individuals, Psychiatry Research, 111, 1, pp. 65-74, (2002); Sarker S.K., Patel B., Simulation and surgical training, International Journal of Clinical Practice, 61, 12, pp. 2120-2125, (2007); Sarramon C., Verdoux H., Schmitt L., Bourgeois M., Addiction and personality traits: Sensation seeking, anhedonia, impulsivity, Encephale, 25, 6, pp. 569-575, (1999); Sawhney A., Mund A., Koczenasz J., Internet-based interactive construction management learning system, Journal of Construction Education, 6, 3, pp. 124-138, (2001); Segal B., Huba G.J., Singer J.L., Drugs, daydreaming, and personality: A study of college youth, (1980); Shreve J., Let the games begin, Edutopia, (2005); Sim M.E., Lyoo I.K., Streeter C.C., Covell J., Sarid-Segal O., Ciraulo D.A., Et al., Cerebellar gray matter volume correlates with duration of cocaine use in cocaine-dependent subjects, Neuropsychopharmacology, 32, 10, pp. 2229-2237, (2007); Simon S.L., Domier C., Carnell J., Brethen P., Rawson R., Ling W., Cognitive impairment in individuals currently using methamphetamine, American Journal on Addictions, 9, 3, pp. 222-231, (2000); Squire K., Video games in education, International Journal of Intelligent Simulations and Gaming, 2, 1, pp. 49-62, (2003); Squire K.D., Narnett M., Grant J.M., Higginbotham T., Electromagnetism Supercharged! Learning physics with digital simulation games, 6th international conference on learning sciences, (2004); Stephenson M.T., Hoyle R.H., Palmgreen P., Slater M.D., Brief measures of sensation seeking for screening and large-scale surveys, Drug and Alcohol Dependence, 72, 3, pp. 279-286, (2003); Steuer J., Defining virtual reality: Dimensions determining telepresence, Journal of Communication, 42, 4, pp. 73-93, (1992); Thompson P.M., Hayashi K.M., Simon S.L., Geaga J.A., Hong M.S., Sui Y., Et al., Structural abnormalities in the brains of human subjects who use methamphetamine, Journal of Neuroscience, 24, 26, pp. 6028-6036, (2004); Van Eck R., Digital game-based learning: It's not just the digital natives who are restless, EDUCASE Review, 41, 2, pp. 16-30, (2006); Verplanken B., Hofstee G., Janssen H.J.W., Accessibility of affective versus cognitive components of attitudes, European Journal of Social Psychology, 28, pp. 23-36, (1998); Volkow N.D., Chang L., Wang G.J., Fowler J.S., Leonido-Yee M., Franceschi D., Et al., Association of dopamine transporter reduction with psychomotor impairment in methamphetamine abusers, American Journal of Psychiatry, 158, 3, pp. 377-382, (2001); Vygotsky L., Minds in society: The development of higher psychological processes, (1978); Wallace J.J.M., Muroff J.R., Preventing substance abuse among African-American children and youth: Race differences in risk factor exposure and vulnerability, The Journal of Primary Prevention, 22, pp. 235-261, (2002); Ward B.M., Charissis V., Rowley D., Anderson P., Brady L., An evaluation of prototype VR medical training environment: Applied surgical anatomy training for malignant breast disease, Stud Health Technol Inform, 132, pp. 550-555, (2008); Zardetto-Smith A.M., Mu K., Carruth L.L., Frantz K.J., Brains rule! A model program for developing professional stewardship among neuroscientists, CBE Life Science Education, 5, 2, pp. 158-166, (2006); Zardetto-Smith A.M., Mu K., Phelps C.L., Houtz L.E., Royeen C.B., Brains rule! Fun = learning = neuroscience literacy, Neuroscientist, 8, 5, pp. 396-404, (2002); Zuckerman M., Sensation seeking: Beyond the optimal level of arousal, (1979)</t>
  </si>
  <si>
    <t>Committee on the prospering of the global economy of the 21'st century an agenda for American science and technology, Rising Above the Gathering Storm Energizing and Employing America for a Brighter Economic Future, (2007); Ward W., Broadening participation of U.S. stem talent, NAS Joint Meeting of Committee on Underrepresented Groups and the Expansion of the S&amp;E Pipeline and Committee on Capitalizing the Diversity of the S&amp;E Workforce in Industry, (2008); Broadening Participation in Science and Engineering Research and Education, (2004); Current Population Survey, Annual Social and Economic Supplement, Racial Statistics Branch, Populaiton Division, (2004); Ibrahim M., Al-Shara O., Impact of interactive learning on knowledge retention, Springer Berlin / Heidelberg, 4558, (2007); Arango F., Aziz E., Esche S., Chassapis C., A review of applications of computer games in education and training,  ASEE/IEEE Frontiers in Education Conference</t>
  </si>
  <si>
    <t>Amory A., Game object model version II: A theoretical framework for educational game development, Educational Technology Research and Development, 55, 1, pp. 51-77, (2007); Amory A., Seagram R., Educational game models: Conceptualization and evaluation, Journal of Higher Education, 17, 2, pp. 206-217, (2003); Andre T., Hartson H., Belz S., McCreary F., The user action framework: A reliable foundation for usability engineering support tools, Int. Journal of Human-Computer Studies, 54, 1, pp. 107-136, (2001); Barendregt W., Bekker M., Towards a framework for design guidelines for young childrens computer games, Entertainment Computing - ICEC 2004, 3166, pp. 365-376, (2004); Encarnacao M., On the future of serious games in science and industry, Proceedings of CGames, pp. 9-16, (2009); Fabricatore C., Learning and Videogames: An Unexploited Synergy, (2000); Gee J.P., What video games have to teach us about learning and literacy, Computers in Entertainment, 1, (2003); Gobel S., Wendel V., Ritter C., Steinmetz R., Personalized, adaptive digital educational games using narrative, game-based learning objects, Proceedings of Edutainment 2010, (2010); Johnson W.L., Vilhjalmsson H., Marsella S., Serious games for language learning: How much game, how much AI?, Proceeding of the 2005 Conference on Artificial Intelligence in Education, pp. 306-313, (2005); Kelly H., Howell K., Glinert E., Holding L., Swain C., Burrowbridge A., Roper M., How to build serious games, Communications of the ACM, 50, 7, pp. 44-49, (2007); Kiili K., Digital game-based learning: Towards an experiential gaming model, The Internet and Higher Education, 8, 1, pp. 13-24, (2005); Kriz W., Creating effective learning environments and learning organizations through gaming simulation design, Simulation &amp; Gaming, 34, 4, (2003); Prensky M., Digital game-based learning, Comput. Entertain., 1, 1, (2003); Said N., An engaging multimedia design model, Proceedings of the 2004 Conference on Interaction Design and Children: Building a Community, pp. 169-172, (2004); Slavin R.E., Educational Psychology: Theory and Practice, (1997); Subrahmanyam K., Greenfield P.M., Effect of video game practice on spatial skills in girls and boys, Journal of Applied Developmental Psychology, 15, 1, pp. 13-32, (1994); Tychsen A., Hitchens M., Brolund T., Kavakli M., The game master, Proceedings of the Second Australasian Conference on Interactive Entertainment, pp. 215-222, (2005); Wechselberger U., The eduventure II. An approach to educational game design, CW '08: Proceedings of the 2008 International Conference on Cyberworlds, pp. 397-404, (2008); Yee N., Motivations for play in online games, Cyber Psychology &amp; Behavior, 9, 6, pp. 772-775, (2006)</t>
  </si>
  <si>
    <t>Bandalos D., Finney S., Geske J., A model of statistics performance based on achievement goal theory, Journal of Educational Psychology, 95, 3, pp. 604-616, (2003); Barab S., Sadler T., Heiselt C., Hickey D., Zuiker S., Relating narrative, inquiry, and inscriptions: supporting consequential play, Journal of Science Education and Technology, 16, 1, pp. 59-82, (2007); Brophy J., Motivating Students to Learn, (2004); Cacioppo J.T., Petty R.E., The need for cognition, Journal of Personality and Social Psychology, 42, pp. 116-131, (1982); Chi L., Duda J., Multi-sample confirmatory factor analysis of the task and ego orientation in sport questionnaire, Research Quarterly for Exercise and Sport, 66, 2, pp. 91-101, (1995); Chou T., Ting C., The role of flow experience in cyber-game addiction, CyberPsychology &amp; Behavior, 6, pp. 663-675, (2003); Corno L., Mandinach E., The role of cognitive engagement in classroom learning and motivation, Educational Psychologist, 18, pp. 88-108, (1983); Creswell J.W., Research Design: Qualitative and Quantitative Approaches, (2003); Creswell J.W., Plano Clark V.L., Designing and Conducting Mixed-Methods Research, (2007); Csikszentmihalyi M., Flow: The Psychology of Optimal Performance, (1990); Csikszentmihalyi M., Finding Flow: The Psychology of Engagement with Everyday Life, (1997); Csikszentmihalyi M., Lefevre J., Optimal experience in work and leisure, Journal of Personality and Social Psychology, 56, pp. 815-822, (1989); Duda J.L., Relationship between task and ego orientation and the perceived purpose of sport among high school athletes, Journal of Sport and Exercise Psychology, 11, pp. 318-335, (1989); Duda J.L., Olson L.K., Templin T.J., The relationship of task and ego orientation to sportsmanship attitudes and the perceived legitimacy of injurious acts, Research Quarterly of Exercise Sport, 62, pp. 79-87, (1991); Industry facts, (2008); Fredricks J.A., Blumenfeld P.C., Paris A.H., School engagement: Potential of the concept, state of the evidence, Review of Educational Research, 59, pp. 117-142, (2004); Garris R., Ahlers R., Driskell J.E., Games, motivation, and learning: A research and practice model, Simulation and Gaming, 33, pp. 441-467, (2003); Gee J.P., What Video Games have to Teach Us about Learning and Literacy, (2003); Gredler M.E., Educational games and simulations: A technology in search of a research paradigm, Handbook of Research for Educational Communications and Technology, pp. 521-539, (1996); Greenhow C., Robelia B., Hughes J.E., Learning, teaching, and scholarship in a digital age, Educational Researcher, 38, 4, pp. 246-259, (2009); Habgood M.P.J., Ainsworth S.E., Benford S., Endogenous fantasy and learning in digital games, Simulation &amp; Gaming, 36, pp. 483-498, (2005); Higgins E.T., Value from hedonic experience and engagement, Psychological Review, 113, pp. 439-460, (2006); Our research: Re-mission™ outcomes study, (2006); Ito M., Horst H., Bittanti M., Boyd D., Herr-Stephenson B., Lange P.G., Et al., Living and learning with new media: Summary of the findings from the digital youth project, MacArthur foundation reports on digital media and learning, (2008); Jones M.G., Creating electronic learning environments: Games, flow and the user interface, (1998); Jones M.G., What can we learn from computer games: Strategies for learner involvement, (1999); Jones S., Let the games begin: Gaming technology and entertainment among college students, (2003); Kiili K., Digital game-based learning: Towards an experiential gaming model, The Internet and Higher Education, 8, 1, pp. 13-24, (2005); Klein J.D., Freitag E., Effects of using an instructional game on motivation and performance, Journal of Educational Research, 84, pp. 303-308, (1991); Konradt U., Filip R., Hoffmann S., Flow experience and positive affect during hypermedia learning, British Journal of Educational Technology, 34, pp. 309-327, (2003); Kowal J., Fortier M.S., Motivational determinants of flow: Contributions from self-determination theory, The Journal of Social Psychology, 139, pp. 355-368, (1999); Lincoln Y.S., Guba E.G., Naturalistic Inquiry, (1985); Linnenbrink E.A., Pintrich P.R., The role of self-efficacy beliefs in student engagement and learning in the classroom, Reading &amp; Writing Quarterly, 19, pp. 119-137, (2003); Malone T.W., Toward a theory of intrinsically motivating instruction, Cognitive Science, 4, pp. 333-369, (1981); Merriman S.B., Qualitative Research and Case Study Applications in Education, (1998); Miles M.B., Huberman A.M., Qualitative Data Analysis: An Expanded Sourcebook, (1994); O'Donnell A.M., Reeve J., Smith J.K., Educational Psychology: Reflection for Action, (2009); O'Neil H.F., Wainess R., Baker E., Classification of learning outcomes: Evidence from the computer games literature, The Curriculum Journal, 16, pp. 455-474, (2005); Owston R.D., Digital immersion, teacher learning, and games, Educational Researcher, 38, 4, pp. 270-273, (2009); Pedhazur E.J., Multiple Regression in Behavioral Research: Explanation and Prediction, (1997); Pelletier C., The uses of literacy in studying computer games: Comparing students' oral and visual representation of games, English Teaching: Practice and Critique, 4, pp. 40-59, (2005); Pelletier C., Oliver M., Learning to play in digital games, Learning, Media and Technology, 31, pp. 329-342, (2006); Perry N.E., Turner J.C., Meyer D.K., Classrooms as contexts for motivated learning, Handbook of Educational Psychology, pp. 327-348, (2006); Pintrich P.R., de Groot E.V., Motivational and self-regulated learning components of classroom academic performance, Journal of Educational Psychology, 82, pp. 33-40, (1990); Rathunde K., Montessori education and optimal experience: A framework for new research, The NAMTA Journal, 26, pp. 11-40, (2001); Roedel T.D., Schraw G., Plake B.S., Validation of a measure of learning and performance goal orientations, Educational and Psychological Measurement, 54, pp. 1013-1021, (1994); Ryan R.M., Rigby C.S., Przybylski A., The motivational pull of video games: A self-determination theory approach, Motivation and Emotion, 30, pp. 347-363, (2006); Schrader P.G., McCreery M., The acquisition of skill and expertise in massively multiplayer online games, Educational Technology Research &amp; Development, (2007); The Educational Design and Use of Simulation Computer Games, (2007); Shernoff D.J., Csikszentmihalyi M., Schneider B., Shernoff E.S., Student engagement in high school classrooms from the perspective of flow theory, School Psychology Quarterly, 2, pp. 158-176, (2003); Squire K.D., Devane B., Durga S., Designing centers of expertise for academic learning through video games, Theory into Practice, 47, pp. 240-251, (2008); Walker C.O., Greene B.A., Mansall R.A., Identification with academics, intrinsic/extrinsic motivation, and self-efficacy as predictors of cognitive engagement, Learning and Individual Differences, 16, pp. 1-12, (2006); Wang C., Khoo A., Liu W., Divaharan S., Passion and intrinsic motivation in digital gaming, CyberPsychology &amp; Behavior, 11, 1, pp. 39-45, (2008); Warren S.J., Dondlinger M.J., Barab S.A., A MUVE towards PBL writing: Effects of a digital learning environment designed to improve elementary student writing, Journal of Research on Technology and Education, 41, pp. 113-140, (2008); Wolters C., Regulation of motivation: Evaluating an underemphasized aspect of self-regulated learning, Educational Psychologist, 38, pp. 189-205, (2003); Wolters C., Yu S., The relation between goal orientation and student's motivation beliefs and self-regulated learning, Learning &amp; Individual Differences, 8, pp. 211-238, (1996); Yee N., Motivations of play in online games, CyberPsychology and Behavior, 9, pp. 772-775, (2007); Zeigarnik B., On finished and unfinished tasks, A Source Book of Gestalt Psychology, pp. 300-314, (1938); Zimmerman B.J., Attaining self-regulation: A social cognitive perspective, Handbook of Self-Regulation, pp. 13-41, (2000)</t>
  </si>
  <si>
    <t>Alonso F., Fuertes J.L., Gonzalez A.L., Martinez L., User-interface modelling for blind users, LNCS, 5105, pp. 789-796, (2008); Brand J.E., Borchard J., Holmes K., Interactive Australia 2009, Technical Report, Interactive Entertainment Association of Australia, (2009); Clarke H., Preventing social exclusion of disabled children and their families, Technical Report, Institute of Applied Social Studies, (2006); Hunicke R., Leblanc M., Zubek R., MDA: A formal approach to game design and game research, Proc. of the AAAI-04 Workshop on Challenges in Game AI, (2004); Lumbreras M., Sanchez J., Interactive 3d sound hyperstories for blind children, Proc. of the SIGCHI Conference on Human Factors in Computing Systems, (1999); McElligott J., Van Leeuwen L., Designing sound tools and toys for visually impaired children, Proc. of the 2004 Conference on Interaction Design and Children, (2004); McGookin D., B S., Jiang W.W., Investigating touchscreen accessibility for people with visual impairments, Proc. of the 5th Nordic Conference on Human-computer Interaction, (2008); Raghuvanshi N., Lauterbach C., Chandak A., Manocha D., Lin M.C., Real-time sound synthesis and propagation for games, Communications of the ACM, 50, 7, pp. 67-73, (2007)</t>
  </si>
  <si>
    <t>Baltes M.M., Carstensen L.L., Social-psychological theories and their applications to aging: From individual to collective, Handbook of Theories of Aging, pp. 209-226, (1999); Baltes P.B., Baltes M.M., Successful Aging: Perspectives from the Behavioral Sciences, (1990); Barak A., Boniel-Nissim M., Suler J., Fostering empowerment in online support groups, Computers in Human Behavior, 24, pp. 1867-1883, (2008); Bethea L.S., Pecchioni L., Family caregivers' use of humor in conveying information about caring for dependent older adults, Health Communication, 12, pp. 361-376, (2000); Boulton-Lewis G.M., Buys L., Lovie K.J., Barnett K., David L.N., Ageing, learning, and computer technology in Australia, Educational Gerontology, 33, pp. 253-270, (2007); Carle A., More than a game: Brain training against dementia, Nursing Homes Long Term Care Management, 56, pp. 22-24, (2007); Carstensen L.L., Mikels J.A., At the intersection of emotion and cognitiom: Aging and the positivity effect, Current Directions in Psychological Science, 14, 3, pp. 117-121, (2005); Charmaz K., Constructing Grounded Theory: A Practical Guide Through Qualitative Analysis, (2006); Cohen G.D., Simmens S., First therapeutic game specifcally designed and evaluated for Alzheimer's disease, American Journal of Alzheimer's Disease and Other Dementias, 23, pp. 540-551, (2008); Dholakia N., Zhang D., Online qualitative research in the age of E-Commerce: Data sources and approaches, Forum. Qualitative Sozialforschung/Forum: Qualitative Social Research, 5, 2, (2004); De Schutter B., Abeele V., Meaningful play in elderly life, 58th Annual Conference of the International Communication Association, (2008); Fay M., Mobile subjects, mobile methods: Doing virtual ethnography in a feminist online network, Forum. Qualitative Social Research, (2007); Goldstein J., Cajko L., Oosterbroek M., Michielsen M., Van Houten O., Salverda F., Video games and the elderly, Social Behavior and Personality, 25, pp. 345-352, (1997); Griffiths M.D., Davies M.N.O., Chappell D., Online computer gaming: A comparison of adolescent and adult gamers, Journal of Adolescence, 27, 1, pp. 87-96, (2004); Hine C., Virtual Ethnography, (2000); Hollander E.K., Plummer H.R., An innovative therapy and enrichment program for senior adults utilizing the personal computer, Activities, Adaptations &amp; Aging, 8, pp. 59-68, (1986); Hoppes S., Hally C., Sewell L., An interest inventory of games for older adults, Physical and Occupational Therapy in Geriatrics, 18, 2, pp. 71-83, (2000); Hoppes S., Wilcox T., Graham G., Meanings of play for older adults, Physical &amp; Occupational Therapy in Geriatrics, 18, pp. 57-68, (2001); Hutchinson S.L., Kleiber D.A., Gifts of the ordinary: Casual leisure's contribution to health and well being, World Leisure, 47, pp. 2-16, (2005); Hutchinson S.L., Yarnal C., Son J., Kerstetter D., Beyond fun and friendship: The red hat society&lt;sup&gt;®&lt;/sup&gt; as a coping resource for older women, Ageing and Society, 28, pp. 979-999, (2008); Ijsselsteijn W.A., Nap H.H., De Kort Y.A.W., Poels K., Digital game design for elderly users, Proceedings of 2007 Conference on Future Play, pp. 17-22, (2007); Kelly J.R., Leisure behaviors and styles: Social, economic, and cultural factors, Leisure Studies: Prospects for the Twenty-frst Century, pp. 135-150, (1999); Kiel J., The digital divide: Internet and e-mail use by the elderly, Medical Informatics &amp; the Internet in Medicine, 30, pp. 9-23, (2005); Kozinets R.V., On netnography: Initial refections on consumer research investigations of cyberculture, Advances in Consumer Research, pp. 366-371, (1998); Kozinets R.V., The feld behind the screen: Using netnography for marketing research in online communities, Journal of Marketing Research, 39, pp. 61-72, (2002); Kozinets R.V., Netnography 2.0, Handbook of Qualitative Research Methods in Marketing, pp. 129-142, (2006); Langer R., Beckman S.C., Sensitive research topics: Netnography revisited, Qualitative Market Research, 8, 2, pp. 189-203, (2005); MacKinlay E., Humour: A way to transcendence in later life?, Journal of Religious Gerontology, 16, pp. 43-58, (2004); Mann C., Stewart F., Internet Communication and Qualitative Research: A Handbook for Researching Online, (2000); Mannell R.C., Kleiber D.A., A Social Psychology of Leisure, (1997); Manovich L., New media from Borges to HTML, The New Media Reader, pp. 13-25, (2003); Mather M., Carstensen L.L., Aging and motivated cognition: The positivity effect in attention and memory, Trends in Cognitive Sciences, 9, 10, pp. 496-502, (2005); McGuire F.A., Improving the quality of life for residents of long term care facilities through video games, Activities, Adaptation &amp; Aging, 6, pp. 1-7, (1984); McKenna K., Broome K., Liddle J., What older people do: Time use and exploring the link between role participation and life satisfaction in people aged 65 years and over, Australian Occupational Therapy Journal, 54, pp. 273-284, (2007); McLelland M.J., Virtual ethnography: Using the Internet to study gay culture in Japan, Sexualities, 5, pp. 387-406, (2002); Menec V.H., The relation between everyday activities and successful aging: A 6-year longitudinal study, Journals of Gerontology - Series B Psychological Sciences and Social Sciences, 58, 2, (2003); Miller G., Society for neuroscience meeting: Computer game sharpens aging minds, Science, 310, (2005); Nimrod G., Seniors' online communities: A quantitative content analysis, The Gerontologist, 50, pp. 382-392, (2010); Opalinski L., Older adults and the digital divide: assessing results of a web-based survey, Journal of Technology in Human Services, 18, 3-4, pp. 203-221, (2001); Outley C.W., McKenzie S., Older African American women: An examination of the intersections of an adult play group and life satisfaction, Activities, Adaptation and Aging, 31, pp. 19-36, (2006); Panish J.R., Life satisfaction in the elderly: The role of sexuality, sense of humor, and health, Dissertation Abstracts International, 63, (2002); Older Americans and the Internet, (2004); Four in Ten Seniors Go Online, (2010); Robin K., Webster F., Times of the Technoculture, (1999); Rowe J.W., Kahn R.L., Successful Aging, (1998); Sade-Beck L., Internet ethnography: Online and offine, International Journal of Qualitative Methods, (2004); Salen K., Zimmerman E., Rules of Play: Game Design Fundamentals, (2003); Stebbins R.A., Casual leisure: A conceptual statement, Leisure Studies, 16, pp. 17-25, (1997); Stebbins R.A., The costs and benefts of hedonism: Some consequences of taking casual leisure seriously, Leisure Studies, 20, pp. 305-309, (2001); Stebbins R.A., Serious Leisure: A Perspective for Our Time, (2007); Strauss A., Corbin J., Basics of Qualitative Research: Techniques and Procedures for Developing Grounded Theory, (1998); Sutton-Smith B., The Ambiguity of Play, (1997); Turner V., From Ritual to Theatre: The Human Seriousness of Play, (1982); Warr P., Butcher V., Robertson I., Activity and psychological well-being in older people, Aging and Mental Health, 8, 2, pp. 172-183, (2004); Weisman S., Computer games for the frail elderly, The Gerontologist, 23, pp. 361-363, (1983); Xie B., Using the Internet for offine relationship formation, Social Science Computer Review, 25, pp. 396-404, (2007); Mackay Yarnal C., The Red Hat Society®: Exploring the role of play, liminality, and Communitas in older women's lives, Journal of Women and Aging, 18, 3, pp. 51-73, (2006); Zwartkruis-Pelgrim E., De Ruyter B., Developing an adaptive memory game for seniors, Fun and Games, pp. 170-181, (2008)</t>
  </si>
  <si>
    <t>Anderson R.E., Social impacts of computing: Codes of professional ethics, Social Science Computing Review, 10, 2, pp. 453-469, (1992); Benford S., Crabtree A., Flintham M., Drozd A., Anastasi R., Paxton M., Tandavanitj N., Adams M., Row-Farr J., Can you see me now?, ACM Transactions on Computer-Human Interaction, 13, 1, pp. 100-133, (2006); Interactive Australia 2009, (2009); Cheok A., Goh K., Liu W., Farbiz F., Fong S., Teo S., Li Y., Et al., Human Pacman: A mobile, widearea entertainment system based on physical, social, and ubiquitous computing, Personal and Ubiquitous Computing, 8, 2, pp. 71-81, (2004); Csikszentmihalyi M., Flow: The Psychology of Optimal Experience, (1990); Denis G., Jouvelot P., Motivation-driven educational game design: Applying best practices to music education, Proceedings of the 2005 ACM SIGCHI International Conference on Advances in Computer Entertainment Technology, pp. 462-465, (2005); Schell J., Design Outside the Box, (2010); Gustafsson A., Katzeff C., Bang M., Evaluation of a pervasive game for domestic energy engagement among teenagers, Comput. Entertain., 7, 4, pp. 1-19, (2009); King I., Smartphone Market Will Eclipse PCs by 2012: Chart of the Day - Bloomberg, (2010); Lieberman D., What can we learn from playing interactive games?, Playing Video Games: Motives, Responses, and Consequences (Lea's Communication Series), pp. 379-398, (2006); Malone T.W., Heuristics for designing enjoyable user interfaces, Proceedings of the 1982 Conference on Human Factors in Computing Systems - CHI '2, pp. 63-68, (1982); Pollak J., Gay G., Byrne S., Wagner E., Retelny D., Humphreys L., It's time to eat! using mobile games to promote healthy eating, IEEE Pervasive Computing, 9, 3, pp. 21-27, (2010); Prensky M., Digital natives, digital immigrants, On the Horizon, 9, 5, pp. 1-6, (2001); Schwabe G., Goth C., Mobile learning with a mobile game: Design and motivational effects, Journal of Computer Assisted Learning, 21, 3, pp. 204-216, (2005); Yin R., Case Study Research: Design and Methods, (1994)</t>
  </si>
  <si>
    <t>Comenius J.A., Didactico Magna, (1628); Computers and exploratory learning, Proceedings of the NATO Advanced Research Workshop on the Design of Computational Media to Support Learning, (1995); Gaudl S., Jantke K.P., Woelfert C., The good, the bad and the ugly: Short stories in short game play, International Conference on Interactive Storytelling (ICIDS) 2009, pp. 127-133, (2009); Jantke K.P., Knowledge evolution in game design - just for fun, CSIT 2006, Amman, (2006); Jantke K.P., JOSTLE 2007. Diskussionsbeiträge, 29, (2007); Luhmann N., Die Realität der Massenmedien, (1996); Power T.G., Play and Exploration in Children and Animals, (2000); Play as Exploratory Learning: Studies of Curiosity Behavior, (1974)</t>
  </si>
  <si>
    <t>Bottino R.M., Ott M., Mind games, reasoning skills, and the primary school curriculum, Learning, Media and Technology, 31, 4, pp. 359-375, (2006); Connolly T.M., Stansfield M., McLellan E., Using an Online Games-Based Learning Approach to Teach Database Design Concepts, Electronic Journal of e-Learning, 4, 1, (2006); Ebner M., Holzinger A., Successful implementation of user-centered game based learning in higher education: An example from civil engineering, Computers &amp; Education, 49, 3, pp. 873-890, (2007); Kambouri M., Thomas S., Mellar H., Playing the literacy game: a case study in adult education, Learning, Media and Technology, 31, 4, pp. 395-410, (2006); Lim C.P., Spirit of the game: Empowering students as designers in schools?, British Journal of Educational Technology, 39, 6, pp. 996-1003, (2008); Miller D.J., Robertson D.P., Using a games console in the primary classroom: Effects of 'Brain Training' programme on computation and self-esteem, British Journal of Educational Technology, 41, 2, pp. 242-255, (2010); Moseley A., An alternative reality for Higher Education?, Lessons to be learned from online reality games, (2008); Moseley A., Whitton N., Culver J., Piatt K., Motivation in Alternate Reality Gaming Environments and Implications for Education, Proceedings of the 3nd European Conference on Game-Based Learning, (2009); Prensky M., Students as designers and creators of educational computer games: Who else?, British Journal of Educational Technology, 39, 6, pp. 1004-1019, (2008); Robertson J., Howells C., Computer game design: Opportunities for successful learning, Computers &amp; Education, 50, 2, pp. 559-578, (2008); Squire K., Barab S., Replaying history: engaging urban underserved students in learning world history through computer simulation games, Santa Monica, California: International Society of the Learning Sciences, pp. 505-512, (2004); Suh S., Kim S., Kim N., Effectiveness of MMORPG-based instruction in elementary English education in Korea, Journal of Computer Assisted Learning, 26, 5, pp. 370-378, (2010); Whitton N., Whitton P., The impact of visual design quality on game-based learning, Playful teaching, learning games, pp. 1-20, (2011)</t>
  </si>
  <si>
    <t>Alvarez J., Serious games, advergaming, edugaming, training and more, IDATE 2008, (2008); Dodds P., Thropp S.E., SCORM content aggregation model, version 1.3.1, Report of the Advanced Distributed Learning Initiative, (2004); Gebhard P., Klipp M., Klesen M., Rist T., Authoring scenes for adaptive, interactive performances, Proceedings of the Second International Joint Conference on Autonomous Agents and Multi-Agent Systems, (2003); Gobel S., Salvatore L., Konrad R.A., Mehm F., StoryTec: A digital storytelling platform for the authoring and experiencing of interactive and non-linear stories, Proceedings of the 2008 International Conference on Automated Solutions for Cross Media Content and Multichannel Distribution, (2008); Hernandez-Leo D., Asensio-Perez J., Dimitriadis Y., IMS learning design support for the formalization of collaborative learning patterns, Proceedings of the 4th International Conference on Advanced Learning Technologies, (2004); Hoermann S., Hildebrandt T., Rensing C., Steinmetz R., ResourceCenter - A digital learning object repository with an integrated authoring tool set, Proceedings of World Conference on Educational Multimedia, Hypermedia and Telecommunications 2005, pp. 3453-3460, (2005); IMS Learning Design Information Model, Version 1.0 Final Specification, (2003); Marfisi-Schottman I., Sghaier A., George S., Tarpin-Bernard F., Prevot P., Towards industrialized conception and production of serious games, ICTE International Conference on Technology and Education, (2009); Mateas M., Stern A., Structuring content in the façade interactive drama architecture, Artificial Intelligence and Interactive Digital Entertainment (AIIDE) Conference, (2005); Paganelli L., Paterno F., Intelligent analysis of user interactions with web applications, Proceedings of ACM IUI 2002, (2002); Paterno F., Mancini C., Meniconi S., ConcurTaskTress: A diagrammatic notation for specifying task models, Proceedings of Interact'97, pp. 362-369, (1997); Paterno F., Piruzza A., Santoro C., Remote web usability evaluation exploiting multimodal information on user behaviour, Proceedings CADUI 2006, (2006); Pernin J.P., Aquire J.L., Presentation of Team MeTAH, LIG, Grenoble, France, Plenary Reunion of the European Project LGF, (2009); Tattersall C., Manderveld J., Hummel H., Sloep P., Koper R., De Vries F., IMS learning design frequently asked questions, version 1.0, Educational Technology Expertise Centre, (2003)</t>
  </si>
  <si>
    <t>Adams E., Designer's Notebook: Designing with Gameplay Modes and Flowboards, (2004); Adams E., Rollings A., Fundamental of Game Design, (2006); Agrawal A., Karsai G., Ledeczi A., An end-to-end domain-driven software development framework, The Companion of the 18th Annual ACM SIGPLAN Conference on Object-oriented Programming, Systems, Languages, and Applications, (2003); Aguilera M.D., Mendiz A., Video games and education: (Education in the face of a "parallel school"), Computers in Entertainment (CIE), 1, pp. 10-10, (2003); Altunbay D., Cetinkaya E., Metin M.G., Model driven development of board games, The First Turkish Symposium on Model-driven Software Development (TMODELS), (2009); Ang C.S., Rao G.S.V.R.K., Designing interactivity in computer games a UML approach, International Journal of Intelligent Games and Simulation, 3, 2, pp. 62-69, (2004); Basin D., Doser J., Lodderstedt T., Model driven security: From UML models to access control infrastructures, ACM Transactions on Software Engineering and Methodology, 15, 1, pp. 39-91, (2006); Bates B., Game Design, (2004); Computer Games in Education: Findings Report Retrieved, (2006); Bethke E., Game Development and Production, (2003); Bezivin J., In search of a basic principle for model driven engineering, UPGRADE, 5, 2, pp. 21-24, (2004); Bezivin J., Gerbe O., Towards a precise definition of the OMG/MDA framework, The 16th IEEE International Conference on Automated Software Engineering, (2001); Bjork S., Holopainen J., Patterns in Game Design: Charles River Media, (2004); Bjork S., Lundgren S., Holopainen J., Game design patterns, The Level Up, (2003); Ceri S., Daniel F., Facca F.M., Matera M., Model-driven engineering of active context-awareness, World Wide Web, 10, 4, pp. 387-413, (2007); Checkland P., Scholes J., Soft Systems Methodology in Action, (1990); Cook S., Jones G., Kent S., Wills A.C., Domain-specific Development with Visual Studio DSL Tools, (2007); Crawford C., The Art of Computer Game Game Design, (1982); El-Rhalibi A., Hanneghan M., Tang S., England D., Extending soft models to game design: Flow, challenges and conflicts, The DiGRA 2005 - The Digital Games Research Association's 2nd International Conference, (2005); Harnessing the power of video games for learning, Summit on Educational Games 2006, (2006); Favre J.-M., Nguyen T., Towards a megamodel to model software evolution through transformations, Electronic Notes in Theoretical Computer Science, 127, 3, pp. 59-74, (2005); Fondement F., Silaghi R., Defining model driven engineering processes, The 3rd Workshop in Software Model Engineering (WiSME2004), (2004); France R., Rumpe B., Model-driven development of complex software: A research roadmap, The 29th International Conference of Software Engineering: Future of Software Engineering, (2007); Fullerton T., Game Design Workshop, Second Edition: A Playcentric Approach to Creating Innovative Games, (2008); Furtado A.W.B., SharpLudus: Improving Game Development Experience Through Software Factories and Domain-specific Languages, (2006); Furtado A.W.B., Santos A.L.M., Defining and using ontologies as input for game software factories, The 5th Brazilian Symposium on Computer Games and Digital Entertainment, (2006); Furtado A.W.B., Santos A.L.M., Using domain-specific modeling towards computer games development industrialization, The 6th OOPSLA Workshop on Domain-specific Modeling (DSM'06), (2006); Futurelab N., Close to 60% of UK Teachers Want Computer Games in the Classroom, (2006); Gal V., Prado C.L., Natkin S., Vega L., Writing for video games, The VRIC 2002, (2002); Gronmo R., Skogan D., Solheim I., Oldevik J., Model-driven web services development, The 2004 IEEE International Conference on E-technology, E-commerce and E-service (EEE'04), (2004); Harel D., Kugler H., The rhapsody semantics of statecharts (or, on the executable core of the UML), Lecture Notes in Computer Science, Integration of Software Specification Techniques for Application in Engineering, 3147, pp. 325-354, (2001); Hemme-Unger K., Flor T., Vogler G., Model driven architecture development approach for pervasive computing, The Companion of the 18th Annual ACM SIGPLAN Conference on Object-oriented Programming, Systems, Languages, and Applications, (2003); Heskett J., Design: A Very Short Introduction, (2005); Hildenbrand T., Korthaus A., A model-driven approach to business software engineering, The 8th World Multi-conference on Systemics, Cybernetics and Informatics (SCI 2004), (2004); Hill J.H., Tambe S., Gokhale A., Model-driven engineering for development-time QoS validation of component-based software systems, The 14th Annual IEEE International Conference and Workshops on the Engineering of Computer-based Systems (ECBS'07), (2007); Hunicke R., LeBlanc M., Zubek R., MDA: A formal approach to game design and game research, The Challenges in Game AI Workshop, AAAI04, (2004); Jarvinen A., Introducing applied ludology: Handson methods for game studies, The Digra 2007 Situated Play: International Conference of the Digital Games Research Association, (2007); Javed A.Z., Strooper P.A., Watson G.N., Automated generation of test cases using model-driven architecture, The Proceedings of the Second International Workshop on Automation of Software Test, (2007); Jenkins H., Klopfer E., Squire K., Tan P., Entering the education arcade, Computers in Entertainment (CIE), 1, pp. 17-17, (2003); Effective Practice with E-learning - A Good Practice Guide in Designing for Learning, (2004); Kelleher C., Cosgrove D., Culyba D., Forlines C., Pratt J., Pausch R., Alice!: Programming without syntax errors, The User Interface Software and Technology, (2002); Kelly H., Howell K., Glinert E., Holding L., Swain C., Burrowbridge A., Roper M., How to build serious games, Communications of the ACM, 50, 7, pp. 44-49, (2007); Kelly S., Tolvanen J.-P., Domain-specific Modeling: Enabling Full Code Generation, (2008); Kienzle J., Denault A., Vangheluwe H., Model-based design of computer-controlled game character behavior, Lecture Notes in Computer Science, 2007-4735, pp. 650-665, (2007); Kleppe A.G., Warmer J.B., Bast W., MDA Explained: The Model Driven Architecture: Practice and Promise, (2003); Ledeczi A., Maroti M., Bakay A., Karsa G., Garrett J., Thomason C., Et al., The generic modeling environment, The Workshop on Intelligent Signal Processing, (2001); Lodderstedt T., Basin D., Doser J., SecureUML: A UML-based modeling language for model-driven security, The Model Engineering, Concepts, and Tools 5th International Conference, (2002); Maloney J., Burd L., Kafai Y., Rusk N., Silverman B., Resnick M., Scratch: A sneak preview, The Proceedings of the Sec Ond International Conference on Creating, Connecting and Collaborating Through Computing, (2004); Natkin S., Vega L., Griinvogel S.M., A new methodology for spatiotemporal game design, The International Conference on Computer Games: Artificial Intelligence, Design and Education (CGAIDE 2004), (2004); Nelson M.J., Mateas M., Towards automated game design, IA: Artificial Intelligence and Human-oriented Computing, (2007); Obrenovic Z., Starcevic D., Selic B., A model-driven approach to content repurposing, IEEE Multimedia, 7, 1, pp. 62-71, (2004); Model Driven Architecture (MDA), (2001); Onder B., Writing adventure game, Game Design Perspectives, pp. 28-43, (2002); Pearce C., Productive play: Game culture from the bottom up, Games and Culture, 7, 1, pp. 17-24, (2006); Reyno E.M., Cubel J.A.C., Model-driven game development: 2D platform game prototyping, The GAMEON' 2008, (2008); Rollings A., Adams E., Andrew Rollings and Ernest Adams on Game Design, (2003); Rollings A., Morris D., Game Architecture and Design: A New Edition, (2004); Rouse R., Game Design: Theory &amp; Practice, (2001); Sarinho V., Apolinario A., A feature model proposal for computer games design, The VII Brazilian Symposium on Computer Games and Digital Entertainment, (2008); Sarinho V., Apolinario A., A generative programming approach for game development, The VII Brazilian Symposium on Computer Games and Digital Entertainment, (2009); Sawyer B., Smith P., Serious Games Taxonomy, (2008); Schauerhuber A., Wimmer M., Kapsammer E., Bridging existing web modeling languages to model-driven engineering: A metamodel for WebML, The Second International Workshop on Model Driven Web Engineering (MDWE'06), (2006); Schmidt D.C., Guest editor's introduction: Model-driven engineering, Computer, 39, 2, pp. 25-21, (2006); Seidewitz E., What models mean?, Software IEEE, 20, 5, pp. 26-32, (2003); Sottet J.-S., Calvary G., Favre J.-M., Coutaz J., Demeure A., Balme L., Towards model driven engineering of plastic user interfaces, The MoDELS 2005 International Workshops OCLWS, MoDeVA, MARTES, AOM, MTiP, WiSME, MODAUI, NfC, MDD, WUs-CAM, (2006); Tang S., Hanneghan M., Educational games design: Model and guidelines, The 3rd International Game Design and Technology Workshop (GDTW'05), (2005); Tang S., Hanneghan M., Designing educational games: A pedagogical approach, Design and Implementation of Educational Games: Theoretical and Practical Perspectives, pp. 108-125, (2010); Tang S., Hanneghan M., El-Rhalibi A., Designing challenges and conflicts: A tool for structured idea formulation in computer games, The 5th International Conference on Intelligent Games and Simulation (GAME-ON 2004), (2004); Tang S., Hanneghan M., El-Rhalibi A., Introduction to games-based learning, Games-based Learning Advancements for Multi-sensory Human Computer Interfaces: Techniques and Effective Practices, pp. 1-17, (2009); Taylor M.J., Baskett M., Hughes G.D., Wade S.J., Using soft systems methodology for computer game design, Systems Research and Behavioral Science, 24, pp. 359-368, (2007); Taylor M.J., Gresty D., Baskett M., Computer game-flow design, Computers in Entertainment (CIE), 4, 1, (2006); Thramboulidis K.C., The 2nd IEEE International Conference on Industrial Informatics INDIN'04, (2004); Wada H., Suzuki J., Modeling turnpike: A model-driven framework for domain-specific software development, Lecture Notes in Computer Science (including subseries Lecture Notes in Artificial Intelligence and Lecture Notes in Bioinformatics), 3844 LNCS, pp. 357-358, (2006); Zagal J.P., Mateas M., Fernandez-Vara C., Hochhalter B., Lichti N., Towards an ontological language for game analysis, The DiGRA 2005 - The Digital Games Research Association's 2nd International Conference, (2005)</t>
  </si>
  <si>
    <t>Abernathy T.V., Vineyard R.N., Academic competitions in science: What are the rewards for children?, The Clearing House, 74, 5, pp. 269-276, (2001); Kafai Y.B., Minds in Play: Computer Game Design As a Context for Children's Learning, (1995); Kafai Y.B., Fields D.A., Burke W.Q., Entering the clubhouse: Case studies of young programmers joining the Scratch community, Journal of Organizational and End User Computing, 22, 2, pp. 21-35, (2010); Kafai Y.B., Roque R., Fields D., Monroy-Hernandez A., Collaboration by Choice: Youth online creative collabs in Scratch, Proceedings of the International Conference on Computers in Education. Thailand, (2011); Magnifico A.M., Writing for whom? Cognition, motivation, and a writer's audience, Educational Psychologist, 45, 3, pp. 167-184, (2010); Malone T.W., What makes things fun to learn? Heuristics for designing instructional computer games, Proceedings of the 3rd ACM SIGSMALL Symposium, pp. 162-169, (1980); Maloney J., Peppler K., Resnick M., Rusk N., Programming by choice: Urban youth learning programming with Scratch, Proceedings Published by the ACM Special Interest Group on Computer Science Education, Portland, OR, (2008); Melchior A., Cutter T., Cohen F., Evaluation of the FIRST LEGO League, (2004); Peppler K., Gaming fluencies: Pathways into a participatory culture in a community design studio, International Journal of Learning and Media, 1, 4, (2010); Resnick M., Maloney J., Hernandez A.M., Rusk N., Eastmond E., Brennan K., Millner A.D., Rosenbaum E., Silver J., Silverman B., Scratch: Programming for everyone, Communications of the ACM, 52, 11, pp. 60-67, (2009); Resnick M., Silverman B., Some reflections on designing construction kits for kids, Proceedings of the 2005 Conference on Interaction Design and Children, IDC'05, pp. 117-122, (2005)</t>
  </si>
  <si>
    <t>Chaplin D.J., Chroma Key Method and Apparatus, (1993); ERA Yearbook 2011: UK Statistics, (2011); 2010 Sales, Demographic and Usage Data: Essential Facts About the Computer and Video Game Industry, (2010); Guo C., Young J.E., Sharlin E., Touch and toys: New techniques for interaction with a remote group of robots, Proc. of the 27th Intl. Conf. on Human Factors in Computing Systems, pp. 491-500, (2009); Lapides P., Sharlin E., Costa Sousa M., Creating social, physical, and authoring games, 3rd Annual Intl. Conference on Computer Games Multimedia and Allied Technology, (2010); Rowland D., Durrant A., Fischer J., Kirk D., Benford S., McAuley D., Automics": Assisted mobile authoring of photostories as souvenirs of a day in the park, Digital Futures, (2010); Sall A., Grinter R.E., Let's get physical! In, out and around the gaming circle of physical gaming at home, Computer Supported Cooperative Work, pp. 199-229, (2007); Voida A., Greenberg S., Wii all play: The console game as a computational meeting place, Proc. of the 27th Intl. Conf. on Human Factors in Computing Systems, pp. 1559-1568, (2009); Yoostar, (2011)</t>
  </si>
  <si>
    <t>Bjarnolf P., Threat Analysis Using Goal-oriented Action Planning, (2008); Edmund L., Enhanced NPC Behaviour Using Goal Oriented Action Planning, (2007); Fikes R.E., Nilsson N.J., STRIPS: A new approach to the application of theorem proving to problem solving, Artificial Intelligence, 2, pp. 189-208, (1971); Funge J.D., Artificial Intelligence for Computer Games: An Introduction, (2004); Mcdermott D., Ghallab M., Howe A., Knoblock C., Ram A., Veloso M., Weld D., Wilkins D., PDDL - The Planning Domain Definition Language, (1998); Millington I., Funge J., Artificial Intelligence for Games, (2009); Nareyek A., Artificial intelligence in computer games - State of the art and future directions, ACM Queue, 10, 1, pp. 58-65, (2004); Orkin J., Three states and a plan: The AI of F.E.A.R, Proceedings of the Game Developer's Conference, GDC, (2006); Orkin J., Agent architecture considerations for Real-Time planning in games, Artificial Intelligence &amp; Interactive Digital Entertainment, AIIDE, (2005); Peikidis P., Demonstrating the Use of Planning in A Video Game, (2010); Pittman D.L., Enhanced NPC Behaviour Using Goal Oriented Action Planning, (2007); Russell S.J., Norvig P., Artificial Intelligence: A Modern Approach, (2002); Schaeffer J., Bulitko V., Buro M., Bots get smart, IEEE Spectrum, 45, 12, pp. 44-49, (2008)</t>
  </si>
  <si>
    <t>Navarro E., Simse: A Software Engineering Simulation Environment for Software Process Education, (2006); Navarro B.E.O., Van Der Hoek A., An experimental card game for teaching software engineering processes, Journal of Systems and Software, 75, 1-2, pp. 3-16, (2005); Claypool K., Claypool M., Teaching software engineering through game design, SIGCSE Bull., 37, pp. 123-127, (2005); Sweedyk E., Keller R.M., Fun and games: A new software engineering course, SIGCSE Bull., 37, pp. 138-142, (2005); Takahashi D., Gamification Gets Its Own Conference, (2010); Corcoran E., Gaming Education, (2010); Captive C., Cloud Captive: Gamification Made Easy, (2011); Baker A., Navarro E.O., Hoek A.V.D., Problems and programmers: An educational software engineering card game, In ICSE '03: Proceedings of the 25th International Conference on Software Engineering, pp. 614-619, (2003); Fernandes L., Werner C.M.L., Sobre o uso de jogos digitais para o ensino de engenharia de software, In FEES '09: Proceedings of the Software Engineering Education Forum, 1, pp. 17-24, (2009); Von Wangenheim C.G., Kochanski D., Savi R., Revisão sistemática sobre avaliação de jogos voltados para aprendizagem de engenharia de software no brasil, In FEES '09: Proceedings of the Software Engineering Education Forum, 1, pp. 1-8, (2009); Humphrey W., A Discipline for Software Engineering, (1995); Jacobson I., Booch G., Rumbaugh J., The Unified Software Development Process, (1999); Cook D., What Are Game Mechanics?, (2006); Koster R., Wright W., A Theory of Fun for Game Design, (2004); Cook D., What Activities Can Be Turned into Games?, (2008)</t>
  </si>
  <si>
    <t>Piaget J., Play, Dreams and Imitation in Childhood, (1951); Provost J., Work, Play and Type: Achieving Balance in Your Life, (1990); Amory A., Naicker K., Vincent J., Adams C., The use of computer games as an educational tool: Identification of appropriate game types and game elements, British Journal of Educational Technology, 30, 4, pp. 311-321, (1999); Smith I.M., Spatial Ability: Its Educational and Social Significance, (1964); Deno J.A., The relationship of previous experiences to spatial visualization ability, Engineering Design Graphics Journal, 59, 3, pp. 5-17, (1995); Sorby S.A., Developing 3D spatial skills for engineering students, Australasian Association of Engineering Education, 13, pp. 1-11, (2007); Rafi A., Samsudin K.A., Ismail A., On improving spatial ability through computer-mediated engineering drawing instruction, Educational Technology &amp; Society, 9, 3, pp. 149-159, (2006); Rafi A., Samsudin K.A., Said C.S., Training in spatial visualization: The effects of training method and gender, Educational Technology &amp; Society, 11, 3, pp. 127-140, (2008); Martin-Dorta N., Saorin J., Contero M., Development of a fast remedial course to improve the spatial abilities of engineering student, Journal of Engineering Education, 27, 4, pp. 505-514, (2008); Rafi A., Samsudin K., Practising mental rotation using interactive Desktop Mental Rotation Trainer (iDeMRT), British Journal of Educational Technology, 40, 5, pp. 889-900, (2009); Thornton P., Houser C., Using mobile phones in English education in Japan, Journal of Computer Assisted Learning, 21, 3, pp. 217-228, (2005); Lu M., Effectiveness of vocabulary learning via mobile phone, Journal of Computer Assisted Learning, 24, 6, pp. 515-525, (2008); Chen C., Chung C., Personalized mobile English vocabulary learning system based on item response theory and learning memory cycle, Computers &amp; Education, 51, 2, pp. 624-645, (2008); Rosas R., Nussbaum M., Cumsille P., Marianov V., Correa M., Flores P., Et al., Beyond Nintendo: Design and assessment of educational video games for first and second grade students, Computers &amp; Education, 40, 1, pp. 71-94, (2003); Facer K., Joiner R.D.S., Reid J., Hull R., Kirk D., Savannah: Mobile gaming and learning?, Journal of Computer Assisted Learning, 20, 6, pp. 399-409, (2004); Sanchez J., Flores H., Aprendizaje Móvil de Ciencias para Ciegos. En, Nuevas Ideas en Informática Educativa, 2, (2006); Sanchez J., Salinas A., Saenz M., Mobile game-based methodology for science learning, LNCS, 4553, pp. 322-331, (2007); Corlett D., Sharples M., Bull S., Chan T., Evaluation of a mobile learning organiser for university students, Journal of Computer Assisted Learning, 21, 3, pp. 162-170, (2005); Clough G., Jones A., McAndrew P., Scanlon E., Informal learning with PDAs and smartphones, Journal of Computer Assisted Learning, 24, pp. 359-371, (2007); Hoff C., Wehling U., Rothkugel S., From paper-and-pen annotations to artefact-based mobile learning, Journal of Computer Assisted Learning, 25, 3, pp. 219-237, (2009); Chris E., The effectiveness of m-learning in the form of podcast revision lectures in higher education, Computers &amp; Education, 50, 2, pp. 491-498, (2008)</t>
  </si>
  <si>
    <t>Andersen T.L., Kristensen S., Nielsen B.W., Gronbaek K., Designing an augmented reality board game with children: The battleboard 3D experience, Proceedings of the Conference on Interaction Design and Children, pp. 137-138, (2004); Bakker S., Vorstenbosch D., Van Den Hoven E., Hollemans G., Bergman T., Tangible interaction in tabletop games: Studying iconic and symbolic play pieces, Proceedings of the International Conference on Advances in Computer Entertainment Technology, pp. 163-170, (2007); Barba E., Xu Y., MacLntyre B., Tseng T., Lessons from a class on handheld augmented reality game design, Proceedings of Foundations for Digital Games, pp. 2-9, (2009); Beyer H., Holtzblatt K., Contextual Design: Defining Customer-centered Systems, (1998); Bjork S., Falk J., Hansson R., Ljungstrand P., Pirates! using the physical world as a game board, Proceedings of Interact, pp. 423-430, (2001); Bjork S., Holopainen J., Patterns in Game Design: Cengage Learning, (2005); Bolter J., Grusin R., Remediation: Understanding New Media, (2000); Collins R., Interaction Ritual Chains, (2004); Derry Sharon J., Guidelines for Video Research in Education, (2007); Dekoven B., The Well-played Game: A Player's Philosophy, (1978); Magic: The Gathering, (1993); Gibson D.R., Participation shifts: Order and differentiation in group conversation, Social Forces, 81, 4, pp. 1335-1380, (2003); Halverson C.A., Activity theory and distributed cognition: Or what does CSCW need to DO with theories?, Computer Supported Cooperative Work (CSCW), 11, pp. 243-267, (2002); Huynh D.N.T., Raveendran K., Xu Y., Spreen S., MacIntyre B., Art of defense: A collaborative handheld augmented reality board game, Proceedings of the 2009 ACM SIGGRAPH Symposium on Video Games, pp. 135-142, (2009); Ishii H., Ullmer B., Tangible bits: Towards seamless interfaces between people, bits and atoms, Proceedings of CHI, pp. 234-241, (1997); Jacob R.J.K., Girouard A., Hirshfield L.M., Horn M.S., Shaer O., Solovey E.T., Zigelbaum J., Reality-based interaction: A framework for post-WIMP interfaces, Proceedings of CHI, pp. 201-210, (2008); Studio J., The Eye of Judgment, (2007); Knizia R., Ingenious. Kosmos, (2004); Leitner J., Koffel C., Haller M., Bridging the gap between real and virtual objects for tabletop games, Int. J. Virtual Reality, 7, 4, pp. 33-40, (2009); Lindley S.E., Le Couteur J., Berthouze N.L., Stirring up experience through movement in game play: Effects on engagement and social behaviour, Proceeding of CHI, pp. 511-514, (2008); Looney A., Fluxx, (1996); Magerkurth C., Cheok A.D., Mandryk R.L., Nilsen T., Pervasive games: Bringing computer entertainment back to the real world, Computers in Entertainment (CIE), 3, 3, (2005); Magerkurth C., Engelke T., Memisoglu M., Augmenting the virtual domain with physical and social elements: Towards a paradigm shift in computer entertainment technology, Computers in Entertainment (CIE), 2, 4, (2004); Magerkurth C., Memisoglu M., Engelke T., Streitz N., Towards the next generation of tabletop gaming experiences, Proceedings of Graphics Interface, pp. 73-80, (2004); Mandryk R.L., Maranan D.S., False prophets: Exploring hybrid board/video games, CHI Extended Abstract, pp. 640-641, (2002); Ness C.V., Daviau R., Baker S., Heroscape, Hasbo Games, (2004); Nilsen T., Tankwar Tabletop war gaming in augmented reality, Proc. 2 Nd Int'l Workshop on Pervasive Gaming Applications, (2005); InviZimals, (2010); Salen K., Zimmerman E., Rules of Play: Game Design Fundamentals, (2004); Seif E., Aghabeigi B., Milam D., Erfani M., Lameman B., Maygoli H., Mah S., Understanding and evaluating cooperative games, Proceedings of CHI, pp. 253-262, (2010); Seyfarth A., Puerto rico, Alea, (2002); Jaakko S., Paavilainen J., Mayra F., The many faces of sociability and social play in games, Proceedings of the 13th International MindTrek Conference, pp. 82-89, (2009); Szentgyorgyi C., Terry M., Lank E., Renegade gaming: Practices surrounding social use of the Nintendo DS handheld gaming system, Proceedings of CHI, pp. 1463-1472, (2008); Voida A., Carpendale S., Greenberg S., The individual and the group in console gaming, Proceedings of the 2010 ACM Conference on Computer Supported Cooperative Work, pp. 371-380, (2010); Voida A., Greenberg S., Wii all play: The console game as a computational meeting place, Proceedings of the 27th International Conference on Human Factors in Computing Systems, pp. 1559-1568, (2009); Whalen T., Playing well with others: Applying board game design to tabletop display interfaces, ACM Symposium on User Interface Software and Technolog, pp. 4-5, (2003); Woods S., Convivial Conflicts: The Form, Culture and Play of Modern European Strategy Games, (2010); Xu Y., Gandy M., Deen S., Schrank B., Spreen K., Gorbsky M., White T., Barba E., Radu I., Bolter J., MacIntyre B., BragFish: Exploring physical and social interaction in co-located handheld augmented reality games, Proceedings of the International Conference on Advances in Computer Entertainment Technology, pp. 276-283, (2008); Zagal J.P., Nussbaum M., Rosas R., A model to support the design of multiplayer games, Presence: Teleoperators &amp; Virtual Environments, 9, 5, pp. 448-462, (2000); Zagal J.P., Rick J., Hsi I., Collaborative games: Lessons learned from board games, Simulation &amp; Gaming, 37, 1, (2006)</t>
  </si>
  <si>
    <t>Togelius J., Yannakakis G., Stanley K., Browne C., Search-based procedural content generation, Applications of Evolutionary Computation, 6024, pp. 141-150, (2010); Toy M., Wichman G., Arnold K., Lane J., Artificial Intelligence Design, (1983); (2009); Rivest P., Far Cry 2, (2008); (2010); Remo C., MIGS: Far cry 2's guay on the importance of procedural content, Gamasutra, (2008); Browne C., Automatic Generation and Evaluation of Recombination Games, (2008); Togelius J., Schmidhuber J., An experiment in automatic game design, Proc. IEEE Symp. Comput. Intell. Games, pp. 111-118, (2008); Hastings E.J., Guha R.K., Stanley K.O., Interactive evolution of particle systems for computer graphics and animation, IEEE Trans. Evol. Comput., 13, 2, pp. 418-432, (2009); Smith G., Whitehead J., Mateas M., Tanagra: A mixed-initiative level design tool, Proc. 5th Int. Conf. Found. Digit. Games, pp. 209-216, (2010); Shaker N., Yannakakis G., Togelius J., Towards automatic personalized content generation for platform games, Proc. AI Interactive Digit. Entertain. Conf., pp. 63-68, (2010); Hunicke R., Leblanc M., Zubek R., MDA: A formal approach to game design and game research, AAAI Workshop - Technical Report, WS-04-04, pp. 1-5, (2004); Malone T.W., What makes things fun to learn? Heuristics for designing instructional computer games, Proc. 3rd ACM SIGSMALL Symp./1st SIGPC Symp. Small Syst., pp. 162-169, (1980); Apter M.J., A structural-phenomenology of play, Adult Play: A Reversal Theory Approach, pp. 18-20, (1991); Garneau P.-A., Fourteen forms of fun, Gamasutra, (2001); Csikszentmihalyi M., Flow: The Psychology of Optimal Experience, (1991); Sweetser P., Wyeth P., Gameflow: A model for evaluating player enjoyment in games, Comput. Entertain., 3, 3, (2005); Koster R., Theory of Fun for Game Design, (2004); Salen K., Zimmerman E., Rules of Play: Game Design Fundamentals, (2003); Yerkes R.M., Dodson J.D., The relation of strength of stimulus to rapidity of habit-formation, J. Comparat. Neurol. Psychol., 18, pp. 459-482, (1908); Piselli P., Claypool M., Doyle J., Relating cognitive models of computer games to user evaluations of entertainment, Proc. 4th Int. Conf. Found. Digit. Games, pp. 153-160, (2009); Smith G., Cha M., Whitehead J., A framework for analysis of 2D platformer levels, Proc. ACM SIGGRAPH Symp. Video Games, pp. 75-80, (2008); Sorenson N., Pasquier P., The evolution of fun: Automatic level design through challenge modeling, Proc. 1st Int. Conf. Comput. Creativity, pp. 258-267, (2010); Smith G., Treanor M., Whitehead J., Mateas M., Rhythm-based level generation for 2d platformers, Proc. 4th Int. Conf. Found. Digit. Games, pp. 175-182, (2009); Albert I., Video Game Maps, (2010); Coello Coello C.A., Theoretical and numerical constraint-handling techniques used with evolutionary algorithms: A survey of the state of the art, Computer Methods in Applied Mechanics and Engineering, 191, 11-12, pp. 1245-1287, (2002); Harik G.R., Learning Gene Linkage to Efficiently Solve Problems of Bounded Difficulty Using Genetic Algorithms, (1997); Kuchcinski K., Szymanek R., JaCoP: Java Constraint Programming Library, (2010); Sorenson N., Pasquier P., Towards a generic framework for automated video game level creation, Applications of Evolutionary Computation, pp. 131-140, (2010); Kimbrough S.O., Lu M., Wood D.H., Wu D.-J., Exploring a two-market genetic algorithm, Proc. Genetic Evol. Comput. Conf., pp. 415-422, (2002); (2010); Compton K., Mateas M., Procedural level design for platform games, Proc. 2nd Artif. Intell. Interactive Digit. Entertain. Conf., pp. 109-111, (2006); Miyamoto S., Hino S., Tezuka T., Super Mario World, (1990); Miyamoto S., Nakago T., Tezuka T., The Legend of Zelda, (1986); Tomassini M., Island models, Spatially Structured Evolutionary Algorithms, pp. 11-18, (2005); Dormans J., Adventures in level design: Generating missions and spaces for action adventure games, Proc. Workshop Procedural Content Generat. Games, pp. 11-18, (2010); Bushnell N., Bristow S., Wozniak S., Breakout, (1976); Nishikado T., Space Invaders, (1978); Hunicke R., Chapman V., AI for dynamic difficulty adjustment in games, AAAI Workshop - Technical Report, WS-04-04, pp. 91-96, (2004); Yannakakis G.N., Hallam J., Towards capturing and enhancing entertainment in computer games, Lecture Notes in Computer Science (including subseries Lecture Notes in Artificial Intelligence and Lecture Notes in Bioinformatics), 3955, pp. 432-442, (2006); Pedersen C., Togelius J., Yannakakis G., Modeling player experience in Super Mario Bros, Proc. IEEE Symp. Comput. Intell. Games, pp. 132-139, (2009); Jennings-Teats M., Smith G., Wardrip-Fruin N., Polymorph: Dynamic difficulty adjustment through level generation, Proc. Workshop Procedural Content Generat. Games, pp. 111-114, (2010)</t>
  </si>
  <si>
    <t>Bell M., Chalmers M., Barkhuus L., Hall M., Sherwood S., Tennent P., Brown B., Rowland D., Benford S., Capra M., Hampshire A., Interweaving mobile games with everyday life, Proceedings of the SIGCHI Conference on Human Factors in Computing Systems, pp. 417-426, (2006); Benford S., Magerkurth C., Ljungstrand P., Bridging the physical and digital in pervasive gaming, Commun. ACM, 48, 3, pp. 54-57, (2005); Casey S., Kirman B., Rowland D., The gopher game: A social, mobile, locative game with user generated content and peer review, Proceedings of the International Conference on Advances in Computer Entertainment Technology, (2007); Chavez D.J., Schneider I., Powell T., The social-psychology of a technology driven outdoor trend: Geocaching in the USA, Hawaii International Conference on Social Sciences, pp. 583-594, (2004); Coulton P., How do we socialise mobile games?, Game Developers Conference, (2009); Hollerer T., Feiner S., Mobile augmented reality, Telegeoinformatics: Location-Based Computing and Services, (2004); Jegers K., Wiberg M., Pervasive gaming in the everyday world, IEEE Pervasive Computing, 5, 1, pp. 78-85, (2006); Juul J., A Casual Revolution: Reinventing Video Games and Their Players, (2009); Kelly M., Local Treasures: Geocaching across America, (2006); Kent S.L., The Ultimate History of Video Games: From Pong to Pokemon-The Story behind the Craze That Touched Our Lives and Changed the World, (2001); O'Hara K., Understanding geocaching practices and motivations, Proceeding of the Twenty-Sixth Annual SIGCHI Conference on Human Factors in Computing Systems, pp. 1177-1186, (2008); O'Hara K., Grian H., Williams J., Participation, collaboration and spectatorship in an alternate reality game, Proceedings of the 20th Australasian Conference on Computer-Human Interaction: Designing for Habitus and Habitat, 287, (2008); Rashid O., Mullins I., Coulton P., Edwards R., Extending cyberspace: Location based games using cellular phones, Comput. Entertain., 4, 1, (2006); Rashid O., Bamford W., Coulton P., Edwards R., Scheible J., Pac-Lan: Mixed-reality gaming with RFID-enabled mobile phones, Comput. Entertain., 4, (2006); Reitmayr G., Schmalstieg D., Location based applications for mobile augmented reality, Proceedings of the Fourth Australasian User Interface Conference on User Interfaces 2003, 18, pp. 65-73; Salen K., Zimmerman E., Rules of Play: Game Design Fundamentals, (2003); Ding W., Marchionini G., A Study on Video Browsing Strategies, (1997)</t>
  </si>
  <si>
    <t>Angeli A.D., Sutcliffe A., Hartmann J., Interaction, usability and aesthetics: What influences users' preferences?, Proceedings of DIS06: Designing Interactive Systems: Processes, pp. 271-280, (2006); Atkinson M., Kydd C., Individual characteristics associated with World Wide Web use: An empirical study of playfulness and motivation, Database for Advances in Information Systems, 28, 2, pp. 53-62, (1997); Barendregt W., Evaluating Fun and Usability in Computer Games with Children, (2006); Barr P., Khaled R., Biddle R., Noble J., Proceedings of OzCHI 2006, (2006); Belanger F., Van Slyke C., End-user learning through application play, Info. Tech. Learning and Perfor. J, 18, 1, pp. 61-70, (2000); Block F., Schmidt A., Villar N., Gellersen H.W., Towards a playful user interface for home entertainment systems, European Symposium on Ambient Intelligence (EUSAI, pp. 207-217, (2004); Chao D., Doom as an Interface for Process Management, Proceedings of the ACM CHI 2001 Human Factors in Computing Systems Conference, pp. 152-157, (2001); Chou J., Understanding User's Perceived Playfulness toward Mobile Information and Entertainment Services in New Zealand, (2006); Costello B., Edmonds E., A study in play, pleasure and interaction design, Proceedings of Designing Pleasurable Products and Interfaces, August, pp. 76-91, (2007); Denis G., Jouvelot P., Motivation-driven educational game design: Applying best practices to music education, Proceedings of the 2005 ACM SIGCHI International Conference on Advances in Computer Entertainment Technology, pp. 462-465, (2005); Djajadiningrat J.P., Overbeeke C.J., Wensveen S.A.G., Augmenting fun and beauty: A pamphlet, Proceedings of DARE, Elsinore, (2000); Draper S.W., Analysing fun as a candidate software requirement, Personal Technology, 3, pp. 117-122, (1999); Dyck J., Pinelle D., Brown B., Gutwin C., Proc. 2003 Conf. on Graphics Interface (GI'03), Halifax, (2003); Engeli M., Playful Play with Games": Linking Level Editing to Learning in Art and Design , 17-20 June 2005, Vancouver, DIGRA, (2005); Follett J., UXmatters 13 09.2008, (2007); Forlizzi J., Ford S., Proceedings of the DIS00 Conference, (2000); Fullerton T., Swain C., Hoffman S., Game Design Workshop. Designing, Prototyping, and Playtesting Games, (2004); Galloway A., Alternative Mobility Futures Conference., (2004); Garneau P., Fourteen Forms of Fun, Gamasutra, (2001); Hassenzahl M., Tractinsky N., User Experience-A research agenda, Behaviour and Information Technology, 25, 2, pp. 91-91, (2006); Joshi D., Sagar A., Mobility '07. ACM, pp. 595-598; Kangas S.M., Outi I., Poysa C., Ambient utility games: Connecting utility to play, Proceedings of the International Conference on Internet and Multimedia Systems and Applications (EuroIMSA '05), pp. 18-24, (2005); Kim A.J., Putting the Fun in Functional, (2006); Kozlov S., Reinhold N., Proceedings of IR 8 0-Let's Play!, 8th Association of Internet Researchers Conference, (2007); Lindtner S., Position Paper for the CHI, (2007); Malone T.W., Heuristics for designing enjoyable user interfaces: Lessons from computer games, Proceedings of the 1982 Conference on Human Factors in Computing Systems, pp. 63-68, (1982); Mitchell K.J., Kennedy J.B., Barclay P.J., A framework for user-interfaces to databases, Proceedings of the Workshop on Advanced Visual Interfaces, (1996); Overbeeke C.J., Djajadiningrat J.P., Hummels C.C.M., Wensveen S.A.G., Beauty in Usability: Forget about Ease of Use!, pp. 9-18, (2002); Paulos E., Brown B., Gaver B., Smith M., Wakeford N., Paper Presented at Ubicomp, (2003); Poels Y., De Kort Y., Ijsselstein N., It's Always Lots of Fun!, pp. 83-89, (2007); Rosenbloom A., A game experience in every application, CACM 2003, 46, 7, pp. 28-31; Schifferstein H.N.J., Hekkert P., Product Experience, (2008); Shneiderman B., Designing for fun: How can we design user interfaces to be more fun?, Interactions, 11, 5, pp. 48-50, (2004); Vaananen-Vainio-Mattila K., Roto V., Hassenzahl M., Now let's do it in practice: User experience evaluation methods in product development, CHI Extended Abstracts, pp. 3961-3964, (2008); Xie L., Antle A.N., Are tangibles more fun? Comparing children's enjoyment and engagement using physical, graphical and tangible user interfaces, Proceedings of TEI, pp. 191-198, (2008); Yager S.E., Kappelman L.A., Maples G.A., Prybutok V.R., Microcomputer playfulness: Stable or dynamic trait?, ACM SIGMIS Database, 28, 2, pp. 43-52, (1997)</t>
  </si>
  <si>
    <t>Broll G., Benford S., Seamful design for location-based mobile games, 4th International Conference on Entertainment Computing (ICEC 2005, LNCS 3711, pp. 155-166, (2005); Bell M., Chalmers M., Barkhuus L., Hall M., Sherwood S., Tennent P., Brown B., Rowland D., Benford S., Capra M., Hampshire A., Interweaving Mobile Games with Everyday Life, (2006); Gruter B., Krause M., Loviscach J., Wolff S., Drive-By Shooting-Schießen im Vorbeifahren. Proposal Bachelorproject Wintersemester 2008-09, (2009); Matyas S., Playful geospatial data acquisition by location-based gaming communities, The International Journal of Virtual Realities (IJVR), 6, 3, pp. 1-10, (2007); Matyas S., Matyas C., Kiefer P., Schlieder C., Mitarai H., Kamata M., Designing location-based mobile games with a purpose-collecting valuable goods with cityexplorer, ACE, (2008); Montola M., Exploring the edge of the magic circle, Defining Pervasive Games. DAC 2005 Conference, December 1.-3. IT University of Copenhagen, (2005); L V.A., Dabbish L., Designing games with a purpose, Communications of the ACM, 51, 8, pp. 58-67, (2008)</t>
  </si>
  <si>
    <t>Friedman C.P., The marvelous medical education machine or how medical education can be "unstuck" in time, Medical Teacher, 22, 5, pp. 496-502, (2000); Feldman T., An Introduction to Digital Media, (1997); The Oxford English Dictionary, (1989); Hartley J., Comunication, Cultural and Media Studies: The Key Concepts, (2002); Foerman J., Game-Based Learning: How to Delight and Instruct in the 21st Century, 39, 5, pp. 50-66, (2004); Griffiths M.D., Davies M.N.O., Chappell D., Breaking the stereotype: The case of online gaming, Cyber Psychology &amp; Behavior, 6, 1, pp. 81-91, (2003); Yee N., The demographics, motivations, and derived experiences of users of massively multi-user online graphical environments, Presence, 15, 3, pp. 309-329, (2006); Holzinger A., Kickmeir-Rust M., Albert D., Dynamic media in computer science education: Content complexity and learning preformance: Is less more?, Educational Technology &amp; Society, 11, 1, pp. 279-290, (2008); Gee J.P., What Video Games Have to Teach Us about Learning and Literacy, (2003); Shaffer D.W., Epistemic Games, Innovate Journal of Online Education, 1, 6, (2005); Reeves B., Malone T.W., O'Driscoll T., Leadership's Online Labs, Harvard Business Review, pp. 59-66, (2008); IBM's Management Games; Cisco Launches 'Subnetting Game'; Raybourn E.M., Computer game design: New directions for intercultural simulation game designers, Developments in Business Simulation and Experiential Exercises, 24, (1997); Raybourn E.M., Applying simulation experience design methods to creating serious game-based adaptive training systems, The American Digital Library, 19, 2, pp. 206-214, (2007); A first-hand account of market and society on the Cyberian Frontier, Virtual Worlds; On Virtual Economies; Elam C., Stratton T., Gibson D.G., Welcoming a new generation to college: The Millennial students, Journal of College Admission, 195, pp. 20-25, (2007); Understanding new students. DG Oblinger Boomer Gen-Xers Millennials, Educause Review, 38, 4, pp. 37-47, (2003); Oblinger D.G., Oblinger J.L., Educating the Net Generation, (2005); Children, Familes and the Internet, (2003); Strauss W., Howe N., Millennials Rising: The Next Great Generation, (2000); Research and guidelines on online social and educational networking, Creating &amp; Connecting; Sweeny R.T., How the new generation of well-wired multitaskers is changing campus culture, Chronicle of Higher Education, 53, 13, (2007); Lenhart A., Madden M., Hitlin P., Teens and Technology: Youth Are Leading the Transition to A Fully Wired and Mobile Nation, (2005); Health Games Research; Building the Field of Digital Media and Learning; Kanter, Academic Medicine, 83, 1, pp. 1-2, (2008); The simple way to create surveys, SurveyMonkey; Newton D.A., Grayson M.S., Whitley T.W., What predicts medical student career choice?, Journal of General Internal Medicine, 13, 3, pp. 200-203, (1998); Zink B.J., Hammoud M.M., Middleton E., Moroney D., Schigelone A., A comprehensive medical student career development program improves medical student satisfaction with career planning, Teaching and Learning in Medicine, 19, 1, pp. 55-60, (2007); Alverson D.C., Saiki Jr. S.M., Caudell T.P., Goldsmith T., Stevens S., Saland L., Colleran K., Brandt J., Danielson L., Cerilli L., Et al., Reification of abstract concepts to improve comprehension using interactive virtual environments and a knowledge-based design: A renal physiology model, Studies in Health Technology and Informatics, 119, pp. 13-18, (2006); McLauhan M., Classrooms without walls, Explorations in Communication, (1960); Baker C., Trying to Design A Truly Entertaining Game Can Defeat even A Certified Genous, 16, (2010); Is the Shakespearean MMOG a blast or a bore?, Baker C. Exploring Arden, 16, (2010); Naone E., Virtual labor lost, Technol Rev, (2007); Lenhart A., Jones S., Rankin-Macgill A., Video Games: Adults Are Players Too, (2008); Williams D., Martins N., Consalvo M., Ivory J.D., The virtual census: Representations of gender, race and age in video games, New Media &amp; Society, 11, 5, pp. 815-834, (2009); Kimura D., Sex and Cognition, Archives of Sexual Behavior, 30, pp. 551-554, (2001); Rollings A., Adams E., Andrew Rolliings and Ernest Adams on Game Design: New Riders, (2003); Wolf M.J.P., Genre and video game, The Medium of the Video Game, pp. 113-134, (2001); Lucas K., Sherry J.L., Sex differences in video game play: A communication-based explanation, Communication Research, 31, 5, pp. 499-523, (2004); Tempski P., Perotta B., Pose R.A., Vieira J.E., A questionnaire on the quality of life of medical students, Med Educ, 43, 11, pp. 1107-1108, (2009); Dyrbye L.N., Thomas M.R., Shanafelt T.D., Systematic review of depression, anxiety, and other indicators of psychological distress among U.S. and Canadian medical students, Acad Med, 81, 4, pp. 354-373, (2006); Clark E.J., Rieker P.P., Gender differences in relationships and stress of medical and law students, J Med Educ, 61, 1, pp. 32-40, (1986); Hbms P., Morales N.M.O., Silva C.H.M., Rezende C.H.A., Pinto R.M.C., Morales R.R., Mendonca T.M.S., Prado M.M., Health-related quality of life of medical students, Medical Education, 4, 3, pp. 227-235, (2010); Center for Advanced Research in Technology for Education; DARWARS training systems, DARWARS; Martin J.B., Educating Doctors to Provide High Quality Medical Care: A Vision for Medical Education in the United States, (2004); Campo R., A piece of my mind. "the medical humanities," for lack of a better term, JAMA, 294, 9, pp. 1009-1011, (2005); Gross M.L., Medical ethics education: To what ends?, Journal of Evaluation in Clinical Practice, 7, 4, pp. 387-397, (2001); A Flag in the Wind: Educating for Professionalism in Medicine; Surry D., Land S., Strategies for Motivating Higher Education Faculty to use technology, Innovations in Educaton and Training International, 37, 2, pp. 145-153, (2000); Zayim N., Yildirim S., Saka O., Technology adoption of medical faculty in teachig: Differentiating factors in adopter categories, Educational Technology &amp; Society, 9, 2, pp. 213-222, (2006); Barnes K., Marateo R.C., Ferris S., Teaching and learning with the net generation, Innovate, 3, 4, (2007)</t>
  </si>
  <si>
    <t>Brown A.L., Design experiments: Theoretical and methodological challenges in creating complex intervention in classroom settings, Journal of the Learning Sciences, 2, 2, pp. 141-178, (1991); Collins A., Toward a design of science education, New Directions in Educational Technology, pp. 15-22, (1992); Design-based research: An emerging paradigm for educational inquiry, Educational Researcher, 32, 1, pp. 5-8, (2003); De Castell S., Jenson J., Serious play, Journal of Curriculum Studies, 35, 6, pp. 649-665, (2003); De Castell S., Jenson J., Taylor N., When meanings play, Proceedings of the Digital Games Research Association (DiGRA) Conference, pp. 590-600, (2007); De Castell S., Bryson M., Jenson J., Object lessons: Towards an educational theory of technology, 7, 1, (2001); Huizinga J., Homo Ludens: A Study of the Play-element in Culture, (1960); Jenson J., Taylor N., (D)evaluating pedagogic interactivity: The case of ELSE, Proceedings of World Conference on Educational Multimedia, Hypermedia and Telecommunications, pp. 2835-2840, (2006); Jenson J., Taylor N., Lego storyboard: Building digital stories, Proceedings of the World Conference on E-Learning in Corporate, Government, Health Care, and Higher Education, (2007); Kafai Y.B., Playing and making games for learning: Instructionist and constructionist perspectives for game studies, 1, 1, pp. 36-40, (2006); Ito M., Mobilizing fun in the production and consumption of children's software, The Annals of the American Academy of Political and Social Science, 597, 1, pp. 82-102, (2005); Lyotard J.F., The Postmodern Condition: A Report on Knowledge, (1984); Mateas M., Stern A., Built it to understand it: Ludology meets narratology in game design space, Proceedings of the Digital Games Research Association (DiGRA) Conference, (2005); McLuhan M., Understanding Media: The Extensions of Man, (1964); Noble D.F., Digital diploma mills: The automation of higher education, First Monday, 3, 1, (1998); Poole S., Trigger Happy: Videogames and the Entertainment Revolution, (2000); Prensky M., Don't Bother Me Mom-I'm Learning!: How Computer and Video Games Are Preparing Your Kids for 21st Century Success and How You Can Help!, (2006); Rieber L.P., Seriously considering play: Designing interactive learning environments based on the blending of microworlds, simulations, and games, Educational Technology Research and Development, 44, 2, pp. 43-58, (1996); Taylor N., Playing by the Books: Working Out the Dichotomy between Learning and Play, (2002); Truax B., Acoustic Communication, (2001)</t>
  </si>
  <si>
    <t>Adams K., Tomb Raider collector's edition, All Game Guide, (2002); Atkins B., More Than a Game: The Computer Game as Fictional Form, (2003); Videogame, Player, Text, (2007); Auden W.H., Taylor P., Norse Poems, (1969); Avery F., Tomb Raider: Issue #00, (1999); Avery F., Araña, Heart of the Spider, (2005); Avery F., Tomb Raider: Arabian Nights, (2006); Barthes R., S/Z, Hill and Wang, (1973); Bogost I., Unit Operations: An Approach to Videogame Criticism, (2008); Borden I., Penner B., Rendell J., Gender Space Architecture: An Interdisciplinary Introduction, (1999); Boudourides M.A., Drakou E., Gender@ cyberspace, 4th European Feminist Research Conference, Bologna, (2000); Bryce J., Rutter J., Gendered gaming in gendered space, Handbook of Computer Game Studies, (2005); Cage J., Silence: Lectures and writings, (1968); Campbell J., Fairchild J.E., Myths to Live by, (1993); Carr D., Contexts, gaming pleasures and gendered preferences, Simulation and Gaming, 36, 4, (2005); Carr D., Games and gender, Computer Games: Text, Narrative and Play, (2006); Carr D., Buckingham D., Burn A., Schott G., Computer Games: Text, Narrative and Play, (2006); Cashin D., Film fatale, The Irish Independent, (2009); Cassell J., Jenkins H., From Barbie to Mortal Kombat: Gender and computer games, (1998); Cixous H., Le rire de laMe ́dusa, New French Feminisms, pp. 245-264, (1975); Cixous H., Clement C., The Newly Born Woman, (1975); Sexuality and Space, (1992); Consalvo M., Et al., Digital games and gender: Commentary and criticism, Feminist Media Studies, 7, 1, pp. 99-110, (2007); Constable C., Thinking in Images: Film Theory, Feminist Philosophy and Marlene Dietrich, (2005); Cook P., Dodd P., Women and Film-a Sight and Sound Reader, (1993); Crossley-Holland K., Norse Myths-Gods of the Vikings, (1982); Worlds in play: International Perspectives on Digital Games Research, (2007); de Oliveira N., Oxley N., Petry M., Installation Art in the New Millennium: The Empire of the Senses, (2004); del Rio T., Sabrina the TeenageWitch, (2004); del Rio T., Araña Spider-Man/Araña: The Hunter Revealed, (2005); Davies C., Virtual space, Space, pp. 69-100, (2004); Deleuze G., Cinéma I: L'image-mouvement, Cinema 1: The movement image, (1983); Deleuze G., Cinéma II: L'image-temps, Cinema 2: The Time-Image, (1985); Changing Views: Worlds in Play, Vancouver, (2005); Doane M.-A., The Emergence of Cinematic Time: Modernity, Contingency, the Archive, (2000); Domosh M., Seager J., Putting Women in Place: Feminist Geographers Make Sense of the World, (2001); Don A., Narrative and interface, The Art of Human Computer Interface Design, (1990); Dovey J., Kennedy H., GAme Cultures: Computer Games as new Media, (2006); Dronke U., The Poetic Edda, 2 I, (1969); Eagleton M., Feminist Literary Theory, (1987); Faulkes A., Sturluson: Edda, (2005); Fell C., Women in Anglo-Saxon England, (1984); Flanagan M., Navigating the narrative in space: Gender and spatiality in virtual worlds, Art Journal, 75, Fall, pp. 75-85, (2000); Flanagan M., Booth A., Reload: Rethinking women+Cyberculture, (2002); von Franz M.-L., On Divination and Synchronicity: The Psychology of Meaningful Chance, (1980); Grau O., Virtual Art: From Illusion to Immersion, (2004); Graves R., Patai R., Hebrew Myths: The Book of Genesis, (1964); Greed C., Can man plan? Can woman plan better?, Non-Plan, (2000); Haraway D.J., Simians, Cyborgs, and Women, (1991); Hartmann M., The cyberflaneuse: Metaphors and reality in virtual space, Cutting Edge, Digital Desires, (2000); Hayles K.N., My Mother Was a Computer: Digital Subjects and Literary Text, (2005); Hill N., Playing with patriarchy, Cerise Magazine, (2007); Thick Corpus, Organic Variation and Textuality in Oral Tradition, (2000); Inness S.A., Tough Girls: Women Warriors and Wonderwomen in Popular Culture, (1999); Jenson J., de Castell S., Girls and gaming: Gender research, "progress" and the death of interpretation, DIGRA Situated Play, (2007); Jesch J., Women in the Viking Age, (2005); Jochens J., Women in Old Norse Society, (1998); Jones C.A., Sensorium: Embodied Experience, Technology and Contemporary Art, (2006); Beyond Barbie and Mortal Kombat: New Perspectives on Gender, Games, and Computing, (2008); Kaplan E.A., Feminism and Film, (2000); Kennedy H., Lara Croft: Feminist icon or cyberbimbo, Game Studies, 2, 2, (2002); King C., Char Davies and Ephémère, SGI Online, (1999); Kozel S., Closer-Performance, Technologies, Phenomenology, (2008); Landow G.P., Hypertext 2.0:The Convergence of contemporary critical theory and technology, (1992); Lee C., The man-hating lesbian and the chastity belt: Forced backstories and gendered violence, Cerise Magazine August 2008; Lister M., Dovey J., Giddings S., Grant I., Kelly K., New Media: A Critical Introdiuction, (2003); Logas H., Muller D., Mise en scene applied to level design: Taking a holistic view, Proceedings, Digital Games Research Conference 2005, Changing Views: Worlds in Play, (2005); Lord A.B., The Singer of Tales, (1968); Lucas K., Sherry J.L., Sex differences in video game play: A communication-based explanation, Communication Research, 31, 5, pp. 499-523, (2004); Mainon D., Modern Amazons: Warrior Women on Screen, (2006); Massey D., Space, Place, and Gender, (1994); McDowell L., Gender, Identity and Place: Understanding Feminist Geographies, (1999); McDowell L., Sharp J.P., Space, Gender, Knowledge: Feminist Readings, (1997); McKinnell J., On Hei&amp;eth;r, Saga-Book, 25, 4, pp. 394-417, (2001); McKinnell J., Wisdom from the dead: The Ljó&amp;eth;atal section of Hávamál, Medium Ævum, 76, pp. 85-115, (2007); Modleski T., Feminism Without Women, (1991); Moi T., Sexual Textual Politics, (1985); Immersed in Technology: Art &amp; Visual Environments, (1997); Mulvey L., Visual pleasure and narrative cinema, Screen, 16, 3, pp. 6-19, (1975); Mulvey L., Visual and Other Pleasures, (1998); Murray J.H., Hamlet on the Holodeck: The Future of Narrative in Cyberspace, (1997); Neckel G., Edda, (1927); Nitsche M., Video game spaces: Image, play and structure in 3-D worlds, (2008); Freyja: The great Goddess of the North, (1995); Orry T., Tomb Raider: Underworld review, Videogamer, (2008); Page R.I., Runes (reading the past), (1987); Palumbo D., Tarot reading as recombinant narrative: Literature as game, game as narrative, Conference on Twentieth Century Literature, (1979); Paul C., Digital art, (2003); The shamanistic drum as cognitive map, Mythology and Cosmic Order, (1987); Phillpotts B.S., The Elder Edda and Ancient Scandinavian Drama, (1920); Phillpotts B.S., Edda and saga, (1930); Plant S., Zeroes and Ones: Digital Women And The New Technoculture, (1997); Handbook of Computer Game Studies, (2005); Raffel B., Das Nibelungenlied: Song of the Nibelungs, (2006); Ray S.G., Gender Inclusive Game Design: Expanding the Market, (2003); Design and Feminism, (1999); Sakurazawa E., Between the Sheets, (2004); Schubart R., Super Bitches and Action Babes: The Female Hero in Popular Cinema, 1970-2006, (2007); Gender in Performance: The Presentation of Difference in the Performing Arts, (1992); Shahar S., The Fourth Estate: Women in the Middle Ages, (1983); Silverman K., The Acoustic Mirror: The Female Voice in Psychoanalysis and Cinema, (1988); Silverman K., The world wants your desires' in Pachmanová, M. 'Mobile Fidelities, N.Paradoxa Online, (2006); Spain D., Gendered Spaces, (1992); Stone A.R., The War of Desire and Technology at The Close of The Mechanical Age, (1996); Sussner J., Parsing Place: Staging Spatially Organised Narrative in Interactive Digital Environments, (2008); Trans. Church&amp;Brodribb, GermaniaX, (1942); Tan B., Tomb Raider: Arabian nights, (2006); Tanikawa M., Mobile gives Manga a lift, The New York Times, (2009); Thomas M., Gunnla&amp;eth;arsaga og kvenröddin í íslenskri bókmenntahef&amp;eth;, Skírnir, pp. 138-63, (1988); Thomas M., Beyond digitality: Cinema, console games and screen language-the spatial organisation of narrative, Architectures of Illusion: From Motion Pictures to Interactive Navigable Environments, pp. 51-112, (2003); Thomas M., Playing with chance and choice-orality, narrativity and cinematic media, Developing Interactive Narrative Content: Sagas/Sagasnet, pp. 371-442, (2005); Thomas M., Digitality and immaterial culture: What did Viking women think?, International Journal of Digital Cultural Heritage and Electronic Tourism, 1, 2, pp. 177-199, (2008); Feminist film theory: A reader, (1999); Turkle S., The Second Self: Computers and the Human Spirit, (2005); Ursu M.F., Conceiving Shape-Shifting TV: A computational language for trulyinteractive TV, EuroiTV 2007, pp. 96-106, (2007); Ursu M.F., ShapeShifting TV: Interactive screen media narratives, Multimedia Systems, 14, 2, pp. 115-132, (2008); Vorderer P., Bryant J., Playing Video Games: Motives, Responses, and Consequences, (2006); Walther B.K., Playing and gaming: Reflections and classifications, Game studies, 3, 1, (2003); Wertheim M., The Pearly Gates of Cyberspace: A History of Space from Dante to the Internet, (2000); Woolf V., Orlando: A biography, (1928); Woolf V., A Room of One's Own, (1929); Young K., Frame and boundary in the phenomenology of nature, Narrative Across Media: The Languages of Storytelling, pp. 76-107, (2004)</t>
  </si>
  <si>
    <t>Hansel and Gretel; Nijholt A., Bos D.P.-O., Reuderink B., Turning shortcomings into challenges: Brain-computer interfaces for games, Entertainment Computing, 1, 2, pp. 85-94, (2009); NeuroSky Mindset; MindSet Communications Protocol</t>
  </si>
  <si>
    <t>Paneth N., Hong T., Korzeniewski S., The descriptive epidemiology of cerebral palsy, Clinics in Perinatology, 33, 2, pp. 251-267, (2006); Rosenbaum P., Paneth N., Leviton A., Goldstein M., Bax M., Damiano D., Dan B., Jacobsson B., A report: The definition and classification of cerebral palsy April 2006, Dev Med Child Neurol Suppl, 109, pp. 8-14, (2007); King S., Teplicky R., King G., Rosenbaum P., Family-centered service for children with cerebral palsy and their families: A review of the literature, Seminars in Pediatric Neurology, 11, 1, pp. 78-86, (2004); Wiart L., Ray L., Darrah J., Magill-Evans J., Parents' perspectives on occupational therapy and physical therapy goals for children with cerebral palsy, Disabil Rehabil, 32, pp. 248-258, (2010); Halvarsson S., Asplund R., Fjellman-Wiklund A., From authority to coach- parents' experiences of stretching as a home programme for children with cerebral palsy, Adv Physiother, 12, pp. 208-216, (2010); Sandlund M., McDonough S., Hager-Ross C., Interactive computer play in rehabilitation of children with sensorimotor disorders: A systematic review, Dev Med Child Neurol, 51, pp. 173-179, (2009); Jannink M.J.A., Van Der Wilden G.J., Navis D.W., Visser G., Gussinklo J., Ijzerman M., A low-cost video game applied for training of upper extremity function in children with cerebral palsy: A pilot study, Cyberpsychology and Behavior, 11, 1, pp. 27-32, (2008); Shaffer R.J., Jacokes L.E., Cassily J.F., Greenspan S.I., Tuchman R.F., Stemmer Jr. P.J., Effect of interactive Metronome® training on children with ADHD, American Journal of Occupational Therapy, 55, 2, pp. 155-162, (2001); Golomb M.R., McDonald B.C., Warden S.J., Yonkman J., Saykin A.J., Shirley B., Huber M., Et al., In-home virtual reality videogame telerehabilitation in adolescents with hemiplegic cerebral palsy, Arch Phys Med Rehabil, 91, (2010); Wille D., Eng K., Holper L., Chevrier E., Hauser Y., Kiper D., Pyk P., Et al., Virtual reality-based paediatric interactive therapy system (pits) for improvement of arm and hand function in children with motor impairment - A pilot study, Dev Neurorehabil, 12, pp. 44-52, (2009); Deutsch J.E., Borbely M., Filler J., Huhn K., Guarrera-Bowlby P., Use of a low-cost, commercially available gaming console (wii) for rehabilitation of an adolescent with cerebral palsy, Phys Ther, 88, pp. 1196-1207, (2008); Chen Y.P., Kang L.J., Chuang T.Y., Doong J.L., Lee S.J., Tsai M.W., Jeng S.F., Sung W.H., Use of virtual reality to improve upper-extremity control in children with cerebral palsy: A single-subject design, Phys Ther, 87, pp. 1441-1457, (2007); You S.H., Jang S.H., Kim Y.-H., Kwon Y.-H., Barrow I., Hallett M., Cortical reorganization induced by virtual reality therapy in a child with hemiparetic cerebral palsy, Developmental Medicine and Child Neurology, 47, 9, pp. 628-635, (2005); Miller S., Reid D., Doing play: Competency, control, and expression, Cyberpsychology and Behavior, 6, 6, pp. 623-632, (2003); Tam C., Schwellnus H., Eaton C., Hamdani Y., Lamont A., Chau T., Movement-to-music computer technology: A developmental play experience for children with severe physical disabilities, Occupational Therapy International, 14, 2, pp. 99-112, (2007); Palisano R., Rosenbaum P., Bartlett D., Livingston M., (2007); Sandlund M., Waterworth E.L., Hager C., Using motion interactive games to promote physical activity and enhance motor performance in children with cerebral palsy, Dev Neurorehabil, 14, pp. 15-21, (2011); Graneheim U.H., Lundman B., Qualitative content analysis in nursing research: Concepts, procedures and measures to achieve trustworthiness, Nurse Education Today, 24, 2, pp. 105-112, (2004); Ryan R.M., Rigby C.S., Przybylski A., The motivational pull of video games: A self-determination theory approach, Motiv Emot, 30, pp. 347-365, (2006); Ryan R.M., Deci E.L., Self-determination theory and the facilitation of intrinsic motivation, social development, and well-being, Am Psychol, 55, pp. 68-78, (2000); Ryan R.M., Deci E.L., Intrinsic and extrinsic motivations classic definitions and new directions, Contemp Educ Psychol, 25, pp. 54-67, (2000); Lombard M., Ditton T., At the heart of it all: The concept of presence, J Comput Mediat Commun, 3, (1997); Csikszentmihalyi M., Flow: The Psychology of Optimal Experience, (1999); Dixon R., Maddison R., Ni Mhurchu C., Jull A., Meagher-Lundberg P., Widdowson D., Parents' and children's perceptions of active video games: A focus group study, J Child Health Care, 14, pp. 189-199, (2010); Bianchi-Berthouz N., Whan Woong K., Darshak P., Does body movement engage you more in digital game play? And why?, ACII 2007- Affective Computing and Intelligent Interaction Second International Conference, pp. 102-113, (2007); Chin A Paw M.J.M., Jacobs W.M., Vaessen E.P.G., Titze S., Van Mechelen W., The motivation of children to play an active video game, Journal of Science and Medicine in Sport, 11, 2, pp. 163-166, (2008); Paez S., Maloney A., Kelsey K., Wiesen C., Rosenberg A., Parental and environmental factors associated with physical activity among children participating in an active video game, Pediatr Phys Ther, 21, pp. 245-253, (2009); Parfitt G., Pavey T., Rowlands A.V., Children's physical activity and psychological health: The relevance of intensity, Acta Paediatr, 98, pp. 1037-1043, (2009); Wiles N.J., Jones G.T., Haase A.M., Lawlor D.A., Macfarlane G.J., Lewis G., Physical activity and emotional problems amongst adolescents: A longitudinal study, Soc Psychiatry Psychiatr Epidemiol, 43, pp. 765-772, (2008); Foley L., Maddison R., Use of active video games to increase physical activity in children: A (virtual) reality?, Pediatr Exerc Sci, 22, pp. 7-20, (2010); Brehaut J.C., Kohen D.E., Raina P., Walter S.D., Russell D.J., Swinton M., O'Donnell M., Rosenbaum P., The health of primary caregivers of children with cerebral palsy: How does it compare with that of other canadian caregivers?, Pediatrics, 114, (2004); Raina P., O'Donnell M., Rosenbaum P., Brehaut J., Walter S.D., Russell D., Swinton M., Zhu B., Wood E., The health and well-being of caregivers of children with cerebral palsy, Pediatrics, 115, 6, (2005); Cheshire A., Barlow J.H., Powell L.A., The psychosocial well-being of parents of children with cerebral palsy: A comparison study, Disabil Rehabil, 32, pp. 1673-1677, (2010); Davis E., Shelly A., Waters E., Boyd R., Cook K., Davern M., Reddihough D., The impact of caring for a child with cerebral palsy: Quality of life for mothers and fathers, Child Care Health Dev, 36, pp. 63-73, (2010); Wasterfors D., Stretching capabilities: Children with disabilities playing tv and computer games, Disabil Soc, 26, pp. 337-349, (2011); Ohman A., Qualitative methodology for rehabilitation research, Journal of Rehabilitation Medicine, 37, 5, pp. 273-280, (2005)</t>
  </si>
  <si>
    <t>Bishop C., Pattern Recognition and Machine Learning, 4, (2006); One Frame of Fame; Khatib F., Cooper S., Tyka M., Xu K., Makedon I., Popovic Z., Baker D., Players F., Algorithm discovery by protein folding game players, Proceedings of the Nat'l Academy of Sciences, 2011; Koblin A., The sheep market, Proceeding of the Seventh ACM Conference on Creativity and Cognition, pp. 451-452, (2009); Malone T., Laubacher R., Dellarocas C., Harnessing crowds: Mapping the genome of collective intelligence, Report: CCI Working Paper, (2009); Milk C., The Johnny Cash Project; Russell B., Torralba A., Murphy K., Freeman W., Labelme: A database and web-based tool for image annotation, International Journal of Computer Vision, 77, 1, pp. 157-173, (2008); Shirky C., Cognitive Surplus: Creativity and Generosity in A Connected Age, (2010); Taylor G., Spiro I., Bregler C., Fergus R., Learning invariance through imitation, Computer Vision and Pattern Recognition (CVPR), 2011 IEEE Conference on, pp. 2729-2736, (2011); Von Ahn L., Games with a purpose, Computer, 39, 6, pp. 92-94, (2006)</t>
  </si>
  <si>
    <t>Hui C.S., Learning Mathematics Through Computer Games, (2009); Crawford C., The Art of Computer Game Design, pp. 77-92, (1982); Klopfer E., Osterweil S., Groff J., Haas J., Using the Technology of Today In the Classroom Today; the Instructional Power of Digital Games, Social Networking, Simulations and How Teachers Can Leverage Them: An Education Arcade Paper, (2009); Pivec M., Dziabenko O., Schinnerl I., Aspects of Game- Based Learning, (2003); Owen M., An Anatomy of Games; a Discussion Paper, (2004)</t>
  </si>
  <si>
    <t>Baker M., Lund K., Promoting reflective interactions in a computer-supported collaborative learning environment, Journal of Computer Assisted Learning, 13, pp. 175-193, (1997); Crawford C., The Art of Computer Game Design, (1984); Csikszentmihalyi M., Flow: The Psychology of Optimal Experience, (1991); Delwiche A., Massively multiplayer online games (MMOs) in the new media classroom, Educational Technology &amp; Society, 9, 3, pp. 160-172, (2006); Dillenbourg P., What do you mean by collaborative learning?, Collaborative-learning: Cognitive and Computational Approaches, pp. 1-19, (1999); Gee J.P., What video games have to teach us about learning and literacy, Computers in Entertainment (CIE), 1, (2003); Hamalainen R., Manninen T., Jarvela S., Hakkinen P., Learning to collaborate: Designing collaboration in a 3-D game environment, The Internet and Higher Education, 9, 1, pp. 47-61, (2006); Harteveld C., Triadic Game Design, (2011); Johnson D., Johnson R., Learning Together and Alone, Cooperative, Competitive, and Individualistic Learning, (1994); Kelly H., Howell K., Glinert E., Holding L., Swain C., Burrowbridge A., Roper M., How to build serious games, Communications of the ACM, 50, 7, pp. 44-49, (2007); Kiili K., Digital game-based learning: Towards an experiential gaming model, The Internet and Higher Education, 8, 1, pp. 13-24, (2005); Larusson J., Alterman R., Wikis to support the collaborative part of collaborative learning, International Journal of Computer-supported Collaborative Learning, 4, 4, pp. 371-402, (2009); Manninen T., Korva T., Designing puzzles for collaborative gaming experience-CASE: Escape, Selected Papers of the Digital Interactive Games Research Associations Second Internationalconference (DiGRA 205), pp. 233-247, (2005); Nacke L., Affective Ludology: Scientific Measurement of User Experience in Interactive Entertainment, (2009); Nelson B., Ketelhut D., Exploring embedded guidance and self-efficacy in educational multiuser virtual environments, International Journal of Computer-supported Collaborative Learning, 3, pp. 413-427, (2008); Onrubia J., Engel A., Strategies for collaborative writing and phases of knowledge construction in CSCL environments, Computers &amp; Education, 53, 4, pp. 1256-1265, (2009); Prensky M., Digital Game-based Learning, (2001); Przybylski A., Ryan R., Rigby C., The motivating role of violence in video games, Personality and Social Psychology Bulletin, 35, pp. 243-259, (2009); Rauterberg G., Determinantes for collaboration in networked multi-user games, Entertainment Computing: Technologies and Applications, (2002); Roschelle J., Teasley S., The construction of shared knowledge in collaborative problem solving, Computer-supported Collaborative Learning, pp. 69-97, (1995); Said N., An engaging multimedia design model, Proceedings of the 2004 Conference on Interaction Design and Children: Building a Community, pp. 169-172, (2004); Salen K., Zimmerman E., Rules of Play: Game Design Fundamentals, (2004); Squire K., Video games in education, International Journal of Intelligent Simulations and Gaming, 2, 1, pp. 49-62, (2003); Stahl G., Koschmann T., Suthers D., Cambridge Handbook of the Learning Sciences, pp. 409-426, (2006); Voulgari I., Komis V., Massively multi-user online games: The emergence of effective collaborative activities for learning, DIGITEL '08: Proceedings of the 2008 Second IEEE International Conference on Digital Game and Intelligent Toy Enhanced Learning, pp. 132-134, (2008); Wendel V., Babarinow M., Horl T., Kolmogorov S., Gobel S., Steinmetz R., Transactions on Edutainment IV, Volume 6250 of Lecture Notes in Computer Science, pp. 68-78, (2010); Wendel V., Gobel S., Steinmetz R., Seamless learning in serious games - How to improve seamless learning-content integration in serious games, Proceedings of the CSEDU 2011, 1, pp. 219-224, (2011); Zagal J.P., Rick J., Hsi I., Collaborative games: Lessons learned from board games, Simulation and Gaming, 37, 1, pp. 24-40, (2006); Zea N.P., Sanchez J.L.G., Gutierrez F.L., Cabrera M.J., Paderewski P., Design of educational multiplayer videogames: A vision from collaborative learning, Advances in Engineering Software, 40, 12, pp. 1251-1260, (2009); Zyda M., Creating a science of games, Communications of the ACM, 50, 7, (2007)</t>
  </si>
  <si>
    <t>Dragon Quest VI: Realms of Reverie on Nintendo DS, (2010); Bartle R., Players who suit MUDs, Journal of MUD Research, 1, 1, (1996); Begy J., Consalvo M., Achievements, motivations and rewards in faunasphere, Game Studies, 11, 1, (2011); World of Warcraft, (2004); Bracken C.C., Jeffres L.W., Neuendorf K.A., Criticism or praise? the impact of verbal versus text-only computer feedback on social presence, intrinsic motivation, and recall, CyberPsychology &amp; Behavior, 7, 3, pp. 349-357, (2004); Bogost I., Persuasive Games: The Expressive Power of Videogames, (2007); Caillois R., Man, Play and Games, (2001); Caplin A., Dean M., Dopamine, reward prediction error, and economics, Quarterly Journal of Economics, 123, 2, pp. 663-701, (2008); Corneliussen H., Rettberg J.W., Digital Culture, Play, and Identity: A World of Warcraft Reader, (2008); Csikszentmihalyi M., Flow: The Psychology of Optimal Experience, (1991); Csikszentmihalyi M., Creativity: Flow and the Psychology of Discovery and Invention, (1997); Danet D., Katriel T., No two alike: Play and aesthetics in collecting, Interpreting Objects and Collections, (1989); Ducheneaut N., Moore R.J., The social side of gaming: A study of interaction patterns in a massively multiplayer online game, Proc. of ACM CSCW, (2004); Eifermann R.R., Social play in childhood, Child's Play, (1971); Edery D., Mollick E., Changing the Game: How Video Games Are Transforming the Future of Business, (2008); Elliott E., Dweck C., Goals: An approach to motivation and achievement, Journal of Personality and Social Psychology, 54, 1, pp. 5-12, (1988); Formanek R., Why they collect: Collectors reveal their motivations, Interpreting Objects and Collections, (1994); Gee J.P., What Video Games Have to Teach Us about Learning and Literacy, (2007); Gibson J.J., The theory of affordances, Perceiving, Acting, and Knowing, (1977); Guo Y., Barnes S., Why people buy virtual items in virtual worlds with real money, The DATA BASE for Advances in Information Systems, 38, 4, pp. 69-76, (2007); Hallford N., Hallford J., Swords and Circuitry: A Designer's Guide to Computer Role Playing Games, (2001); Hopson J., The Psychology of Choice, (2002); Hoysniemi J., International survey on the Dace Dance Revolution game, ACM Computers in Entertainment, 4, 2, pp. 1-30, (2006); Huizinga J., Homo Ludens: A Study of the Play-Element in Culture, (2003); Hunicke R., Leblanc M., Zubek R., MDA: A formal approach to game design and gameresearch, Challenges in Game Artificial Intelligence. 2004 AAAI Workshop, (2004); Jakobsson M., The achievement machine: Understanding Xbox 360 achievements in gaming practices, Game Studies, 11, 1, (2011); Love Plus, (2009); Koster R., A Theory of Fun for Game Design, (2005); Lazzaro N., Why We Play Games: Four Keys to More Emotion Without Story, (2004); Leblanc M., Mechanics Dynamics, Aesthetics: A Formal Approach to Game Design, (2004); Lepper M.R., Greene D., The Hidden Costs of Reward: New Perspectives on the Psychology of Human Motivation, (1978); Lin H., Sun C.T., Cash trade within the magic circle: Free-to-play game challenges and massively multiplayer online game player responses, Proceedings of DiGRA 2007, (2007); Loewenstein G., Anticipation and the valuation of delayed consumption, The Economic Journal, 97, pp. 666-684, (1987); Loewenstein G., The psychology of curiosity: A review and reinterpretation, Psychological Bulletin, 116, 1, pp. 75-98, (1994); Malone T.W., Toward a theory of intrinsically motivating instructions, Cognitive Science, 5, 4, pp. 333-369, (1981); Malone T.W., Heuristics for designing enjoyable user interfaces: Lessons from computer games, Proceedings of the 1982 Conference on Human Factors in Computing Systems, pp. 63-68, (1982); Age of Empires III, (2005); Norman D.A., Affordance, conventions and design, Interactions, 6, 3, pp. 38-43, (1999); Pittman T.S., Emery J., Boggiano A.K., Intrinsic and extrinsic motivational orientations: Reward-induced changes in preference for complexity, Journal of Personality and Social Psychology, 42, 5, pp. 789-797, (1982); Reeves B., Nass C., The Media Equation: How People Treat Computers, Television, and New Media Like Real People and Places, (1996); Reeves B., Read J.L., Total Engagement: Using Games to Change the Way People Work and Businesses Compete, (2009); Rozin P., Preadaptation and the puzzles and properties of pleasure, Well-Being: The Foundations of Hedonic Psychology, (1999); Ryan R., Rigby S., Przybylski A., The motivational pull of video games: A self determination theory approach, Motivation and Emotion, 30, pp. 347-363, (2006); Salen K., Zimmerman E., Rules of Play: Game Design Fundamentals, (2004); Sun C.T., Lin H., Ho C.H., Sharing tips with strangers: Exploiting gift culture in computer gaming, CyberPsychology &amp; Behavior, 9, 5, pp. 560-570, (2006); Sutton-Smith B., The Ambiguity of Play, (1997); Yee N., The labor of fun: How video games blur the boundaries of work and play, Games and Culture, 1, pp. 68-71, (2006); Yee N., Motivations of play in online games, CyberPsychology &amp; Behavior, 9, pp. 772-775, (2007)</t>
  </si>
  <si>
    <t>Akabane S., Et al., ZOOTOPIA: A tangible and accessible zoo for hospitalized children, Proc. ACM SIGGRAPH ASIA 2010 Posters, (2010); Antle A.N., Designing tangibles for children: What designers need to know, Conference on Human Factors in Computing Systems - Proceedings, pp. 2243-2248, (2007); Cousins, Norman, Anatomy of an Illness as Perceived by the Patient, (2005); Fukaya K., Yugiryoho Kodomo no Seicho to Hattatsu no Shien, (2005); Giorando M., Landreth G.L., Jones L., A Practical Handbook for Building the Play Therapy Relationship, (2005); Healy J.M., Failure to Connect: How Computers Affect our Children's Minds, (1998); Scott S.D., Mandryk R.L., Inkpen K.M., Understanding children's collaborative interactions in shared environments, Journal of Computer Assisted Learning, 19, 2, pp. 220-228, (2003); Akiko T., Chokinyuinji no Shinri to Kyoikutekienjo, (2009)</t>
  </si>
  <si>
    <t>Children, adolescents, and television, Pediatrics, 107, 2, pp. 423-426, (2001); Anand S., Krosnick J., Demographic predictors of media use among infants, toddlers, and preschoolers, American Behavioral Scientist, 48, 5, pp. 539-561, (2005); Anderson C.A., Carnagey N.L., Flanagan M., Benjamin A.J., Eubanks J., Valentine J.C., Violent video games: Specific effects of violent content on aggressive thoughts and behavior, Advances in Experimental Social Psychology, 36, pp. 199-249, (2004); Anderson C.A., Gentile D.A., Buckley K.E., Violent video game effects on children and adolescents, (2007); Anderson D.R., Hanson K.G., Children, media, and methodology, American Behavioral Scientist, 52, 8, pp. 1204-1219, (2009); Bandura A., Self-efficacy: The exercise of control, (1997); Barlett C.P., Anderson C.A., Swing E.L., Video game effects-confirmed, suspected, and speculative: A review of the evidence, Simulation &amp; Gaming, 40, 3, pp. 377-403, (2009); Blanchard J., Stock W., Marshall J., Meta-analysis of research on a multimedia elementary school curriculum using personal and video-game computers, Perceptual and Motor Skills, 88, pp. 329-336, (1999); Blumberg F.C., Developmental differences at play: Children's selective attention and performance in video games, Journal of Applied Developmental Psychology, 19, pp. 615-624, (1998); Blumberg F.C., The effects of children's goals for learning on video game performance, Journal of Applied Developmental Psychology, 21, pp. 641-653, (2000); Developmentally appropriate practice in early childhood programs, (1997); Brown S.J., Lieberman D.A., Gemeny B.A., Fan Y.C., Wilson D.M., Pasta D.J., Educational video game for juvenile diabetes: Results of a controlled trial, Medical Informatics, 22, 1, pp. 77-89, (1997); Prekindergarten learning and development guidelines, (2000); Calvert S.L., Children's journeys through the information age, (1999); Calvert S.L., Wilson B.J., The handbook of children, media and development, (2008); Cantor J., The media and children's fears, anxieties, and perceptions of danger, Handbook of children and the media, pp. 207-223, (2002); Christakis D.A., Zimmerman F.J., Young children and media: Limitations of current knowledge and future directions for research, American Behavioral Scientist, 52, 8, pp. 1177-1185, (2009); Clements D., Computers in early childhood mathematics, Contemporary Issues in Early Childhood, 3, 2, pp. 160-181, (2002); Mathematics in the early years, (1999); de Lisi R., Wolford J.L., Improving children's mental rotation accuracy with computer game playing, Journal of Genetic Psychology, 163, pp. 272-282, (2002); Dodge D.T., Early childhood curriculum models, Child Care Information Exchange, pp. 71-78, (2004); Druin A., Bederson B., Boltman A., Miura A., Knotts-Callahan D., Platt M., Children as our technology design partners, The design of children's technology, pp. 51-72, (1999); Epstein L.H., Roemmich J.N., Robinson J.L., Paluch R.A., Winiewicz D.D., Fuerch J.H., Robinson T.N., A randomized trial of the effects of reducing television viewing and computer use on body mass index in young children, Archives of Pediatrics and Adolescent Medicine, 162, 3, pp. 239-245, (2008); Garrison M.M., Christakis D.A., A teacher in the living room? Educational media for babies, toddlers and preschoolers, (2005); Griffiths M., The educational benefits of videogames, Health and Education, 20, 3, pp. 47-51, (2002); Guha M.L., Druin A., Chipman G., Fails J.A., Simms S., Farber A., Working with young children as technology design partners, Communications of the ACM, 48, 1, pp. 39-42, (2005); Hanna L., Risden K., Czerwinski M., Alexander K.J., The role of usability research in designing children's computer products, The design of children's technology, pp. 3-26, (1999); Jordan A.B., Woodard E.H., Electronic childhood: The availability and use of household media by 2- to 3-year-olds, Zero to Three, 22, 2, pp. 4-9, (2001); Kagan S.L., Scott-Little C., Frelow V.S., Early learning standards for young children: A survey of the states, Young Children, 58, 5, pp. 58-64, (2003); Kato P.M., Cole S.W., Bradlyn A.S., Pollock B.H., A video game improves behavioral outcomes in adolescents and young adults with cancer: A randomized trial, Pediatrics, 122, 2, (2008); Kirkorian H.L., Wartella E.A., Anderson D.R., Media and young children's learning, The Future of Children, 18, 1, pp. 39-61, (2008); Krichevets A.N., Sirotkina E.B., Yevsevicheva I.V., Zeldin L.M., Computer games as a means of movement rehabilitation, Disability and Rehabilitation: An International Multidisciplinary Journal, 17, pp. 100-105, (1994); Lepper M.R., Henderlong J., Turning "play" into "work" and "work" into "play": 25 years of research on intrinsic versus extrinsic motivation, Intrinsic and extrinsic motivation: The search for optimal motivation and performance, pp. 257-307, (2000); Lieberman D.A., The researcher's role in the design of children's media and technology, The design of children's technology, pp. 73-97, (1999); Lieberman D.A., Management of chronic pediatric diseases with interactive health games: Theory and research findings, Journal of Ambulatory Care Management, 24, 1, pp. 26-38, (2001); Lieberman D.A., What can we learn from playing interactive games?, Playing video games: Motives, responses, and consequences, pp. 379-397, (2006); Lieberman D.A., Linn M.C., Learning to learn revisited: Computers and the development of self-directed learning skills, Journal of Research on Computing in Education, 23, 3, pp. 373-395, (1991); Mellecker R., McManus A., Energy expenditure and cardiovascular responses to seated and active gaming in children, Archives of Pediatric Medicine, 162, 9, pp. 886-891, (2008); Millians D., Simulations and young people: Developmental issues and game development, Simulation &amp; Gaming, 30, 2, pp. 199-226, (1999); Muller A.A., Perlmutter M., Preschool children's problem-solving interactions at computers and jigsaw puzzles, Journal of Applied Developmental Psychology, 6, pp. 173-186, (1985); Early childhood curriculum, assessment, and program evaluation, (2003); Patel A., Schieble T., Davidson M., Tran M., Schoenberg C., Delphin E., Bennett H., Distraction with a hand-held video game reduces pediatric preoperative anxiety, Pediatric Anesthesia, 16, pp. 1019-1027, (2006); Revelle G.L., Medoff L., Strommen E.F., Interactive technologies research at Children's Television Workshop, "G" is for growing: Thirty years of research on children and Sesame Street, (2001); Rideout V., Vandewater E., Wartella E., Zero to six: Electronic media in the lives of infants, toddlers and preschoolers, (2003); Sakamoto A., Video game use and the development of sociocognitive abilities in children: Three surveys of elementary school students, Journal of Applied Social Psychology, 24, 1, pp. 21-42, (1994); Slater S., New technology device: Glucoboy, for disease management of diabetic children and adolescents, Home Health Care Management Practice, 17, (2005); Slivern S., Williamson P., The effects of video game play on young children's aggression, fantasy, and prosocial behavior, Journal of Applied Developmental Psychology, 8, pp. 453-462, (1987); Singer D.G., Singer J.L., Handbook of children and the media, (2002); Singer D.G., Singer J.L., Imagination and play in the electronic age, (2005); Strasburger V., Wilson B., Children, adolescents, and the media, (2002); Subrahmanyam K., Greenfield P., Kraut R., Gross E., The impact of computer use on children's and adolescents' development, Journal of Applied Developmental Psychology, 22, 1, pp. 7-30, (2001); Swing E.L., Anderson C.A., How and what do videogames teach?, Children's learning in a digital world, pp. 64-84, (2008); Thai A.M., Lowenstein D., Ching D., Rejeski D., Game changer: Investing in digital play to advance children's learning and health, (2009); Thorell L., Lindqvist S., Nutley S., Bohlin G., Klingberg T., Training and transfer effects of executive functions in preschool children, Developmental Science, 12, 1, pp. 106-113, (2009); van Hoorn J., Nourot P., Scales B., Alward K., Play at the center of the curriculum, (1993); Vandewater E.A., Rideout V.J., Wartella E.A., Huang X., Lee J.H., Shim M., Digital childhood: Electronic media and technology use among infants, toddlers, and preschoolers, Pediatrics, 119, 5, pp. 1006-1015, (2007); Vilozni D., Barak A., Efrati O., Augarten A., Springer C., Yahav Y., Bentur L., The role of computer games in measuring spirometry in healthy and asthmatic preschool children, Chest, 128, pp. 1146-1155, (2005); Wartella E., Lee J., Caplovitz A., Children and interactive media: An updated research compendium, (2002); Wartella E., O'Keefe B., Scantlin R., Children and interactive media: A compendium of current research and directions for the future, (2000); Wartella E.A., Robb M., Young children, new media, Journal of Children and Media, 1, 1, pp. 35-44, (2007); Yamada F., Frontal midline theta rhythm and eyeblinking activity during a VDT task and a video game: Useful tools for psychophysiology in ergonomics, Ergonomics, 41, 5, pp. 678-688, (1998)</t>
  </si>
  <si>
    <t>Marne B., Huynh-Kim-Bang B., Labat J.-M., Articuler motivation et apprentissage grâce aux facettes du jeu sérieux, Actes de la Conférence EIAH 2011, pp. 69-80, (2011); Capdevila Ibanez B., Marne B., Labat J.M., Conceptual and Technical Frameworks for Serious Games, Proceedings of the 5th European Conference on Games Based Learning, pp. 81-87, (2011); Devedzic V., Harrer A., Software Patterns in ITS Architectures, Int. J. Artif. Intell. Ed., 15, pp. 63-94, (2005); Delozanne E., Le Calvez F., Merceron A., Labat J., A Structured Set of Design Patterns for Learner's Assessment, Journal of Interactive Learning Research, 18, pp. 309-333, (2007); Alexander C., Ishikawa S., Silverstein M., A Pattern Language, (1977); Meszaros G., Doble J., A pattern language for pattern writing, Pattern Languages of Program Design-3, pp. 529-574, (1997); Plass J.L., Homer B.D., Educational Game Design Pattern Candidates, Journal of Research in Science Teaching, 44, pp. 133-153, (2009); Barwood H., Falstein N., The 400 Project; Gee J.P., Good Video Games + Good Learning: Collected Essays on Video Games, Learning, and Literacy, (2007); Aldrich C., The Complete Guide to Simulations and Serious Games: How the Most Valuable Content Will Be Created in the Age Beyond Gutenberg to Google, (2009); Schell J., The Art of Game Design: A Book of Lenses, (2008); Kiili K., Foundation for problem-based gaming, British Journal of Educational Technology, 38, pp. 394-404, (2007); Bjork S., Holopainen J., Patterns in Game Design, (2005)</t>
  </si>
  <si>
    <t>Bekker M., Long J., User involvement in the design of human-computer interactions: Some similarities and differences between design approaches, People and Computers XV (Proceedings of HCI 2000, (2000); Boehm B., A spiral model of software development and enhancement, ACM SIGSOFT Software Engineering Notes, 11, 4, pp. 14-24, (1986); Bristow C., Lamey B., The design development of an interactive game for use in the design consultation process, Proceedings of Include 2007: International Conference On Inclusive Design, (2007); Cooke G.A., Involving children in planning health care: The Derby experience, Current Paediatrics, 14, 3, pp. 246-251, (2004); Druin A., Cooperative inquiry: Developing new technologies for children with children, CHI'99, (1999); Druin A., The role of children in the design of new technology, Behaviour and Information Technology, 21, 1, pp. 1-25, (2002); Fabricatore C., Nussbaum M., Rosas R., Playability in action video games: A qualitative design model, Human-Computer Interaction, 17, 4, pp. 311-368, (2002); Hagberg B., Hagberg G., Origins of cerebral palsy, Recent Advances in Paediatrics, 11, 5, pp. 67-83, (1993); Hanna L., Et al., The role of usability research in designing children's computer products, The Design of Children's Technology, (1999); Harvard A., Lovind S., Psst -ipatory Design: Involving artists, technologists, students and children in the design of narrative toys, Participation and Design: Inquiring Into the Politics, Contexts and Practices of Collaborative Design Work - PDC 2002 Proceedings of The Participatory Design Conference, (2002); Hogg C., Patient and public involvement: What next for the NHS?, Health Expectations, 10, 2, pp. 129-138, (2006); Holt R., Weightman A., Allsop M., Levesley M., Preston N., Bhakta B., Engaging children in the design of a rehabilitative game interface, Proceedings of Include 2007: International Conference On Inclusive Design, (2007); Hoysniemi J., Hamalainen P., Turkki L., Using peer tutoring in evaluating the usability of a physically interactive computer game with children, Interacting With Computers, 15, 2, pp. 203-225, (2003); Isomursu M., Kuutti K., Vainamo S., Experience clip: Method for user participation and evaluation of mobile concepts, Proceedings of The Eighth Conference On Participatory Design: Artful Integration: Interweaving Media, Materials and Practices, (2004); Keates S., Clarkson P.J., Countering design exclusion: Bridging the gap between usability and accessibility. Special edition on 'Countering design exclusion, Universal Access in the Information Society, 2, 3, pp. 215-225, (2003); Keiser T.C., Smith D.A., Customer-driven strategies: Moving from talk to action, Managing Service Quality, 4, 2, pp. 5-9, (1994); Kluzik J., Fetters L., Coryell J., Quantification of control: Apreliminary study of effects of neurodevelopmental treatment on reaching in children with spastic cerebral palsy, Physical Therapy, 70, 2, pp. 65-76, (1990); Lightfoot J., Sloper P., Having a Say In Health: Involving Children and Young People With a Chronic Illness Or Physical Disability In Local Health Services Development, (2002); Macfarlane S.J., Sim G., Horton M., Assessing Usability and Fun in Educational Software IDC2005, pp. 103-109, (2005); Markopoulos P., Bekker M., On the assessment of usability testing methods for children, Interacting With Computers, 15, 2, pp. 227-243, (2003); Markopoulos P., Et al., Child-computer Interaction: Advances In Methodological Research. Introduction to Special Issue of Cognition, Technology and Work, (2007); MATCH: Multidisciplinary Assessment of Technology Centre for Healthcare, (2008); Punch S., Research with children: The same or different from research with adults, Childhood, 9, 3, pp. 321-341, (2002); Ram M.B., Grocott P., Weir H., Issues and challenges of involving users in medical device development, Health Expectations, 11, 1, pp. 63-71, (2007); Read J.C., Macfarlane S.J., Casey C., Endurability, engagement and expectations: Measuring children's fun, Conference on Interaction Design and Children, (2002); Shah S., Robinson I., User involvement in healthcare technology development and assessment: Structured literature review, International Journal of Health Care Quality Assurance, 19, 6, pp. 500-515, (2006); Shaw B., Innovation and new product development in the UK medical equipment industry, International Journal f Technology Management, 15, 3-5, pp. 433-445, (1998); Taub E., Et al., Efficacy of constraint-induced movement therapy for children with cerebral palsy with asymmetric motor impairment, Paediatrics, 113, 2, pp. 305-312, (2004); van Kesteren I., Bekker M., Vermeeren A., Lloyd P., Assessing usability evaluation methods on their effec- tiveness to elicit verbal comments from children subjects, Proceedings of The 2003 Conference On Interaction Design and Children, (2003)</t>
  </si>
  <si>
    <t>Harteveld C.; Lukosch S.; Kortmann R.</t>
  </si>
  <si>
    <t>Harteveld, Casper (23392508000); Lukosch, Stephan (12140786200); Kortmann, Rens (55747344000)</t>
  </si>
  <si>
    <t>23392508000; 12140786200; 55747344000</t>
  </si>
  <si>
    <t>Improving serious game design with collaborative storytelling</t>
  </si>
  <si>
    <t>https://www.scopus.com/inward/record.uri?eid=2-s2.0-84887436135&amp;partnerID=40&amp;md5=ae85c937e9170453d530226e94a177a0</t>
  </si>
  <si>
    <t>It is challenging to design a serious game. In addition to being fun, such a game needs to be valid and meaningful. For this reason, requirement and domain knowledge elicitation are more important in designing serious games compared to designing entertainment games. Despite this importance, the elicitation occurs frequently in an unstructured manner. In this paper, we propose to use and embed collaborative storytelling in the serious game design process. We expect that this improves the quality of the game as it helps game designers to better understand the domain for which they design it. Furthermore, it will allow clients, users, and subject-matter experts to participate in and learn from the design process. We reflect on the use of collaborative storytelling by describing how an actual storytelling tool could have been used during the game design process of an existing serious game.</t>
  </si>
  <si>
    <t>Harteveld C., Guimaraes R., Mayer I., Bidarra R., Balancing play, meaning and reality: The design philosophy of levee patroller, Simulation &amp; Gaming; Duke R., Gaming: The Future's Language, (1974); Duke R., Geurts J., Policy Games for Strategic Management: Pathways into the Unknown, (1974); Wysocki R., Effective Software Project Management, (2006); Kortmann R., Harteveld C., Agile game development: Lessons learned from software engineering, Learn to Game, Game to Learn, Proceedings of the 40th Conference of the International Simulation and Gaming Association, (2009); Philips D., Talking books: The encounter of literature and technology in the audio book, Convergence, 13, 3, pp. 293-306, (2007); Hein G., Jakuska R., Podcast industry, ILabs - Center for Innovation Research, School of Management, (2007); Lukosch S., Klebl M., Buttler T., Facilitating audio-based collaborative storytelling for informal knowledge management, Proceedings of the 14th Collaboration Researchers' International Workshop on Groupware (CRIWG 2008), pp. 289-304, (2008); Acosta C., Collazos C., Guerrero L., Pino J., Neyem H., Motele O., StoryMapper: A multimedia tool to externalize knowledge, Proceedings of the XXIV Conference of the Chilean Computer Science Society, pp. 133-140, (2004); Perret R., Borges M.R., Santoro F.M., Applying group storytelling in knowledge management, Groupware: Design, Implementation, and Use, 10th International Workshop, CRIWG 2004, pp. 34-41, (2004); Schafer L., Valle C., Prinz W., Group storytelling for team awareness and entertainment, NordiCHI '04: Proceedings of the Third Nordic Conference on Human-computer Interaction, pp. 441-444, (2004); Spaniol M., Klamma R., Sharda N., Jarke M., Web-based learning with nonlinear multimedia stories, Advances in Web Based Learning - ICWL 2006, pp. 249-263, (2006)</t>
  </si>
  <si>
    <t>2010 Sales, Demographic, and Usage Data: Essential Facts about the Computer and Video Game Industry; 2011 Sales, Demographic, and Usage Data: Essential Facts about the Computer and Video Game Industry; Lieberman D., What can we learn from playing interactive games?, Playing Video Games: Motives, Responses, and Consequences, (2006); Baranowski T., Buday R., Thompson D.I., Baranowski J., Playing for real: Video games and stories for health-related behavior change, Am J Prev Med, 34, 1, pp. 74-82, (2008); Thompson D., Baranowski T., Buday R., Baranowski J., Thompson V., Jago R., Grifith M.J., Serious video games for health how behavioral science guided the development of a serious video game, Simul Gaming, 41, 4, pp. 587-606, (2010); Baranowski T., Lin L.S., Wetter D.W., Resnicow K., Hearn M.D., Theory as mediating variables: Why aren't community interventions working as desired?, Annals of Epidemiology, 7, 7 SUPPL., (1997); Thompson D., Baranowski T., Buday R., Baranowski J., Juliano M., Frazior M., Wilsdon J., Jago R., In pursuit of change: Youth response to intensive goal setting embedded in a serious video game, J Diabetes Sci Technol, 1, 6, pp. 907-917, (2007); Bandura A., Social Foundations of Thought and Action: A Social Cognitive Theory Englewood Clifs: Prentice Hall, (1986); Baranowski T., Baranowski J., Cullen K.W., Marsh T., Islam N., Zakeri I., Honess-Morreale L., DeMoor C., Squire's Quest!: Dietary outcome evaluation of a multimedia game, American Journal of Preventive Medicine, 24, 1, pp. 52-61, (2003); Schunk D., Self-regulation Through Goal Setting, (2001); Frauenknecht M., Black D., The Social Problem Solving Inventory for Adolescents (SPSI-A): A Manual for Application, Interpretation, and Psychometric Evaluation, (2003); Baranowski T., Baranowski J., Thompson D., Buday R., Jago R., Grifith M.J., Islam N., Nguyen N., Watson K.B., Video game play, child diet, and physical activity behavior change a randomized clinical trial, Am J Prev Med, 40, 1, pp. 33-38, (2011); Lieberman D.A., Management of chronic pediatric diseases with interactive health games: Theory and research findings, Journal of Ambulatory Care Management, 24, 1, pp. 26-38, (2001); Kato P.M., Cole S.W., Bradlyn A.S., Pollock B.H., A video game improves behavioral outcomes in adolescents and young adults with cancer: A randomized trial, Pediatrics, 122, 2, (2008); Gaba D.M., Howard S.K., Fish K.J., Smith B.E., Sowb Y.A., Simulation-based training in anesthesia crisis resource management (ACRM): A decade of experience, Sim Gaming, 32, 2, pp. 175-193, (2001); Childress M.D., Braswell R., Using massively multiplayer online role-playing games for online learning, Distance Education, 27, 2, pp. 187-196, (2006); Nowak K., Rauh C., The influence of the avatar on online perceptions of anthropomorphism, androgny, credibility, homophily, and attraction, J Comput Mediat Comm, 11, 1, (2005); Bailenson J., Segovia K., Virtual doppelgangers: Psychological efects of avatars who ignore their owners, Online Worlds: Convergence of the Real and the Virtual, (2010); Fox J.A., Bailenson J.N., Virtual self-modeling: The efects of vicarious reinforcement and identification on exercise behaviors, Media Psychol, 12, 1, pp. 1-25, (2009); Schunk D., Vicarious influences on self-eficacy for cognitive skill learning, J Soc Clin Psychol, 4, 3, pp. 316-327, (1986); Schunk D., Peer models and children's behavioral change, Rev Educ Res, 57, 2, pp. 149-174, (1987); Thompson D., Baranowski T., Buday R., Conceptual model for the design of a serious video game promoting self-management among youth with type 1 diabetes, J Diabetes Sci Technol, 4, 3, pp. 744-749, (2010); Petty R.E., Cacioppo J.T., Communication and Persuasion: Central and Peripheral Routes to Attitude Change, (1986); Steckler A., Linnan L., Process Evaluation for Public Health Interventions and Research, (2002); Kreuter M.W., Strecher V.J., Glassman B., One size does not fit all: The case for tailoring print materials, Annals of Behavioral Medicine, 21, 4, pp. 276-283, (1999); Kroeze W., Werkman A., Brug J., A systematic review of randomized trials on the effectiveness of computer-tailored education on physical activity and dietary behaviors, Annals of Behavioral Medicine, 31, 3, pp. 205-223, (2006); Ogilvie D., Foster C.E., Rothnie H., Cavill N., Hamilton V., Fitzsimons C.F., Mutrie N., Interventions to promote walking: Systematic review, BMJ, 334, 7605, (2007); Dunne W., The Dramatic Writer's Companion: Tools to Develop Characters, Cause Scenes, and Build Stories (Chicago Guides to Writing, Editing, and Publishing), (2009); Thompson D., Baranowski T., Cullen K., Watson K., Canada A., Bhatt R., Liu Y., Zakeri I., Food, Fun and Fitness Internet program for girls: Influencing log-on rate, Health Education Research, 23, 2, pp. 228-237, (2008)</t>
  </si>
  <si>
    <t>Aarts E., Marzano S., The New Everyday: Visions of Ambient Intelligence, (2003); Benford S., Magerkurth C., Ljungstrand P., Bridging the physical and digital in pervasive gaming, Communications of the ACM, 48, 3, (2005); Berk L.E., Development Through the Lifespan, pp. 360-427, (2006); Biddle S.J.H., Gorely T., Stensel D.J., Health-enhancing physical activity and sedentary behaviour in children and adolescents, Journal of Sports Sciences, 22, 8, (2007); Bjork S., Falk J., Hansson R., Ljungstrand P., Pirates! - Using the physical world as a game board, Proceedings of Interact 2001, IFIP TC.13 Conference on Human-Computer Interaction, (2001); Bogost I., The rhetoric of exergaming, Proceedings of the Digital Arts and Cultures (DAC) Conference 2005, (2005); Bogost I., Persuasive Games: The Expressive Power of Videogames, (2007); Bundy A.C., Play and playfulness: What to look for, Play in Occupational Therapy for Children, (1997); Chang Y.-C., Lo J.-L., Huang C.-J., Hsu N.-Y., Chu H.-H., Wang H.-Y., Chi P.-Y., Hsieh Y.-L., Playful toothbrush: Ubicomp technology for teaching tooth brushing to kindergarten children, Proceeding of the Twenty-sixth Annual SIGCHI Conference on Human Factors in Computing Systems (CHI '08), pp. 363-372, (2008); Daley A.J., Can exergaming contribute to improving physical activity levels and health outcomes in children?, Pediatrics (Journal), 124, 2, pp. 763-771, (2009); De Meester F., Van Lenthe F.J., Spittaels H., Lien N., De Bourdeaudhuij I., Interventions for promoting physical activity among European teenagers: A systematic review, International Journal of Behavioral Nutrition and Physical Activity, 6, 82, (2009); Eyles M., Eglin R., Ambient games, revealing a route to a world where work is play?, International Journal of Computer Games Technology, (2008); Flintham M., Benford S., Anastasi R., Hemmings T., Crabtree A., Greenhalgh C., Tandavanitj N., Adams M., Row-Farr J., Where on-line meets on the streets: Experiences with mobile mixed reality games, Proceedings of the SIGCHI Conference on Human Factors in Computing Systems, (2003); Fogg B., Persuasive Technology: Using Computers to Change What We Think and Do, (2002); Graves L., Stratton G., Ridgers N.D., Cable N.T., Comparison of energy expenditure in adolescents when playing new generation and sedentary computer games: Cross sectional study, BMJ, 335, 7633, pp. 1282-1284, (2007); Hendriksen I., Bernaards C., Hildebrandt V.H., Lichamelijke inactiviteit en sedentair gedrag in de Nederlandse bevolking, Trendrapport Bewegen en Gezondheid 2008/2009, pp. 39-56, (2010); Huizinga J., Homo Ludens. A Study of Play Element in Culture, (1955); Ijsselsteijn W., De Kort Y.A.W., Westerink J., De Jager M., Bonants R., Virtual Fitness: Stimulating exercise behaviour through media technology, Presence: Teleoperators and Virtual Environments, 15, pp. 688-698, (2006); Keyani P., Hsieh G., Mutlu B., Easterday M., Forlizzi J., DanceAlong: Supporting positive social exchange and exercise for the elderly through dance, Extended Abstracts of the Conference on Human Factors in Computing Systems (CHI'05), (2005); Korhonen H., Montola M., Arrasvuori J., Understanding playful experiences through digital games, Proceedings of the 4th International Conference on Designing Pleasurable Products and Interfaces. DPPI, pp. 274-285, (2009); Lindley C., Trans-reality gaming, Proceedings of the Second Annual International Workshop in Computer Game Design and Technology, (2004); Magerkurth C., Cheok A.D., Mandryk R.L., Nilsen T., Pervasive games: Bringing computer entertainment back to the real world, Comput. Entertain., 3, 3, pp. 4-4, (2005); Montola M., Exploring the edge of the magic circle. Defining pervasive games, Proc. of Digital Experience: Design, Aestethics, Practice Conference, (2005); Moreno-Murcia J.A., Lopez De San Roman M., Martinez-Galindo C., Alonso N., Gonzalez-Cutre D., Peers' influence on exercise enjoyment: A self-determination theory approach, Journal of Sports Science and Medicine, 7, pp. 23-31, (2008); Mueller F., Agamanolis S., Gibbs M., Vetere F., Remote Impact: Shadowboxing over a distance, CHI'09: Proceedings of the 27th International Conference on Human Factors in Computing Systems, Extended Abstracts, pp. 3531-3532, (2009); Mueller F., Gibbs M., Vetere F., An exploration of exertion in mixed reality systems via the"Table Tennis for Three"game, The Engineering of Mixed Reality Systems, Human-Computer Interaction Series, 2010, Part 1, pp. 165-182, (2009); Ooms L., Veenhof C., Evaluatie van kansrijke interventies om lichaamsbeweging in de bevolking te bevorderen, NASB Report (In Dutch), (2008); Rogers Y., Price S., Extending and augmenting scientific enquiry through pervasive learning environments: Children, Youth Environ, 14, 2, pp. 67-83, (2004); Romero N., Sturm J., Bekker T., De Valk L., Kruitwagen S., Playful persuasion to support older adults' social and physical activities, Interact. Comput., 22, 6, pp. 485-495, (2010); Ryan R.M., Deci E.L., Self-determination theory and the facilitation of intrinsic motivation, social development, and well-being, American Psychologist, 55, pp. 68-78, (2000); Schouten B., Play As Source for Ambient Culture, (2008); Sutton-Smith B., The Ambiguity of Play, (1997)</t>
  </si>
  <si>
    <t>Prensky M., Digital natives, digital immigrants, On the Horizon, 9, 5, pp. 1-6, (2001); Deshpande A.A., Huang S.H., Simulation games in engineering education: A state-of-the-art review, J Comput Applications Eng Educ, (2009); Van Eck R., Digital game-based learning: It's not just the digital natives who are restless, Educause, pp. 16-30, (2006); Prensky M., Engage me or enrage me: What today's learners demand, EDUCAUSE Rev, 40, 5, pp. 60-64, (2005); Lewis D.J., Saydak S.J., Mierzwa I.P., Robinson J.A., Gaming: A teaching strategy for adult learners, Continuing Educ Nursing, 20, pp. 80-84, (1989); Bardon T., Josserand E., Why do we play the games?: Exploring institutional and political motivations, Educ Training, 51, 5-6, pp. 460-475, (2009); Pivec M., Dziabenko O., Schinnerl I., Aspects of Game-based Learning, (2009); Wilson K.A., Bedwell W.L., Lazzara E.H., Et al., Relationships between game attributes and learning outcomes: Review and research proposals, Simulation Gaming, 40, 2, pp. 217-266, (2009); Randel J.M., Morris B.A., Wetzel C.D., Whitehill B.V., The effectiveness of games for educational purposes: A review of recent research, Simulation Gaming, 23, pp. 261-276, (1992); Jones G., Warren S., The time factor: Leveraging intelligent agents and directed narratives in online learning environments, Innovate Online Educ, 5, 2, pp. 1-7, (2009); Chin J., Dukes R., Gamson W., Assessment in simulation and gaming: A review of the last 40 years, Simulation Gaming, 40, 4, pp. 553-568, (2009); Mitchell D., Simulation and gaming in higher education, New Directions Teaching Learning, 9, pp. 57-67, (1982); Fowler G., Postmodernism: This changes everything!, J Student Centered Learning, 1, 2, pp. 87-89, (2003); Dunne D., Brooks K., Teaching with Cases, (2004); Svinicki M., Learning and Motivation in the PostSecondary Classroom, (2004); Kanthan R., Mills S., Using metaphors, analogies, and similes as aids in teaching pathology to medical students, J Int Assoc Med Sci Educators, 16, pp. 19-26, (2006); Kanthan R., Mills S., Active learning strategies in undergraduate medical education of pathology: A Saskatoon experience, J Int Assoc Med Sci Educators, pp. 1502-1518, (2005); Massey A.P., Brown S.A., Johnston J.D., It's all fun and games...until students learn, J Inf Syst Educ, 16, pp. 9-14, (2005); Squire K.D., Video game-based learning: An emerging paradigm for instruction, Performance Improvement Q, 21, 2, pp. 7-36, (2008); Gardiner H., Multiple Intelligences: The Theory in Practice, (1993); Goodman D., Bradley N.L., Bradley P., Williamson I.J., Bizzouchi J., Video gaming promotes concussion knowledge acquisition in youth hockey players, J Adolesc, 29, 3, pp. 351-360, (2006); Squire K., Jenkins H., Harnessing the power of games in education, Insight, 3, pp. 7-33, (2003); Schmall V., Grabinski C.J., Bowman S., Use of games as a learner centered strategy in gerontology, geriatrics, and aging related courses, Gerontol Geriatr Educ, 29, 3, pp. 225-233, (2008); Kiili K., Digital game-based learning: Towards an experiential gaming model, Internet Higher Educ, 8, pp. 13-24, (2005); Kirkpatrick D.L., Evaluating Training Programs: The Four Levels, (1994); Becker K., Digital game-based learning once removed: Teaching teachers, Br J Educ Technol, 38, 3, pp. 478-488, (2007)</t>
  </si>
  <si>
    <t>Schell J., The Art of Game Design: A Book of Lenses, (2008); Dillon R., On the Way to Fun: An Emotion-Based Approach to Successful Game Design, (2010); Crawford C., The Art of Computer Game Design: Reflections of A Master Game Designer, (1984); Fullerton T., Game Design Workshop, (2008); Kerlow I., Earth girl saves the day: A computer game prototype about earth hazards, Proceedings 2nd Conference on Culture and Computing, (2011)</t>
  </si>
  <si>
    <t>Bowen B.A., Four puzzles in adult literacy: Reflections on the national adult literacy survey, Journal of Adolescent and Adult Literacy, 42, pp. 314-323, (1999); Klemp R., Academic Literacy: Making Students Content Learners; Stothard S.E., Hulme C., A comparison of reading comprehension and decoding difficulties in children, Reading Comprehension Difficulties, pp. 93-112, (1996); Tang Y., Shetty S., Chen X., Empowering students with engineering literacy and systematic problem solving through interactive virtual reality games, Proceedings of 2nd International IEEE Consumer Electronic Society Game Innovation Conference, pp. 35-40; Wood Karen D., A guide to subject matter material, Middle School Journal, 19, pp. 24-26, (1988); Ogle D.M., KWL in action: Secondary teachers find applications that work, Reading in the Content Areas: Improving Classroom Instruction, pp. 270-281, (1992)</t>
  </si>
  <si>
    <t>Majgaard G.; Misfeldt M.; Nielsen J.</t>
  </si>
  <si>
    <t>Majgaard, Gunver (36133638200); Misfeldt, Morten (47962372000); Nielsen, Jacob (55450209900)</t>
  </si>
  <si>
    <t>36133638200; 47962372000; 55450209900</t>
  </si>
  <si>
    <t>Robot technology and numbers in the classroom</t>
  </si>
  <si>
    <t>Proceedings of the IADIS International Conference on Cognition and Exploratory Learning in the Digital Age, CELDA 2010</t>
  </si>
  <si>
    <t>https://www.scopus.com/inward/record.uri?eid=2-s2.0-84860736067&amp;partnerID=40&amp;md5=88b6ad9866da7202a707e65c2f37c1f3</t>
  </si>
  <si>
    <t>This paper describes an initial exploration of how a cubic user-configurable modular robotic system can be used to support learning about numbers and how they are pronounced. The development is done in collaboration with a class of 7-8 year old children and their mathematics teacher. The tool is called Number Blocks and it combines physical interaction, learning, and immediate feedback. Number Blocks supports the children's understanding of place value in the sense that it allows them to experiment with creating large numbers. Surprisingly, the children found it great fun to pronounce very large numbers, and also competed to find who could build the largest number. This created a close link between the stated learning goals, game play, and the Number Block tool. © 2010 IADIS.</t>
  </si>
  <si>
    <t>Experimental design; Learning; Mathematics; Modular robot technology; Physical serious games; Technology in education</t>
  </si>
  <si>
    <t>Dowker A., Bala S., Lloyd D., Linguistic influences on mathematical development: How important is the transparency of the counting system?, Philosophical Psychology, 21, 4, pp. 523-538, (2008); Duval R., A cognitive analysis of problems of comprehension in a learning of mathematics, Educational Studies in Mathematics, 61, (2006); Ejersbo L.R., Hjerne og matematiklæring, Kognition Og Paedagogik, 19, 72, (2009); Johnson M., The Body in the Mind: The Bodily Basis of Meaning, Imagination, and Reason, (1987); Majgaard G., An outline of interaction types in physical serious games, Proceedings of IADIS Game and Entertainment Technologies 2009, pp. 128-130, (2009); Majgaard G., The playground in the classroom - Fractions and robot technology, Proceedings in Cognition and Exploratory Learning in Digital Age, pp. 10-17, (2009); Miura I.T., Okamota Y., Comparisons of U.S. and Japanese first graders' cognitive representation of number and understanding of place value, Journal of Educational Psychology, 81, pp. 109-113, (1989); Nemirovsky R., Borba M., Dimattia C., Arzarello F., Robutti O., Schnepp M., Chazan D., Rasmussen C., Olszewski J., Dost K., Johnson J.L., Borba M.C., Scheffer N.F., PME special issue: Bodily activity and imagination in mathematics learning, Educational Studies in Mathematics, 57, 3, pp. 303-321, (2004); Nielsen J., User Configurable Modular Robotics - Control and Use, (2008); Nielsen J., Jessen C., Baerendsen N.K., RoboMusicKids - Music education with robotic building blocks, The 2nd IEEE International Conference on Digital Game and Intelligent Toy Enhanced Learning (DIGITEL, pp. 149-156, (2008); Nielsen J., Lund H.H., Modular robotics as a tool for education and entertainment, Computers in Human Behavior, 24, pp. 234-248, (2008); Papert S., Mindstorms. Children, Computers, and Powerful Ideas., 2, (1980); Rusk N., Resnick M., Berg R., Pezalla-Granlund M., New pathways into robotics: Strategies for broadening participation, Journal of Science Education and Technology, 17, 1, pp. 59-69, (2008); Steinbring H., What makes a sign a mathematical sign? - An epistemological perspective on mathematical interaction, Educational Studies in Mathematics, 61, 1-2, pp. 133-162, (2006); Van Den Akker J., Et al., Education Design Research, (2007); Zuckerman O., Arida S., Resnick M., Extending tangible interfaces for education: Digital montessorl-inspired manipulatives, Conference on Human Factors in Computing Systems - Proceedings, pp. 859-868, (2005)</t>
  </si>
  <si>
    <t>Adams M.A., Marshall S.J., Dillon L., Caparosa S., Ramirez E., Phillips J., Norman G.J., A theory-based framework for evaluating exergames as persuasive technology, Proceedings of the 4th International Conference on Persuasive Technology, Claremont, CA, USA, 350, pp. 1-8, (2009); Beentjes J.W.J., Koolstra C.M., Marseille N., Van Der Voort T.H.A., Children's use of different media: For how long and why?, Children and Their Changing Media Environment: A European Comparative Study, pp. 85-111, (2001); Berkovsky S., Coombe M., Helmer R., Activity interface for physical activity motivating games, Proceeding of the 14th International Conference on Intelligent User Interfaces, pp. 273-276, (2010); Berry D., Wero J., Accuracy in face perception: A view from ecological psychology, Journal of Personality, 61, pp. 497-520, (1993); Booth M.L., Chey T., Wake M., Norton K., Hesketh K., Dollman J., Robertson I., Change in the prevalence of overweight and obesity among young Australians, 1969-1997, American Journal of Clinical Nutrition, 77, pp. 29-36, (2003); Chakravarthy M.V., Booth F.W., Eating, exercise, and 'thrifty' genotypes: Connecting the dots toward an evolutionary understanding of modern chronic diseases, Journal of Applied Physiology, 96, pp. 3-10, (2004); Chen J., Flow in games (and everything else), Communications of the ACM, 50, pp. 31-34, (2007); Chrenoff H., The use of faces to represent points in k-dimensional space graphically, Journal of the American Statistical Association, 68, pp. 361-368, (1973); Cordain L., Gotshall R.W., Eaton B.S., Boyd Eaton III S., Physical activity, energy expenditure and fitness: An evolutionary perspective, Physiology and Biochemistry, 19, pp. 328-335, (1998); Cosmides L., Are we Already Transhuman? Evolutionary Psychology and Human Nature, (2006); Cowley B., Charles D., Black B., Hickey R., Toward an understanding of flow in video games, Computers in Entertainment, 6, pp. 1-27, (2008); Csikszentmihalyi M., Flow: The Psychology of Optimal Experience, (1991); Darwin C., The Origin of Species by Means of Natural Selection, (1859); Dawkins R., The Ancestor's Tale, (2004); Drinkard B., McDuffie J., McCann S., Uwaifo G., Nicholson J., Yanovski J., Relationships between walk/run performance and cardiorespiratory fitness in adolescents who are overweight, Physical Therapy, 81, pp. 1889-1896, (2001); Easterly D., Carnegie D., Harper D., Evolution and digital game studies, Proceedings of DiGRA 2009, (2009); Epstein L.H., Roemmich J.N., Robinson J.L., Paluch R.A., Winiewicz D.D., Fuerch J.H., Robinson T.N., A randomized trial of the effects of reducing television viewing and computer use on body mass index in young children, Archives of Pediatrics and Adolescent Medicine, 162, pp. 239-245, (2008); Ermi L., Mayra F., Fundamental components of the gameplay experience: Analysing immersion, Proceedings of DiGRA 2005, (2005); Fogg B.J., Persuasive Technology: Using Computers to Change what we Think and do, (2003); Fujiki Y., Kazakos K., Puri C., Buddharaju P., Pavlidis I., NEAT-o-Games: Blending physical activity and fun in the daily routine, ACM Computers in Entertainment, 6, pp. 1-22, (2008); Funder D., Colvin C.R., Friends and strangers: Acquaintanceship, agreement, and the accuracy of personality judgment, Journal of Personality and Social Psychology, 55, pp. 149-158, (1988); Gee J.P., What Video Games Have to Teach Us About Learning and Literacy, (2003); Graves L., Ridgers N., Stratton G., The contribution of upper limb and total body movement to adolescents' energy expenditure whilst playing Nintendo Wii, European Journal of Applied Physiology, 104, pp. 617-623, (2008); Hanna L., Risden K., Alexander K., Guidelines for usability testing with children, Interactions, 4, pp. 9-14, (1997); Hwang M.Y., Hong J.C., Jong J.T., Lee C.K., Chang H.Y., From fingers to embodiment: A study on the relations of the usability, dependability of the embodied interactive video games and the elders' flow experience, Proceedings of the 4th International Conference on E-learning and Games, Edutainment 2009, pp. 464-472, (2009); Johnson S.B., Everything Bad is Good for You, (2006); Latner J., Stunkard A.A., Getting worse: The stigmatization of obese children, Obesity, 11, pp. 452-456, (2003); Laurel B., Design Research: Methods and Perspectives, (2003); Lin J., Mamykina L., Lindtner S., Delajoux G., Strub H., Fish'n'Steps: Encouraging physical activity with an interactive computer game, Ubicomp 2006, pp. 261-278, (2006); Lucas K., Sherry J., Sex differences in video game play: A communication-based explanation, Communications Research, 31, pp. 499-523, (2004); Mandryk R.L., Atkins M.S., Inkpen K., Objective evaluation of emotional experience with interactive play environments, Proceedings of CHI2006, pp. 1027-1036, (2006); Miller G., Spent: Sex, Evolution, and the Secrets of Consumerism, (2009); Myers J., Prakash M., Froelicher V., Do D., Partington S., Atwood J., Exercise capacity and mortality among men referred for exercise testing, New England Journal of Medicine, 346, pp. 793-801, (2002); Nacke L., Affective Ludology: Scientific Measurement of User Experience in Interactive Entertainment, (2009); Obesity in New Zealand, (2010); Nielsen B., Hales J.R.S., Strange S., Christensen J.N., Warberg J., Saltin B., Human circulatory and thermoregulatory adaptations with heat acclimation and exercise in a hot, dry environment, Journal of Physiology, 460, pp. 467-485, (1993); Ohler P., Nieding G., Why play? An evolutionary perspective, Playing Video Games: Motives, Responses, and Consequences, pp. 101-113, (2006); Orians G.H., Heerwagen J.H., Evolved responses to landscapes, The Adapted Mind, pp. 555-579, (1992); Penko A., Barkley J., Motivation and physiologic responses of playing a physically interactive video game relative to a sedentary alternative in children, Annals of Behavioral Medicine, 39, pp. 162-169, (2010); Sinclair J., Hingston P., Masek M., Considerations for the design of exergames, Proceedings of the 5th International Conference on Computer Graphics and Interactive Techniques in Australia and Southeast Asia, pp. 289-295, (2007); Stettler N., Signer T., Suter P., Electronic games and environmental factors associated with childhood obesity in Switzerland, Obesity Research, 12, pp. 896-903, (2004); Suhonen K., Vaataja H., Virtanen T., Raisamo R., Seriously fun: Exploring how to combine promoting health awareness and engaging gameplay, Proceedings of the 12th International Conference on Entertainment and Media in the Ubiquitous Era, pp. 18-22, (2008); Sweetser P., Wyeth P., GameFlow: A model for evaluating player enjoyment in games, Proceedings of the 12th International Conference on Entertainment and Media in the Ubiquitous Era, 3, (2005); Tremblay M., Willms J., Is the Canadian childhood obesity epidemic related to physical inactivity?, Int. J. Obesity, 27, pp. 1100-1105, (2003); Wang X., Perry A., Metabolic and physiologic responses to video game play in 7-to 10-year-old boys, Archives of Pediatrics and Adolescent Medicine, 160, pp. 411-415, (2006); Wilson E.O., On Human Nature, (1978); Wilson E.O., Wright W., E. O. Wilson and Will Wright: Ant Lovers Unite! an Open Mic Discussion of Life and Games. NPR, (2009); Wylie C., Coulton P., Mobile exergaming, Proceedings of the 2008 International Conference on Advances in Computer Entertainment Technology, pp. 338-341, (2008)</t>
  </si>
  <si>
    <t>Sweetser P., Wyeth P., GameFlow: A Model for Evaluating Player Enjoyment in Games. ACM Computers in Entertainment, (2005); Williams R.B., Clippinger C.A., Aggression, competition and computer games: Computer and human opponents, Computers in Human Behavior, 18, pp. 495-506, (2002); Bakopoulos M., A 3D J2ME Game Utilizing Autonomous Moving Agents, Proceedings of the 3rd international Conference on Digital Interactive Media in Entertainment and Arts, pp. 513-514, (2008)</t>
  </si>
  <si>
    <t>(2007); Bogost I., Persuasive Games: the Expressive Power of Videogames, (2007); Brown S., Scalable City Interactive Installation, (2007); Csikszentmihalyi M., Flow: The Psychology of Optimal Experience, (1990); Diller D., Roberts B., Blankenship S., Nielsen D., (2004); Khoo E.T., Merritt T., Lim Fei V., Liu W., Rahaman H., Prasad J., Marsh T., Body music: physical exploration of music theory, ACM SIGGRAPH Video Games Symposium, (2008); Fullerton T., Furmanski T., ValaNejad K., Journey of discovery: the night journey, ACM SIGGRAPH Video Game Symposium, (2007); Henriksen T.D., (2006); Hoffman H., Patterson H., Virtual reality pain distraction, American Pain Society Bulletin, 15, 2, (2005); Huizinga J., Homo Ludens: A Study of the Play Element in Culture, (1950); Laurel B., Computers as Theatre, (1993); Laurel B., Strickland R., Tow R., Placeholder: landscape and narrative in virtual environments, Computer Graphics, ACM SIGGRAPH, 28, pp. 118-126, (1994); Marsh T., Presence as Experience: Framework to Assess Virtual Corpsing, Presence 2001: 4th International Workshop on Presence, (2001); Marsh T., Presence as Experience: film informing ways of staying there, PRESENCE: Teleoperators and Virtual Environments, 12, 5, pp. 538-549, (2003); Marsh T., Li Zhiqiang N., Chuang X., Klopfer E., Osterweil S., Haas J.-M., Narrative and puzzle-based serious games and their relationship to students' engaged learning experience. CGames 2010, 15th International Conference on Computer Games: AI, Animation, Mobile, Interactive Multimedia, Educational &amp; Serious Games, (2010); Marsh T., Activity-based scenario design, development and assessment in serious games, Gaming and Cognition: Theories and Practice from the Learning Sciences, pp. 214-227, (2010); Michael D., Chen S., Serious Games: Games that Educate, Train, and Inform, (2006); Pausch R., Snoddy J., Taylor R., Watson S., Haseltine E., Disney's Aladdin: first steps toward storytelling in virtual reality, Digital Illusion: Entertaining the Future with High Technology, pp. 357-372, (1996); Persausive Games., (2010); Prensky M., Fun, play and games: what makes games engaging, Digital Game-Based Learning, (2001); Rizzo A.A., Difede J., Rothbaum B.O., Reger G., Spitalnick J., Cukor J., Mclay R.; Salen K., Zimmerman E., Rules of Play: Game Design Fundamentals, (2003); Sawyer B., (2007); Sawyer B., Smith P., (2008); Sawyer B., (2010); (2010); (2010); (2010); (2010); (2010); (2010); Susi T., Johannesson M., Backlund P., (2007); Van Eck R., Digital Game-Based Learning: It's Not Just the Digital Natives Who Are Restless, EDUCAUSE Review, 41, 2, (2006); Waker, (2010); (2010); Zyda M., (2005)</t>
  </si>
  <si>
    <t>Sands M., Moukhine N., Blank G., Widening the pipeline of K-12 students with flash, Journal of Consortium for Computing Sciences in Colleges, 23, 5, pp. 52-57; Blank G., Hiestand S., Wei F., Overcoming misconceptions about computer science with multimedia, Proceedings of 35th SIGCSE Technical Symposium on Computer Science Education; Stewart T., You are never alone with a computer - social issues, Behavior &amp; Information, 27, 2, pp. 95-96, (2008); Herrmann N., Et al., Redesigning introductory computer programming using multi-level online modules for a mixed audience,  SIGCSE Technical Symposium on Computer Science Education, pp. 196-200, (2003); Margolis J., Fisher A., Unlocking the Clubhouse: Women in Computing, (2002); ICAF Industries Studies 2006 Report; ICAF Industries Studies 2001 Report; Warriors of the Net; Alice; Moskal B., Lurie D., Cooper S., Evaluatinig the effectiveness of a new instructional approach, Proceedings of the 35th SIGCSE Technical Symposium on Computer Science Education, pp. 75-79, (2004); Scott C., Ladeji-Osias J., Capers T., Nyarko K., The development and implementation of EM-Viz, a 3D undergraduate electromagnetic engineering visualization application, with an assessment of its relative efficacy for minority visual literacy and achievement, 2003 ASEE Annual Conference &amp; Exposition: Staying in Tune with Engineering Education, (2003); Gee J.P., What video games have to teach us about learning and literacy, ACM Computers in Entertainment, 1, 1, (2003); Squire K., Cultural framing of computer/video games, The International Journal of Computer Game Research, 2, 1, (2002); Guzdial M., Tew A.E., Imagineering inauthentic legitimate peripheral participation: An instructional design approach for motivating computing education, Proceedings of the Second International Computing Education Research Workshop, pp. 51-58, (2006); Guzdial M., Forte A., Design process for a non-majors computing course, Proceedings of the 36th SIGCSE Technical Symposium on Computer Science Education, pp. 361-365, (2005); Wang Y., Yang Y., Lian J., Make math learning game like and bridge between math and engineering, Proceedings of the 2009 International Conference on Computer Graphics and Virtual Reality, (2009); Wang Y., Cui S., Yang Y., Lian J., Virtual reality mathematic learning module for engineering students, The Technology Interface Journal</t>
  </si>
  <si>
    <t>The NetHack DevTeam: Nethack, (2009); Meier S., Civilization, (1991); Matsuura M., Vib-ribbon, (1999); Remo C., MIGS: Far Cry 2's Guay on the Importance of Procedural Content, (2008); Csikszentmihalyi M., Flow: The Psychology of Optimal Experience, (1991); Smith G., Cha M., Whitehead J., A framework for analysis of 2d platformer levels, Sandbox '08: Proceedings of the 2008 ACM SIGGRAPH Symposium on Video Games, pp. 75-80, (2008); Byrne W., Schnier T., Hendley R.J., Computational intelligence and case-based creativity in design, Proceedings of the International Joint Workshop on Computational Creativity 2008, pp. 31-40, (2008); Sims K., Artificial evolution for computer graphics, SIGGRAPH '91: Proceedings of the 18th Annual Conference on Computer Graphics and Interactive Techniques, 25, pp. 319-328, (1991); Dipaola S., Gabora L., Incorporating characteristics of human creativity into an evolutionary art algorithm, Genetic Programming and Evolvable Machines, 10, 2, pp. 97-110, (2009); Kicinger R., Arciszewski T., Jong K.D., Evolutionary computation and structural design: A survey of the state-of-the-art, Computers &amp; Structures, 83, 23-24, pp. 1943-1978, (2005); Jorge P.M., Tavares J., Cardoso A., Pereira F.B., Costa E., Evolving creativity, Computational Creativity Workshop, 7th European Conference in Case Based Reasoning, pp. 91-102, (2004); Boden M., The Creative Mind; Myths and Mechanisms, (2003); Browne C., Automatic Generation and Evaluation of Recombination Games, (2008); Togelius J., Schmidhuber J., An experiment in automatic game design, IEEE Symposium on Computational Intelligence and Games, pp. 111-118, (2008); Smith G., Treanor M., Whitehead J., Mateas M., Rhythm-based level generation for 2d platformers, FDG '09: Proceedings of the 4th International Conference on Foundations of Digital Games, pp. 175-182, (2009); Hunicke R., LeBlanc M., Zubek R., MDA: A formal approach to game design and game research, Challenges in Game AI Workshop, Nineteenth National Conference on Artificial Intelligence, pp. 1-5, (2004); Apter M.J., A structural-phenomenology of play, Adult Play: A Reversal Theory Approach, pp. 18-20, (1991); Malone T.W., What makes things fun to learn? Heuristics for designing instructional computer games, SIGSMALL '80: Proceedings of the 3rd ACM SIGSMALL Symposium and the First SIGPC Symposium on Small Systems, pp. 162-169, (1980); Garneau P.A., Fourteen forms of fun, Gamasutra, (2001); Sweetser P., Wyeth P., Gameflow: A model for evaluating player enjoyment in games, Comput. Entertain, 3, 3, (2005); Koster R., Theory of Fun for Game Design, (2004); Salen K., Zimmerman E., Rules of Play: Game Design Fundamentals, (2003); Miyamoto S., Donkey Kong, (1981); Miyamoto S., Yamauchi H., Tezuka T., Super Mario Bros, (1987); Wolf M.J.P., The Medium of the Video Game, (2002); Compton K., Mateas M., Procedural level design for platform games, 2nd Artificial Intelligence and Interactive Digital Entertainment Conference, pp. 109-111, (2006); Juul J., Fear of failing? The many meanings of difficulty in video games, The Video Game Theory Reader, 2, pp. 237-252, (2009); Falstein N., Understanding fun - The theory of natural funativity, Introduction to Game Development, pp. 71-98, (2005)</t>
  </si>
  <si>
    <t>Uhrich S., Benkenstein M., Sport stadium atmosphere: Formative and reflective indicators for operationalizing the construct, Sport Management, 24, 2, (2010); Goal: 400 Million Viewers Expected to Watch Clasico between Real Madrid and Barcelona, (2012); Grudin N., Social Sports: Facebook and the Fan-Centric Experience, (2011); Wann D.L., Preliminary validation of the Sport Fan Motivation Scale, Sport &amp; Social Issues, 19, 4, (1995); Kort Y., Ijsselsteijn W., Millden C., Eggen B., Preface, 2nd International Conference on Persuasive Technology, Palo Alto, (2007); Fogg B.J., Persuasive Technology: Using Computers to Change What We Think and Do Morgan Kaufmann, (2003); Torning K., Oinas-Kukkonen H., Persuasive system design: State of the art and future directions, 4th International Conference on Persuasive Technology, (2009); Bogost I., Persuasive Games: The Expressive Power of Videogames, (2007); Juul J., A Casual Revolution: Reinventing Video Games and Their Players, (2009); Twitter: Post-Bowl Twitter Analysis, (2012); (2012); (2012); (2012); Koster R., Theory of Fun for Game Design, (2006); (2012); Lund A., Measuring usability with the use questionnaire, Usability Interface, 8, 2, (2001); Benedek J., Miner T., Product Reaction Cards, (2002)</t>
  </si>
  <si>
    <t>BARKHUUS L., CHALMERS M., TENNENT P., HALL M., BELL M., SHERWOOD S., BROWN B., Picking pockets on the lawn: The development of tactics and strategies in a mobile game, Proceedings of UbiComp 2005, pp. 358-374, (2005); BILLINGHURST M., IMAMOTO K., KATO H., TACHIBANA K., Magic paddle: A tangible augmented reality interface for object manipulation, Proceedings of the IEEE and ACM International Symposium on Augmented Reality, pp. 111-119, (2000); BRADLEY D., ROTH G., Adaptive thresholding using the integral image, Journal of Graphics Tools, 12, 2, pp. 13-21, (2007); HENRYSSON A., BILLINGHURST M., OLLILA M., Virtual object manipulation using a mobile phone, ICAT '05: Proceedings of the 2005 International Conference on Augmented Tele-existence, pp. 164-171, (2005); HENRYSSON A., BILLINGHURST M., OLLILA M., Ar tennis, SIGGRAPH '06: ACM SIGGRAPH 2006 Sketches, (2006); HENRYSSON A., MARSHALL J., BILLINGHURST M., Experiments in 3d interaction for mobile phone ar, GRAPHITE '07: Proceedings of the 5th International Conference on Computer graphics and interactive techniques in Australia and Southeast Asia, pp. 187-194, (2007); KLEIN G., MURRAY D., Parallel tracking and mapping for small ar workspaces, ISMAR '07: Proceedings of the 2007 6th IEEE and ACM International Symposium on Mixed and Augmented Reality, pp. 1-10, (2007); MANDRYK R.L., MARANAN D.S., False prophets: Exploring hybrid board/video games, CHI '02: CHI '02 extended abstracts on Human factors in computing systems, pp. 640-641, (2002); MULLONI A., WAGNER D., SCHMALSTIEG D., Mobility and social interaction as core gameplay elements in multi-player augmented reality, DIMEA '08: Proceedings of the 3rd international conference on Digital Interactive Media in Entertainment and Arts, pp. 472-478, (2008); PEITZ J., BJORK S., JAPPINEN A., Wizard's apprentice gameplay-oriented design of a computer-augmented board game, ACE '06: Proceedings of the 2006 ACM SIGCHI International Conference on Advances in Computer Entertainment technology, (2006); SZENTGYORGYI C., TERRY M., LANK E., Renegade gaming: Practices surrounding social use of the nintendo ds handheld gaming system, pp. 1463-1472, (2008); WAGNER D., PINTARIC T., LEDERMANN F.S.D., Towards massively multiuser augmented reality on handheld devices, Proceedings of the Third International Conference on Pervasive Computing, pp. 208-219, (2005); WAGNER D., LANGLOTZ T., SCHMALSTIEG D., Robust and unobtrusive marker tracking on mobile phones, ISMAR 2008: Proceedings of the 7th IEEE/ACM International Symposium on Mixed and Augmented Reality, 2008, pp. 121-124, (2008)</t>
  </si>
  <si>
    <t>Bogost I., The rhetoric of exergaming, 42nd Design Automation Conference (2005); Graf D.L., Pratt L.V., Hester C.N., Short K.R., Playing Active Video Games Increases Energy Expenditure in Children, Pediatrics, 124, 2, pp. 534-540, (2009); Doran K., Pickford S., Austin C., Walker T., Barnes T., World of Workout: Towards Pervasive, Intrinsically Motivated, Mobile Exergaming, Meaningful Play 2010 Conference, Michigan State University (2010); Wylie C.G., Coulton P., Mobile Exergaming, 2008 International Conference on Advances in Computer Entertainment Technology, pp. 338-341, (2008); Chronic Diseases and Health Promotion - Global Physical Activity Surveillance; Kendzierski D., DeCarlo K.J., Physical Activity Enjoyment Scale: Two Validation Studies, J. Sport Exerc. Psychol., 13, 1, pp. 50-64, (1991); GoldWalker; Stanley K.G., Livingston I., Bandurka A., Kapiszka R., Mandryk R.L., PiNiZoRo: A GPS-Based Exercise Game for Families, 2010 International Academic Conference on the Future of Game Design and Technology, pp. 243-246, (2010); Kazakos K., Fujiki Y., Puri C., Bhuddaraju P., Pavlidis I., Levine J., NEAT-o-Games: Exertion Interface Interwoven in Daily Life, 26th ACM Conference on Human Factors in Computing Systems Workshop on Exertion Interfaces, pp. 1-3, (2008); Consolvo S., McDonald D.W., Toscos T., Chen M.Y., Froehlich J., Harrison B., Klasnja P., LaMarca A., LeGrand L., Libby R., Smith I., Landay J.A., Activity Sensing in the Wild: A Field Trial of UbiFit Garden, 26th ACM Conference on Human Factors in Computing Systems, pp. 1797-1806, (2008); Buttussi F., Chittaro L., Smarter Phones for Healthier Lifestyles: An Adaptive Fitness Game and Its Evaluation, IEEE Pervasive Computing, 9, 4, pp. 51-57, (2010); Chu Yew Lee S.L., Been-Lirn Duh H., Quek F., Investigating Narrative in Mobile Games for Seniors, 28th ACM Conference on Human Factors in Computing Systems, pp. 669-672, (2010); Fu F.L., Su R.C., Yu S.C., EGameFlow: A Scale to Measure Learners' Enjoyment of E-Learning Games, Computers and Education, 52, 1, pp. 101-112, (2009); Csikszentmihalyi M., Flow: The Psychology of Optimal Experience, (1991); Borg G., Perceived Exertion as an Indicator of Somatic Stress, Scand. J. Rehabil. Med., 2, 2, pp. 92-98, (1970); Croker P.R.E., Bouffard M., Gessaroli M.E., Measuring Enjoyment in Youth Sport Settings: A Confirmatory Factor Analysis of Physical Activity Enjoyment Scale, J. Sport Exerc. Psychol., 17, 2, pp. 200-205, (1995); Mueller F., Vetere F., Gibbs M.R., Agamanolis S., Sheridan J., Jogging over a Distance: The Influence of Design in Parallel Exertion Games, 5th ACM SIGGRAPH Symposium on Video Games, pp. 63-68, (2010); Klasnja P., Consolvo S., Pratt W., How to Evaluate Technologies for Health Behavior Change in HCI Research, 29th ACM Conference on Human Factors in Computing Systems, pp. 3063-3072, (2011)</t>
  </si>
  <si>
    <t>Adams E., Fundamentals of Game Design, (2010); Adams E., Rollings A., Game Dsign and Development: Fundamentals of Game Design, (2007); Aldrich C., Learning by Doing: A Comprehensive Guide to Simulations, Computer Games, and Pedagogy in E-Learning and Other Educational Experiences, (2005); Aldrich C., Game Elements: A Spoonful of Sugar if you Can Avoid Hypoglycemic Shock [Web log comment], (2010); Alexander A.L., Brunye T., Sidman J., Weil S.A., From Faming to Training: A Review of Studies on Fidelity, Immersion, Presence, and Buy-in and Their Effects on Transfer in PC-based Simulations and Games, (2005); Anderson J.R., Reder L.M., Simon H.A., Situated learning and education, Educational Researcher, 25, 4, pp. 5-11, (1996); Barab S., Thomas M., Dodge T., Carteaux R., Tuzun H., Making learning fun: Quest atlantis, a game without guns, Educational Technology Research and Development, 53, 1, pp. 86-107, (2005); Barab S.A., Squire K.D., Dueber W., A co-evolutionary model for supporting the emergence of authenticity, Educational Technology Research and Development, 48, 2, pp. 37-62, (2000); Bartle R., Presence and flow: Ill-fitting clothes for virtual worlds, Techne: Research in Philosophy and Technology, 10, 2, pp. 1-22, (2007); Barton K., Maharg P., E-Simulations in the wild: Interdisciplinary research, design, and imple mentation, Games and Simulations in Online Learning: Research and Development Frameworks, (2007); Beard C.Wilson J.P., Experiential Learning: A Best Practice Eandbook for Educators and Trainers, (2002); Engagement and Motivation in Games Development Processes, (2006); Boud D., Challenge of Problem-Based Learning, (1998); Bowman R.F., A "pac-Man" theory of motivation: Tactile implications for classroom instruction, Educational Technology, 22, 9, pp. 14-17, (1982); Brenton H., Gillies M., Ballin D., Chatting D., The uncanny valley: Does it exist?, Proceedings of the 19th British HCI Group Annual Conference: Workshop on Human-Animated Character Interaction, (2005); Brown E., Cairns P., A grounded investigation of game immersion, Proceedings of the Conference on Human Factors in Computing Systems, (2004); Brown J.S., Collins A., Duguid P., Situated cognition and the culture of learning, Educational Researcher, 18, 1, pp. 32-42, (1989); Carson D., Environmental Storytelling: Creating Immersive 3D Worlds Using Lessons Learned From the Theme Park Industry, (2000); Catania A., Les jeux sont fait! immersiveness and the manageability of game narratives, E|C Serie Speciale, 3, 5, pp. 37-40, (2009); Chalmers A., Debattista K., pp. 225-232, (2009); Csikszentmihalyi M., Flow: The Psychology of Optimal Experience, (1990); Dalgarno B., Lee M.J.W., What are the learning affordances of 3-D virtual environments?, British Journal of Educational Technology, 41, 1, pp. 10-32, (2009); De Freitas S., Learning in Immersive Worlds: A Review of Game-Based Learning, (2007); De Freitas S., Griffiths M., Online gaming as an educational tool in learning and training, British Journal of Educational Technology, 38, 3, pp. 535-537, (2007); De Freitas S., Maharg P., Digital games and learning: Modelling learning experiences in the digital age, Digital Games and Learning, (2011); Delise R., How to Use Problem-Based Learning in the Classroom, (1997); Derry S.J., Steinkuehler C.A., Cognitive and situative theories of learning and instruction, Encyclopedia of Cognitive Science, (2003); Dickey M.D., Engaging by design: How engagement strategies in popular computer and video games can inform instructional design, Educational Technology Research and Development, 53, 2, pp. 67-83, (2005); Driscoll M., Psychology of Learning for Instruction; Dumbleton T., Games to entertain or games to teach?, Emerging Technologies for Learning, 2, (2007); Edwards B., Epic's Sweeney: Games are 'Factor of 1000' off from Graphical Realism, (2009); Frangoul A., Logged on and switched off, The Sunday Times Magazine, (2010); Garris R., Ahlers R., Driskell J.E., Games, motivation and learning: A research and practice model, Simulation &amp; Gaming, 33, 4, pp. 441-467, (2002); Gijbels D., Dochy F., Bossche P.V.D., Segers M., Effects of problem-based learning: A meta-analysis from the angle of assessment, Review of Educational Research, 75, 1, pp. 27-62, (2005); Halff H., Adventure games for science education: Generative methods in exploratory environments, Proceedings of the 12th International Conference on Artificial Intelligence in Education, (2005); Harteveld C., Triadic Game Design, (2011); Harteveld C., Guimaraes R., Mayer I.S., Bidarra R., Balancing pedagogy, game and reality components within a unique serious game for training levee inspection, Proceedings of the 2nd International Conference on Technologies for e-Learning and Digital Entertainment, pp. 128-139, (2007); Harteveld C., Guimaraes R., Mayer I.S., Bidarra R., Balancing play, meaning and reality: The design philosophy of levee patroller, Simulation &amp; Gaming, 41, 3, pp. 316-340, (2010); Hatzipanagos S., Hiding something from the learner? A framework for designing computer simulation interfaces, Proceedings of the World Conference on Educational Multimedia, Hypermedia and Telecommunications, pp. 986-993, (2009); Hoffman B., Nadelson L., Motivational engagement and video gaming: A mixed methods study, Educational Technology Research and Development, 58, 3, pp. 245-351, (2010); Holman D., Pavlica K., Thorpe R., Rethinking Kolb's theory of experiential learning in management education: The contribution of social constructionism and activity theory, Management Learning, 28, 2, pp. 135-148, (1997); Jarvis P., Holford J., Griffin C., The Theory and Practice of Learning, (2003); Jenkins H., Game design as narrative architecture, First Person: New Media as Story, Performance, Game, (2004); Jennett C., Cox A.L., Cairns P., Dhoparee S., Epps A., Tijs T., Walton A., Measuring and defining the experience of immersion in games, International Journal of Human-Computer Studies, 66, 9, pp. 641-661, (2008); Jentsch F., Bowers C.A., Evidence PC-based simulations in studying aircrew coordination, The International Journal of Aviation Psychology, 8, 3, pp. 243-260, (1998); Johnson W.L., Vilhjalmsson H., Marsella M., Serious games for language learning: How much game, how much ai?, Proceedings of the Twelfth International Conference on Artificial Intelligence in Education, (2005); Juul J., A clash between game and narrative, Proceedings of the Digital Arts and Culture Conference, Bergen, Norway, (1998); Kebritchi M., Hirumi A., Examining the pedagogical foundations of modern educational computer games, Computers &amp; Education, 51, 4, pp. 1729-1743, (2008); Kiili K., Digital game-based learning: Towards an experiential gaming model, The Internet and Higher Education, 8, 1, pp. 13-24, (2005); Kiili K., Foundation for problem-based gaming, British Journal of Educational Technology, 38, 3, pp. 394-404, (2007); Kiili K., Lainema T., Foundation for measuring engagement in educational games, Journal of Interactive Learning Research, 19, 3, pp. 469-488, (2008); King G., Play, modality and claims of realism in full spectrum warrior, Proceedings of the Aesthetics of Play Conference, Bergen, Norway. Retrieved from, (2005); Kirriemuir J., McFarlane A., Report 8: Literature Review in Games and Learning, (2004); Klopfer E., Osterwell S., Salen K., Moving Learning Games Forward: Obstacles, Opportunities and Openness, (2009); Kolb D.A., Experiential Learning: Experience as the Source of Learning and Development, (1984); Lainema T., Saarinen E., Explaining the educational power of games, Design and Implementation of Educational Games: Theoretical and Practical Perspectives, (2010); Larkin J.H., What kind of knowledge transfers?, Knowing, Learning and Instruction: Essays in Honour of Robert Glaser, (1989); Lave J., Wenger E., Situated Learning: Legitimate Peripheral Participation, (1991); Levine J., Gaming and libraries: Intersection of service, Library Technology Reports. Expert Guides to Library Systems and Services, 42, 5, (2006); Lim C.P., Nonis D., Hedberg J., Gaming in a 3D multiuser virtual environment: Engaging students in science lessons, British Journal of Educational Technology, 37, 2, pp. 211-231, (2006); Lombard M., Ditton T., At the heart of it all: The concept of presence, Journal of Computer- Mediated Communication, 3, 2, (1997); Lynch M., Tunstall R., When worlds collide: Developing game-design partnerships in universities, Simulation &amp; Gaming, 39, 3, pp. 379-398, (2008); Ma Y., Williams D., Prejean L., Richard C., A research agenda for developing and implementing educational computer games, British Journal of Educational Technology, 38, 3, pp. 513-518, (2007); Malone T.W., Toward a theory of intrinsically motivating instruction, Cognitive Science, 5, 4, pp. 333-369, (1981); Malone T.W., Lepper M.R., Making learning fun: A taxonomy of intrinsic motivations for learning, Aptitude, Learning and Instruction Volume 3: Cognitive and Affective Process Analysis, (1987); Maran N.J., Glavin R.J., Low- to high-fidelity simulation - A continuum of medical education?, Medical Education, 37, 1, pp. 22-28, (2003); Masuch M., Rober N., Game graphics beyond realism: Then, now and tomorrow, Proceedings of DiGRA: Changing Views: Worlds in Play, (2005); Mayo M.J., Video games: A route to large-scale STEM education?, Science, 323, 5910, pp. 79-82, (2009); McKeachie W.J., McKeachie's Teaching Tips. Strategies, Research and Theory for College and University Teachers, (2002); McMahan A., Immersion, engagement and presence: A method for analysing 3D video games, The Video Game, Theory Reader, (2003); McMahan M., Ojeda C., A model of immersion to guide the design of serious games, Proceedings of the World Conference on E-Learning in Corporate, Government, Healthcare, and Higher Education, pp. 1833-1842, (2008); Miettinen R., The concept of experiential learning and john dewey's theory of reflective thought and action, International Journal of Lifelong Education, 19, 1, pp. 54-72, (2000); Mori M., Bukimi no tani [the uncanny valley], Energy, 7, 4, pp. 33-35, (1970); Oblinger D., The next generation of educational engagement, Journal of Interactive Media in Education, (2004); Ormrod J.E., Human Learning, (1999); Peachey P., The Application Of 'activity theory' in the design of educational simulation games, Design and Implementation of Educational Games: Theoretical and Practical Perspectives, (2010); Pintrich P.R., Schunk D.H., Motivation in Education: Theory, Research and Applications, (1996); Pivec M., Editorial. Play and learn: Potentials of game-based learning, British Journal of Educational Technology, 38, 3, pp. 387-393, (2007); Prensky M., Digital Game-Based Learning, (2001); Pulman A., Shufflebottom M., A virtual infection control simulation: The development of a serious game in the health care sector, Serious Games on the Move, (2009); Qin H., Rau P.P., Salvendy G., Measuring player immersion in the computer game narrative, International Journal of Human-Computer Interaction, 25, 2, pp. 107-133, (2009); Ritterfield U., Cody M., Vorderer P., Introduction, Serious Games. Mechanisms and Effects, (2009); Rooney P., Harnessing Serious Games in Higher Education: A Case Study (Unpublished Doctoral Dissertation), (2011); Rosas R., Nussbaum M., Cumsille P., Marianov V., Correa M., Flores P., Design and assessment of educational video games for first and second grade students, Computers &amp; Education, 40, 1, pp. 71-94, (2003); Ruben B.D., Simulations, games, and experience-based learning: The quest for a new paradigm for teaching and learning, Simulation &amp; Gaming, 30, 4, pp. 498-505, (1999); Ryan R.M., Deci E.L., Intrinsic and extrinsic motivations: Classic definitions and new directions, Contemporary Educational Psychology, 25, 1, pp. 54-67, (2000); Savery J.R., Duffy T.M., Problem based learning: An instructional model and its constructivist framework, Constructivist Learning Environments: Case Studies in Instructional Design, (1996); Savin-Baden M., Howell Major C., Foundations of Problem-Based Learning, (2004); Seeney M., Routledge H., Drawing circles in the sand: Integrating content into serious games, Games-Based Learning Advancements for Multisensory Human Computer Interfaces. Techniques and Effective Practices, (2009); Shaffer D.W., Squire K.D., Halverson R., Gee J.P., Video games and the future of learning, Phi Delta Kappan, 87, 2, pp. 104-111, (2005); Singley M.K., Anderson J.R., Transfer of Cognitive Skill, (1989); Sweetser P., Wyeth P., Gameflow: A model for evaluating player enjoyment in games, ACM Computers in Entertainment, 3, 3, pp. 1-24, (2005); Tinwell A., Grimshaw M., Bridging the uncanny: An impossible traverse?, Proceedings of the 13th International MindTrek Conference: Everyday Life in the Ubiquitous Era, (2009); Trespalacios J.H., Chamberlin B., 21st century learning: The role of serious games, Handbook of Research on Serious Games as Educational, Business and Research Tools, (2012); Tuzun H., Blending video games with learning: Issues and challenges with classroom implementations in the Turkish context, British Journal of Educational Technology, 38, 3, pp. 465-477, (2007); Uden L., Beaumont C., Technology and Problem-based Learning, (2006); Van Eck R., Digital game-Based learning: It's not just the digital natives who are restless, Educause Review, 41, 2, pp. 16-30, (2006); Van Eck R., Building artificially intelligent learning games, Games and simulations in Online Learning. Research and Development Frameworks, (2007); Wages R., Grunvogel S.M., Grutzmacher B., How realistic is realism? Considerations on the aesthetics of computer games, Proceedings of the Third International Conference on Entertainment Computing, pp. 216-225, (2004); Whitton N., Learning and teaching with computer games in higher education, Games-based Learning Advancements for Multi-Sensory Human Computer Interfaces. Techniques and Effective Practices, (2009); Williams D., Ma Y., Feist S., Richard C.E., Prejean L., The design of an analogical encoding tool for game-based virtual learning environments, British Journal of Educational Technology, 38, 3, pp. 429-437, (2007); Young M.F., Instructional design for situated learning, Educational Technology Research and Development, 41, 1, pp. 43-58, (1993)</t>
  </si>
  <si>
    <t>Alexander C., Ishikawa S., Silverstein M., A Pattern Language, (1977); Bjork S., Holopainen J., Patterns in Game Design, (2004); Church D., Formal Abstract Design Tools, (1999); Egenfeldt-Nielsen S., What Makes a Good Learning Game? Going Beyond Edutainment, (2011); Falstein N., Better By Design: The 400 Project, Game Developer magazine, 9, 3, (2002); Gonzalez Sanchez J.L., Playability the Characterization of Player Experience in Video Game, (2010); Gonzalez Sanchez J.L., Padilla Zea N., Gutierrez F.L., From Usability to Playability: Introduction to Player-Centered Video Game Development Process, Proceedings of Human-Computer Interaction International (HCII), (2009); Ergonomics of Human-System Interaction, (2010); Kiili K., Educational Game Design Patterns, (2009); Kreimeier B., The Case for Game Design Patterns, (2002); Lyardet D., Rossi G., Schwabe D., Using Design Patterns in Educational Multimedia Applications, (1998); Group N.-N., Our Definition of User Experience, (2007); Plass J., Homer B., Educational Game Design Pattern Candidates, (2009); Rogers S., Level Up!: The Guide to Great Video Game Design, (2010); Schell J., The Art of Game Design: A Book of Lenses, (2008)</t>
  </si>
  <si>
    <t>Bokhari M.D., Ravia, Et al., Design, development and validation of a take-home simulator for fundamental laparoscopic skills: Using Nintendo Wii® for surgical training, Wii Surgery, (2010); White Paper: VBS2, (2010); Esseff P.J., Esseff M.S., Instructional Development Learning System (IDLS), (1998); Hunicke, Robin, Leblanc, Marc, Zubek R., Challenges in games AI workshop, nineteenth national conference of artificial intelligence, MDA: A Formal Approach to Game Design and Game Research, (2004); Clark D.R., Instructional System Design Concept Map; A System Approach to Training, (1984); Brathwaite B., Schreiber I., Challenges for Game Designers: Non-digital Exercises for Video Game Designers, (2009); Huizinga J., Homo Ludens, (1971); Koster R., A Theory of Fun for Game Design, (2009); Bartle R., Hearts, Clubs, Diamonds Spades: Players Who Suit MUDS; Yee N., The Daedalus Project; Hamann S., Mao H., Positive and negative emotional verbal stimuli elicit activity in the left amygdala, Neuroreport, 13, (2002); Csikszentmihalyi M., Abuhamdeh S., Nakamura J., Flow, Handbook of Competence and Motivation, (2005); Goleman D., Emotional Intelligence: Why It Can Matter More Than IQ, (2006); Convoy Operations Handbook, (2005); StarCraft; Schell J., The Art of Game Design: A Book of Lenses, (2008)</t>
  </si>
  <si>
    <t>Kafai Y.B., Ching C.C., Marshall S., Children as designers of educational multimedia software, Computers &amp; Education, 29, pp. 117-112, (1997); Moreno-Ger P., Burgos D., Martinez-Ortiz I., Sierra J.L., Fernandez-Manjon B., Educational game design for online education, Computers in Human Behavior, 24, pp. 2530-2540, (2008); Domagk S., Schwartz R.N., Plass J.L., Interactivity in multimedia learning: An integrated model, Computers in Human Behavior, 26, pp. 1024-1033, (2010); Schaefer S., Warren J., Teaching computer game design and construction, Computer-Aided Design, 36, pp. 1501-1510, (2004); Smeets E., Does ICT contribute to powerful learning environments in primary education?, Computers &amp; Education, 44, pp. 343-355, (2005); O'Neil H.F., Wainess E.L.R., Baker, Classification of learning outcomes: Evidence from the computer games literature, The Curriculum Journal, 16, pp. 455-474, (2005); Robertson J., Howells C., Computer game design: Opportunities for successful learning, Computers &amp; Education, 50, pp. 559-578, (2008); Smeets E., Does ICT contribute to powerful learning environments in primary education?, Computers &amp; Education, 44, pp. 343-355, (2005); Prepared for the Interacitve Software Federation of Europe (ISFE) by GameVision Europe, (2011); Eow Y.L., Wan Zahbte Wan A., Rosnaini M., Roselan B., Computer games development and appreciative learning approach in enhancing students' creative perception, Computers &amp; Education, 54, pp. 146-161, (2010); Iqbal A., Kankaanranta M., Neittaanmaki P., Engaging learners through virtual worlds, Procedia - Social and Behavioral Sciences, 2, pp. 3198-3205, (2010); Chittaro L., Ranon R., Web3D technologies in learning, education and training: Motivations, issues, opportunities, Computers and Education, 49, 1, pp. 3-18, (2007); Robertson J., Howells C., Computer game design: Opportunities for successful learning, Computers &amp; Education, 50, pp. 559-578, (2008); Eow L.Y., Wan W.Z.A., Rosnaini M., Roselan B., Computer games development and appreciative learning approach in enhancing students' creative perception, Computers &amp; Education, 54, pp. 146-161, (2010); Dalgarno B., Lee M.J.W., What are the learning affordances of 3-D virtual environments?, British Journal of Educational Technology, 41, pp. 10-32, (2010)</t>
  </si>
  <si>
    <t>Voss C., The Experience - Profit Cycle: Trends in the Experience Economy, London Business School Report, (2003); Hickman M., White C., Back to the Future, (2004); Hochschild A., The Managed Heart, (1983); Johnson D., Wiles J., Effective Affective User Interface Design in Games, Conference for Affective Human Factors Design, (2002); Logan R.J., Behavioural and Emotional Usability: Thomson Consumer Electronics, Usability in Practice, (1994); Dix A., Absolutely Crackers, Computers and Fun 4, (2001); Murray J.H., Hamlet on the Holodeck: the Future of Narrative in Cyberspace, (1998); Zimbardo P.G., Cognitive Control of Motivation, (1969); Peacock L.A., Chmielewski D., Jordan P.W., Jenson S., User Organisation of Personal Data - Implications for the Design of Wireless Information Devices, Proceedings of Interact 2001, (2001); Philippot P., Inducing and Assessing Differentiated Emotion Feeling States in the Laboratory, Cognition and Emotion, 7, 2, pp. 171-193, (1993); Steel A., Jones M., Apperley M., The Use of Auditory Feedback in Call Centre CHHI, Proceedings of CHI 2002, (2002); Bowers J., Martin D., Machinery in the New Factories: Interaction and Technology in a Bank's Telephone Call Centre, Proceedings of CSCW 2000, pp. 49-68, (2000); Ekman P., Emotions Revealed: Understanding Faces and Feelings, (2003); Davis F., Bagozzi R., Warshaw P., Extrinsic and Intrinsic Motivation to Use Computers in the Workplace, Journal of Applied Social Psychology, 22, 14, pp. 1111-1132, (1992); Igbaria M., Schiffman S., Wieckowski T., The respective roles of perceived usefulness and perceived fun in the acceptance of microcomputer technology, Behaviour &amp; Information Technology, 13, 6, pp. 349-361, (1994); Malone T.W., What Makes Computer Games Fun?, pp. 258-277, (1981); Hopson J., Behavioural Games Design, (2001)</t>
  </si>
  <si>
    <t>Huizinga J., Homo Ludens; Carroll J., Fun, SIGCHI Bulletin, 19, 3, pp. 21-23, (1988); Heckel P., The Elements of Friendly Software Design, 4</t>
  </si>
  <si>
    <t>Buschmann F., Meunier R., Rohnert H., Sommerlad P., Stal M., Pattern Oriented Software Architecture, Volume 1: A System of Patterns, 1, (1996); Costikyan G., I have no words and i must design, Conference Proceedings of Computer Games and Digital Cultures, pp. 9-33, (2002); Fowler M., Scott K., UML Distilled Second Edition "A Brief Guide to the Standard Object Modeling Language, (2000); Gamma E., Helm R., Johnson R., Vlissides J., Design Patterns: Elements of Reusable Object-oriented Software, (1995); Essential Facts about Computer and Video Game Industry - 2003 Sales, Demographics and Usage Data, (2003); Kreimeier B., The Case for Game Design Patterns; Lundgren S., Bjork S., Game mechanics: Describing computer-augmented games in terms of interaction, Proceedings of TIDSE, (2003); I. object technology international, Eclipse Platform Technology Overview, (2003); Overmars M., Game Maker, (2004); Rollings A., Adams E., On Game Design, (2003); Bjork S.L.S., Holopainen J., Game design patterns, Proceedings of Digital Games Research, (2003); Salen K., Zimmerman E., Rules of Play - Game Design Fundamentals, (2004); Spector W., Remodeling RPGs for the New Millennium, (1999)</t>
  </si>
  <si>
    <t>Hinckley K., Pausch R., Goble J.C., Kassell N.F., A survey of design issues in spatial input, Proc. 7th Annual ACM Symposium on User Interface Software and Technology, pp. 213-222, (1994); Marentakis G., Brewster S.A., A study on gestural interaction with a 3D audio display, Proc. Mobile HCI, 3160, pp. 180-191, (2004); Corradini A., Wesson M.R., Cohen P.R., A map-based system using speech and 3d gesture for pervasive computing, Proc. 4th IEEE ICMI, (2002); Malone T.W., What makes things fun to learn? Heuristics for designing instructional computer games, Proc. 3rd ACM SIGSMALL Symposium, pp. 162-169, (1980); Bolt R., Put that there": Voice and gesture at the graphics interface, Proc. SIGGRAPH '80, pp. 262-270, (1980); Keir P., Elgoyhen J., Naef M., Payne J., Horner M., Anderson P., Gesture-recognition with nonreferenced tracking, 1st IEEE Symposium on 3D User Interfaces, (2006); Kent S.L., The First Quarter: A 25-year History of Video Games, (2000)</t>
  </si>
  <si>
    <t>Dix A., Finlay J., Abowd G.D., Beale R., Human-Computer Interaction, (2004); Federoff M., Heuristics and Usability Guidelines for the Creation and Evaluation of Fun in Video Games, (2002); Keppel G., Design and Analysis: A Researcher's Handbook, (1991); Metacrltic.com Video Game Ratings (n.d.); Reuters, Halo 2 Video Game Sales Hit 6.4m units, Reuters, (2005); Schnelderman B., Designing the User Interface: Strategies for Effective Human Computer Interaction, (1998)</t>
  </si>
  <si>
    <t>Anderson G., Brown R.I., Real and laboratory gambling, sensation seeking and arousal, British Journal of Psychology, 75, pp. 401-410, (1984); Bandura A., Social Learning Theories, (1977); Carrol D., Huxley J.A.A., Cognitive, dispositional and psychophysiological correlates of dependent slot machine gambling in young people, Journal of Applied Sociology and Psychology, 24, pp. 1070-1083, (1994); Coulombe A., Ladouceur R., Desharnais R., Jobin J., Erroneous perceptions and arousal among regular and occasional video poker players, Journal of Gambling Studies, 8, pp. 235-244, (1992); Coventry K.R., Norman A.C., Arousal, sensation seeking and frequency of gambling in off-course horse racing bettors, British Journal of Psychology, 88, pp. 671-681, (1997); DeCaria C.M., Hollander E., Grossman R., Wong C.M., Mosovich S.A., Cherkasky S., Diagnosis, neurobiology and treatment of pathological gambling, Journal of Clinical Psychiatry, 57, pp. 80-84, (1996); Dickerson M.G., Hinchy J., England S.L., Fabre J., Cunningham R., On the determinants of persistent gambling behaviour in high-frequency poker machine players, British Journal of Psychology, 83, pp. 237-248, (1992); Fowles D.C., The three arousal model: Implications of Gray's two-factor learning theory for heart rate electrodermal activity and psychopathy, Psychophysiology, 17, pp. 87-104, (1980); Griffiths M.D., Addictions to fruit machines: A preliminary study among young males, Journal of Gambling Studies, 6, pp. 113-126, (1990); Griffiths M.D., Tolerance in gambling: An objective measure using the psychophysiological analysis of male fruit machine gamblers, Addictive Behaviors, 18, pp. 365-372, (1993); Griffiths M.D., The role of subjective mood states in the maintenance of fruit machine gambling behavior, Journal of Gambling Studies, 11, pp. 123-135, (1995); Leary K., Dickerson M., Levels of arousal in high- and low-frequency gamblers, Behavior Research and Therapy, 23, pp. 635-640, (1985); Legg Englang S., Gotestam K.G., The nature and treatment of excessive gambling, Acta Psychiatrica Scandinavica, 84, pp. 113-120, (1991); Lesieur H.R., Blume S.B., The South Oaks Gambling Screen (SOGS): A new instrument for the identification of pathological gamblers, American Journal of Psychiatry, 144, pp. 1184-1188, (1987); Mackay C.J., The measurement of mood and psychophysiological activity using self-report techniques, Techniques in Psychophysiology, pp. 501-562, (1980); Meyer G., Hauffa B.P., Schedlowski M., Pawlak C., Stadler M.A., Exton M.S., Casino gambling increases heart rate and salivary cortisol in regular gamblers, Biological Psychiatry, 48, pp. 948-953, (2000); National Gambling Survey, (1995); O'Connor K., Smoking, heart rate and personality, Personality and Individual Differences, 14, pp. 225-232, (1992); Obrist P.A., Cardiovascular Psychophysiology: A Perspective, (1981); Volberg R.A., Steadman H.J., Refining prevalence estimates of pathological gambling, American Journal of Psychiatry, 145, pp. 502-505, (1988); Walters G.D., Contri D., Outcome expectancies for gambling: Empirical modeling of a memory network in federal prison inmates, Journal of Gambling Studies, 14, pp. 173-191, (1998); Wassarman H.-S., The role of expectancies and time perspectives in gambling behavior, Dissertation Abstracts International: Section B - The Sciences and Engineering, 62, 8 B, (2002)</t>
  </si>
  <si>
    <t>Althusser L., Ideology and ideological state apparatus (notes towards and investigation, Lenin and Philosophy and Other Essays, pp. 121-173, (1971); Hague J., Gimme your money: A half-baked history of shareware, Loonygames, 1, 24, (1999); Hall S., Marx's notes on method: A 'reading' of the '1857 introduction, Cultural Studies, 6, (1974); Hall S., Signification, representation, ideology: Althusser and the post-structuralist debates, Critical Studies in Mass Communication, 2, 2, (1985); Hills M., Fan Cultures, (2002); Johnson R., The story so far: And other transformations?, Introduction to Contemporary Cultural Studies, pp. 277-313, (1986); Kerr A., Live life to the power of ps2 locating the digital games industry in the new media environment, Irish Communications Review, 9, (2003); Kline S., Dyer-Witheford N., De Peuter G., Digital Play: The Interaction of Technology, Culture, and Marketing, (2003); Kucklich J., Precarious playbour: Modders and the digital games industry, Creative Gamers Seminar, (2005); MacTavish A., Game mod(ifying) theory: The cultural contradictions of computer game modding, Power Up: Computer Games, Ideology, and Play, (2003); Meehan E.R., Leisure or labor?: Fan ethnography and political economy, Consuming Audiences? Production and Reception in Media Research, pp. 71-92, (2000); Mosco V., The Political Economy of Communication, (1996); Postigo H., From pong to planet quake: Post industrial transitions from leisure to work, Information, Communication &amp; Society, 6, 4, pp. 593-607, (2003); Sotamaa O., Playing It my way? mapping the agency of modders, Internet Research 5.0 Conference, (2004); Sotamaa O., Creative user-centred design practices: Lessons from game cultures, Innovatory Users and Communication Technologies, (2005); Terranova T., Free labor: Producing culture for the digital economy, Social Text 63, 18, 2, pp. 33-58, (2000)</t>
  </si>
  <si>
    <t>Harteveld C.; Guimarães R.; Mayer I.; Bidarra R.</t>
  </si>
  <si>
    <t>Harteveld, Casper (23392508000); Guimarães, Rui (23392328300); Mayer, Igor (7103174445); Bidarra, Rafael (6602846970)</t>
  </si>
  <si>
    <t>23392508000; 23392328300; 7103174445; 6602846970</t>
  </si>
  <si>
    <t>Balancing pedagogy, game and reality components within a unique serious game for training levee inspection</t>
  </si>
  <si>
    <t>4469 LNCS</t>
  </si>
  <si>
    <t>10.1007/978-3-540-73011-8_15</t>
  </si>
  <si>
    <t>https://www.scopus.com/inward/record.uri?eid=2-s2.0-38049133949&amp;doi=10.1007%2f978-3-540-73011-8_15&amp;partnerID=40&amp;md5=33c98bca4ecae436b25b64bd042b44c6</t>
  </si>
  <si>
    <t>Most educational or training games, also referred to as serious games, have been developed without an underlying design theory. In order to make a contribution to the development of such a theory, we present the underlying design philosophy of Levee Patroller, a 3D first-person game used to train levee patrollers in the Netherlands. This approach stipulates that the design of a serious game is a multi-objective problem where trade-offs need to be made. Making these trade-offs takes place in a 'design space' defined by three general boundary criteria: 1. fun (game), 2. learning (pedagogy), and 3. validity (reality). The various tensions between these three criteria make it difficult to 'balance' or create harmony in a serious game. We illustrate this process with a discussion on the design of Levee Patroller. In addition, we translate the aforementioned general design criteria into a number of concrete design requirements for serious games. © Springer-Verlag Berlin Heidelberg 2007.</t>
  </si>
  <si>
    <t>Design methodology; Emergency prevention training; Game design; Levee inspection; Levee patroller; Serious games</t>
  </si>
  <si>
    <t>Bergeron B.P., Developing Serious Games, (2006); Crawford C., The Art of Computer Game Design, (1982); Csikszentmihalyi M., Flow: The Psychology of Optimal Experience, (1991); Egenfeldt-Nielsen S., Beyond Edutainment: Exploring the Educational Potential of Computer Games, (2005); Gee J.P., What Video Games have to Teach Us about Learning and Literacy, (2004); Malone T.W., Toward a Theory of Intrinsically Motivating Instruction, Cognitive Science, 5, pp. 333-369, (1981); Moser R.B., A Methodology for the Design of Educational Computer Adventure Games, (2000); Salen K., Zimmerman E., Rules of Play: Game Design Fundamentals, (2004); Shaffer D.W., Squire K.A., Halverson R., Gee J.P., Video games and the future of learning, Phi Delta Kappan, 87, pp. 104-111, (2005)</t>
  </si>
  <si>
    <t>Baranowski T., Buday R., Thomson D., Baranowski J., Playing for real video games and stories for health- related behavior change, Am J Prev Med., 34, 1, pp. 74-82, (2008); Barkhuus L., Chalmers M., Hall M., Tennent P., Bell M., Sherwood S., Brown B., Picking pockets on the lawn: The development of tactics and strategies in a mobile game, Proc. Ubiquitous Computing (Ubicomp), pp. 358-374, (2005); Bell M., Et al., Interweaving mobile games with everyday life, Proc. of CHI 2006, (2006); Csikszentmihalyi M., Flow: The Psychology of Optimal Experience, (1991); De Freitas S., Learning in Immersive Worlds, (2006); Desurvire H., Caplan M., Toth J.A., Using heuristics to evaluate the playability of games, CHI '04 Extended Abstracts on Human Factors in Computing Systems, pp. 1509-1512, (2004); Ermi L., Mayra F., Fundamental components of the gameplay experience: Analysing immersion, Proceedings of DiGRA 2005, (2005); Garzotto F., Investigating the educational effectiveness of multiplayer online games for children, Proc. IDC 2007, (2007); Kiili K., Educational Game Design: Experiential Gaming Model Revised, (2005); Koivisto E.M.I., Korhonen H., Mobile Game Playability Heuristics, (2006); Licoppe C., Inada Y., Emergent uses of a multiplayer location-aware mobile game: The interactional consequences of mediated encounters, Mobilities, 1, 1, (2006); Lieberman D.A., Management of chronic pediatric diseases with interactive health games: Theory and research findings, Journal of Ambulatory Care Management, 24, 1, pp. 26-38, (2001); Lin J.J., Mamykina L., Lindtner S., Delajoux G., Strub H., Fish'n'steps: Encouraging physical activity with an interactive computer game, Proc. of Ubicomp 2006, pp. 261-278, (2006); Maitland J., Sherwood S., Barkhuus L., Anderson I., Hall M., Brown B., Chalmers M., Muller H., Increasing the awareness of daily activity levels with pervasive computing, Proc. ACM Pervasive Health, (2006); Poels K., De Kort Y.A.W., Ijsselsteijn W.A., It is always a lot of fun!" - Exploring dimensions of digital game experience using focus group methodology, Proceedings of the Annual FuturePlay Conference, (2007); Prensky M., Digital Game-based Learning, (2001); Rocker C., Haar M., Exploring the usability of video game heuristics for pervasive game development in smart home environments, Proceedings of the Third International Workshop on Pervasive Gaming Applications - PerGames 2006, pp. 199-206, (2006); Soh J.O.B., Tan B.C.Y., Mobile gaming, Communications of the ACM, 51, 3, pp. 35-39, (2008); Takatalo J., Hakkinen J., Lehtonen M., Komulainen J., Kaistinen J., Nyman G., Presence, involvement and flow in digital gaming, CHI 2007, (2007); Yee N., Journal of CyberPsychology and Behavior, 9, pp. 772-775, (2007)</t>
  </si>
  <si>
    <t>Wade J., Improving children's wheelchair skills, Rehabilitation Management, 7, pp. 78-80, (1999); Holt K.M., Baxter H., Safety with independence. The Pictor wheelchair proficiency scheme, Physiotherapy, 71, 7, pp. 315-316, (1985); MacPhee A.H., Kirby R.L., Coolen A.L., Smith C., MacLeod D.A., Dupuis D.J., Wheelchair skills training program: A randomized clinical trial of wheelchair users undergoing initial rehabilitation, Archives of Physical Medicine and Rehabilitation, 85, 1, pp. 41-50, (2004); Bullard S., Miller S.E., Comparison of teaching methods to learn a tilt and balance wheelchair skill, Percept Mot Skills, 93, pp. 131-138, (2001); Gellman H., Sie I., Waters R.L., Late complications of the weight-bearing upper extremity in the paraplegic patient, Clinical Orthopeadics &amp; Related Research, 233, pp. 132-135, (1988); Bayley J.C., Cochran T.P., Sledge C.B., The weight-bearing shoulder. The impingement syndrome in paraplegics, Journal of Bone and Joint Surgery - Series A, 69, 5, pp. 676-678, (1987); Wylie E.J., Chakera T.M., Degenerative joint abnormalities in patients with paraplegia of duration greater than 20 years, Paraplegia, 26, pp. 101-106, (1988); Nichols P.J.R., Norman P.A., Ennis J.R., Wheelchair user's shoulder? Shoulder pain in patients with spinal cord lesions, Scandinavian Journal of Rehabilitation Medicine, 11, 1, pp. 29-32, (1979); Sie I.H., Waters R.L., Adkins R.H., Gellman H., Upper extremity pain in the post rehabilitation spinal cord injured patient, Archives of Physical Medicine and Rehabilitation, 73, pp. 44-48, (1992); Subbarao J.V., Klopstein J., Turpin R., Prevalence and impact of wrist and shoulder pain in patients with spinal cord injury, Journal of Spinal Cord Medicine, 18, pp. 9-13, (1994); Pentland W.E., Twomey L.T., The weight-bearing upper extremity in women with long-term paraplegia, Paraplegia, 29, pp. 521-530, (1991); Aljure J., Eltorai I., Bradley W.E., Carpal Tunnel Syndrome in paraplegic patients, Paraplegia, 23, 3, pp. 182-186, (1985); Gellman H., Chandler D.R., Petrasek J., Sie I., Adkins R., Waters R.L., Carpal tunnel syndrome in paraplegic patients, Journal of Bone Joint Surgery (Am.), 70, pp. 517-519, (1988); Tun C.G., Upton J., The paraplegic hand: Electrodiagnostic studies and clinical findings, Journal of Bone Joint Surgery (Am.), 13, pp. 716-719, (1988); Davidoff G., Werner R., Waring W., Compressive mononeuropathies of the upper extremity in chronic paraplegia, Paraplegia, 29, pp. 17-24, (1991); Baldwin M.A., Boninger M.L., Shimada S.D., Cooper R.A., O'Connor T.J., A Relationship between pushrim kinetics and median nerve dysfunction, Proceedings 21st Annual RESNA Conference, pp. 378-380, (1998); Boninger M.L., Cooper R.A., Baldwin M.A., Shimada S.D., Koontz A., Wheelchair pushrim kinetics: Body weight and median nerve function, Archives of Physical Medicine and Rehabilitation, 80, 8, pp. 910-915, (1999); Boninger M.L., Dicianno B.E., Cooper R.A., Towers J.D., Koontz A.M., Souza A.L., Shoulder magnetic resonance imaging abnormalities, wheelchair propulsion, and gender, Archives of Physical Medicine and Rehabilitation, 84, 11, pp. 1615-1620, (2003); Boninger M.L., Impink B.G., Cooper R.A., Koontz A.M., Relation between median and ulnar nerve function and wrist kinematics during wheelchair propulsion, Archives of Physical Medicine and Rehabilitation, 85, 7, pp. 1141-1145, (2004); Fronczak K.J., Boninger M.L., Souza A.L., Cooper R.A., Wheelchair propulsion biomechanics, weight, and median nerve damage: A longitudinal study, Proceedings 26th Annual RESNA Conference, (2003); O'Connor T.J., Fitzgerald S.G., Cooper R.A., Thorman T.A., Boninger M.L., Does computer game play aid in motivation of exercise and increase metabolic activity during wheelchair ergometry?, Medical Engineering and Physics, 23, 4, pp. 267-273, (2001); Krause J.S., Sternberg M., Lottes S., Maides J., Mortality after spinal cord injury: An 11-year prospective study, Archives of Physical Medicine and Rehabilitation, 78, 8, pp. 815-821, (1997); Cooper R.A., Wolf E., Fitzgerald S.G., Boninger M.L., Ulerich R., Ammer W.A., Seat and footrest shocks and vibrations in manual wheelchairs with and without suspension, Archives of Physical Medicine and Rehabilitation, 84, 1, pp. 96-102, (2003); Boninger M.L., Cooper R.A., Baldwin M.A., Shimada S.D., Koontz A., Wheelchair pushrim kinetics: Body weight and median nerve function, Archives of Physical Medicine and Rehabilitation, 80, 8, pp. 910-915, (1999); Boninger M.L., Souza A.L., Cooper R.A., Fitzgerald S.G., Koontz A.M., Fay B.T., Propulsion patterns and pushrim biomechanics in manual wheelchair propulsion, Archives of Physical Medicine and Rehabilitation, 83, 5, pp. 718-723, (2002); De Groot S., Veeger H.E.J., Hollander A.P., Van Der Woude L.H.V., Consequence of feedback-based learning of an effective hand rim wheelchair force production on mechanical efficiency, Clinical Biomechanics, 17, 3, pp. 219-226, (2002); De Groot S., Veeger D.H.E.J., Hollander A.P., Van Der Woude L.H., Wheelchair propulsion technique and mechanical efficiency after 3 wk of practice, Medicine and Science in Sports and Exercise, 34, 5, pp. 756-766, (2002); Cooper R.A., Vosse A., Robertson R.N., Boninger M.L., An interactive computer system for training wheelchair users, Biomedical Engineering, Applied, Basis, Com, 7, 1, pp. 52-60, (1995); Sedlock D.A., Knowlton R.G., Fitzgerald P.I., Circulatory and metabolic responses of women to arm crank and wheelchair ergometry, Archives of Physical Medicine and Rehabilitation, 71, pp. 91-100, (1990); O'Connor T.J., Fitzgerald S.G., Cooper R.A., Thorman T.A., Boninger M.L., Kinetic and physiological analysis of the GAME&lt;sup&gt;Wheels&lt;/sup&gt; system, Journal of Rehabilitation Research and Development, 39, 6, pp. 627-634, (2002)</t>
  </si>
  <si>
    <t>Bell M., Chalmers M., Et al., Interweaving Mobile Games with Everyday Life, Proceedings of CHI2006, pp. 417-426, (2006); Benford S., Crabtree A., Et al., Can You See Me Now?, ACM Transactions on Computer-Human Interaction, 13, 1, pp. 100-133, (2006); Benford S., Giannachi G., Temporal Trajectories in Shared Interactive Narratives, Proceedings of CHI2008, pp. 73-82, (2008); Bronner S.J., This Is Why We Hunt": Social-Psychological Meanings of the Traditions and Rituals of Deer Camping, Western Folklore, Journal of the Western States Folklore Society, (2004); Brown B., Chalmers M., Tourism and mobile technology, Proc. ECSCW 2003, pp. 335-355, (2003); Brown B., Chalmers M., Et al., Sharing the square: Collaborative leisure in the city streets, Proc. of ECSCW 2005, pp. 427-447, (2005); Brown B., Barkhuus L., Leisure and CSCW: Introduction to Special Edition, CSCW Journal, 16, 1-2, pp. 1-10, (2007); Bull M., Automobility and the Power of Sound, Theory, Culture and Society, 21, 4-5, (2004); Crabtree A., Benford S., Et al., The Cooperative Work of Gaming: Orchestrating a Mobile SMS Game, CSCW Journal, 16, 1-2, pp. 167-198, (2007); Crabtree A., Benford S., Et al., Orchestrating a Mixed Reality Game 'On the Ground, Proceedings of CHI2004; Dahles H., Game Killing and Killing Games: An Anthropologist Looking at Hunting in a Modern Society, Society and Animals: Journal of Human-Animal Studies, 1, 2; Ducheneaut N., Moore R.J., The Social Side of Gaming: A Study of Interaction Patterns in a Massively Multiplayer Online Game, Proceedings of CSCW 2004, pp. 360-369, (2004); Ducheneaut N., Yee N., Et al., Alone Together?" Exploring the Social Dynamics of Multiplayer Online Games, Proceedings of CHI 2006, pp. 407-416, (2006); Ericsson G., Heberlein T., Fyra Av Fem Svenskar Stödjer Jakt, (2002); Heath C.C., Hindmarsh J., Luff P., Interaction in Isolation: The dislocated world of the London Underground train driver, Sociology, 33, 3, pp. 555-575, (1999); Heath C., Luff P., Technology in Action, (2000); Juhlin O., Weilenmann A., Decentralizing the Control Room: Mobile Work and Institutional Order, Proceedings of ECSCW 2001, pp. 379-397, (2001); Laurier E., Brown B., Cultures of Seeing: Pedagogies of the Riverbank, (2004); Luff P., Heath C., Broadcast Talk: Initiating Calls Through a Computer-Mediated Technology, Research on Language and Social Interaction, 35, 3, pp. 337-366, (2003); Mattson L., Boman M., Ericsson G., Jakten I Sverige - Ekonomiska Värden Och Attityder Jaktåret 2005/2006. Rapport Från Adaptiv Förvaltning Av Vilt Och Fisk Nr 1, (2008); Montola M., Waern A., Nieuwdorp E., The Domain of Pervasive Gaming, (2006); Nardi B., Harris J., Strangers and Friends: Collaborative Play in World of Warcraft, Proc. CSCW 2006, pp. 149-158, (2006); Salen K., Zimmerman E., Rules of Play - Game Design Fundamentals, (2004); Stebbins R., Casual leisure - A conceptual statement, Leisure Studies, 16, pp. 17-25, (1997); Sutton-Smith B., Toys As Culture, (1986); Watson A., Huntington O., During the Hunt He Whispered, 'They're Here. I Can Feel Them': The Epistemic Spaces of Indigenous Knowledges, Association of American Geography Annual Meeting, 2005; Weilenmann A., Doing Mobility, (2003)</t>
  </si>
  <si>
    <t>Cassel J., Bickmore T., Billinghurst M., Campbell K., Chang K., Vilhjalmsson H., Yan H., Embodyment in conversational interfaces: REA, Proceedings of CHI'99, pp. 520-527, (1999); Csikszentmihalyi M., Flow: the Psychology of Optimal Experience, (1990); Csikszentmihalyi M., Flow: the Psychology of Happiness, (1992); Druin A., Hendler, J. Robots for Kids, Exploring New Technologies for Learning, (2000); Holt R., Mitterer J., Examining video game immersion as a flow state,  Annual Psychological Association, (2000); Eggen B., Feijs L., De Graaf M., Peters P., Breaking the Flow: Intervention in Computer Game Play through Physical and On-screen Interaction, Proceedings of the Digital Games Research Conference 2003 (DIGRA), (2003); Feijs L., De Graaf M., Support robots for playing games: The role of player actor relationships, People and Computers XVI, pp. 403-417, (2002); Fjeld M., Lauche K., Dierssen S., Bichsel M., Rauterberg M., BUILD-IT: A Brick-based integral Solution Supporting Multidisciplinary Design Tasks, Designing Effective and Usable Multimedia Systems (IFIP 13.2), pp. 131-142, (1998); Johnson M.P., Wilson A., Blumberg B., Kline C., Bobick A., Sympathethic Interfaces: Using a Plush Toy to Direct Synthetic Characters, Proceedings of CHI 99, pp. 152-158, (1999); Kline C., Blumberg B., The Art and Science of Synthetic Character Design, Proceedings of the Symposium on AI and Creativity in Entertainment and Visual Art (AISB), (1999); Novak T., Huffman D., Young Y., Measuring the Customer Experience in Online Environments: A Structural Modeling Approach, (1998); Packard M., Crash Course in Game Design; Paiva A., Andersson G., Hook K., Mourao D., Costa M., Martinho C., SenToy in Fantasi A: Designing an Affective Sympathetic Interface to a Computer Game, Proceedings of Personal and Ubiquitous Computing, 6, pp. 378-389, (2002); Paiva A., Chaves R., Moises P., Bullock A., Andersson G., Hook K., SenToy: A Tangible Interface to Control the Emotions of a Synthetic Character, Proceedings of AAMAS'03, (2003); Reeves B., Nass C., The Media Equation: How People Treat Computers, Television and New Media Like Real People and Places, (1996); Ullmer B., Ishii H., Emerging frameworks for tangible user interfaces, IBM Systems Journal, 39, 3-4, pp. 915-931, (2000)</t>
  </si>
  <si>
    <t>Csikszentmihalyi M., Flow: The Psychology of Optimal Experience, (1990); von Ahn L., Dabbish L., Labeling images with a computer game, Proc. CHI'04, pp. 319-326, (2004)</t>
  </si>
  <si>
    <t>Csikszentmihalyi M., Beyond Boredom and Anxiety, (1977); Deci E.L., Intrinsic Motivation, (1975); Deci E.L., Ryan R.M., The "what" and "why" of goal pursuits: Human needs and the self-determination of behavior, Psychological Inquiry, 11, 4, pp. 227-268, (2000); Denis G., Jouvelot P., Building the case for video games in music education, Second International Computer Game and Technology Workshop, pp. 156-161, (2004); Desainte-Catherine M., Kurtag G., Marchand S., Semal C., Hanna P., Playing with sounds as playing video games, ACM Computers in Entertainment, 2, 2, pp. 16-16, (2004); Fenouillet F., La Motivation, (2003); Fenouillet F., Tomeh B., La motivation agit-elle sur la mémoire?, Éducation Permanente, 136, pp. 37-45, (1998); Garneau P.-A., Fourteen Forms of Fun, (2001); Guirard L., Motivation, démotivation, Éducation Musicale, (1999); Harter J.-L., Le Jeu. Essai de Déstructuration, (2001); Klimmt C., Dimensions and determinants of the enjoyment of playing digital games, Proceedings of the Digital Games Research Conference Level Up, 2003; Koster R., A Theory of Fun for Game Design, (2004); Malone T.W., What makes things fun to learn? Heuristics for designing instructional computer games, Proceedings of SIGSMALL '80, pp. 162-169, (1980); Malone T.W., Making learning fun: A taxonomy of intrinsic motivations of learning, Aptitude, Learning, and Instruction, Vol. 3: Conative and Affective Process Analyse, pp. 223-253, (1987); Novak T.P., Hoffman D.L., Measuring the Flow Experience among Web Users, (1997); Prensky M., Digital game-based learning, ACM Computers in Entertainment, 1, 1, pp. 21-24, (2003); Vallerand R.J., Deci E.L., Ryan R.M., Exercise and Sport Sciences Reviews, pp. 389-425, (1987); Vygotsky L.S., Mind in Society: The Development of Higher Psychological Processes, (1978)</t>
  </si>
  <si>
    <t>Jenson J.; De Castell S.; Taylor N.; Droumeva M.</t>
  </si>
  <si>
    <t>Jenson, Jennifer (7006732865); De Castell, Suzanne (6506834863); Taylor, Nicholas (7201546286); Droumeva, Milena (22034414100)</t>
  </si>
  <si>
    <t>7006732865; 6506834863; 7201546286; 22034414100</t>
  </si>
  <si>
    <t>Baroque baroque revolution: High culture gets game</t>
  </si>
  <si>
    <t>ACM Future Play 2008 International Academic Conference on the Future of Game Design and Technology, Future Play: Research, Play, Share</t>
  </si>
  <si>
    <t>10.1145/1496984.1497002</t>
  </si>
  <si>
    <t>https://www.scopus.com/inward/record.uri?eid=2-s2.0-70349328026&amp;doi=10.1145%2f1496984.1497002&amp;partnerID=40&amp;md5=879b96f0aa0a14e8469733ba91772acc</t>
  </si>
  <si>
    <t>This paper documents the design and development of a Flashbased Baroque music game, "Tafelkids: The Quest for Arundo Donax", focusing on the tension between constructing an online resource that an audience aged 8-14 would find fun and engaging, and the directive to include historical information and facts, as well as convey some of the sounds, musical structures and conventions of Baroque music, history and culture through play. We begin by contextualizing the game as a collaboration between our team of university-based researchers and the Tafelmusik Baroque Orchestra, two groups with quite different histories - and understandings - of educational media design. We introduce the problem of how to go about creating a media artifact that would "make public", in a compelling and playable way, key features of Baroque music. We then describe a design process in which we tried to bridge the representation of "expert knowledge" about Baroque music with some of the mechanics used in popular music-based games. A discussion of these particular challenges in designing a bridge from propositions to play, in effect digitally remediating, Baroque music education, concludes by addressing the broader epistemological question of what and how we may best learn, and learn best, from games and play. Copyright 2008 ACM.</t>
  </si>
  <si>
    <t>Baroque music; Design-based research; Educational/serious games; Flash; Play and learning</t>
  </si>
  <si>
    <t>Brown A.L., Design experiments: Theoretical and methodological challenges in creating complex intervention in classroom settings, Journal of the Learning Sciences, 2, 2, pp. 141-178, (1991); Collins A., Toward a design of science education, New directions in educational technology, pp. 15-22, (1992); De Castell S., Jenson J., Serious Play, Journal of Curriculum Studies, 35, 6, pp. 649-665, (2003); De Castell S., Jenson J., Taylor N., When meanings play, Proceedings of the Digital Games Research Association (DiGRA) Conference, pp. 590-600, (2007); De Castell S., Bryson M., Jenson J., Object lessons: Towards an educational theory of technology, First Monday, 7, 1, (2001); Huizinga J., Homo Ludens: A Study of the Play-Element in Culture, (1960); Jenson J., Taylor N., Lego Storyboard: Building Digital Stories, Proceedings of the World Conference on E-Learning in Corporate, Government, Health Care, and Higher Education, (2007); Kafai Y.B., Playing and making games for learning: Instructionist and constructionist perspectives for game studies, Games and Culture, 1, 1, pp. 36-40, (2006); Ito M., Mobilizing fun in the production and consumption of children's software, (2005); 597, 1, pp. 82-102; Lyotard J.F., The postmodern condition: A report on knowledge, (1984); Mateas M., Stern A., Built it to understand it: Ludology meets narratology in game design space, Proceedings of the Digital Games Research Association (DiGRA) Conference, (2005); McLuhan M., Understanding media: The extensions of man, (1964); Noble D.F., Digital diploma mills: The automation of higher education, First Monday, 3, 1, (1998); Poole S., Trigger happy: Videogames and the entertainment revolution, (2000); Prensky M., Don't bother me Mom - I'm learning!: How computer and video games are preparing your kids for 21st century success and how you can help, (2006); Rieber L.P., Seriously considering play: Designing interactive learning environments based on the blending of microworlds, simulations, and games, Educational Technology Research &amp; Development, 44, 2, pp. 43-58, (1996); Taylor N., Playing by the books: Working out the dichotomy between learning and play, (2002); Truax B., Acoustic Communication, (2001)</t>
  </si>
  <si>
    <t>Prensky M., Digital game-based learning, (2001); Amory A., Seagram R., Educational game models: Conceptualization and evaluation, South African Journal of Higher Education, 17, pp. 206-217, (2003); Sharpies M., The Design of Personal Mobile Technologies for Lifelong Learning, Computers and Education, 34, pp. 177-193, (2000); Melara G.E., Investigating learning styles on di.erent hypertext environments: Hierarchical-like and network-like structures, Journal of Educational Computing Research, 14, 4, pp. 313-328, (1996); Sein M.K., Robey D., Learning style and the e.cacy of computer training methods, Perceptual &amp; Motor Skills, 72, 1, pp. 243-248, (1991); Virtanen V., John S., Wright K., Nokia and Midwest Wireless Establish Model Wireless Campus atMinnesota State University, (2000); Soloway E., Norris C., Marx R., Blumenfeld P., Krajcik J., Fishman B., Handheld devices are ready-at-hand, Association for Computing Machinery: Communications of the ACM, 44, 6, pp. 15-20, (2001); Juniu S., Implementing hand-held computing technology in physical education, Journal of Physical Education, Recreation and Dance, 73, 3, pp. 43-48, (2002); Cortez C., Nussbaum M., Santelices R., Rodriguez P., Zurita G., Correa M., Cautivo R., Teaching science with mobile computer supported collaborative learning (MCSCL), Proceedings of the 2nd International Workshop on Wireless and Mobile Technologies in Education, pp. 67-74, (2004); Amory A., Naicker K., Vincent J., Adams C., The use of computer games as an educational tool: Identification of appropriate game types and game elements, British Journal of Education Technology, 30, 4, pp. 311-322, (1999); Amory A., Seagram R., Educational game models: Conceptualization and evaluation, South African Journal of Higher Education, 17, pp. 206-217, (2003); Malone T.W., What Makes Things Fun to Learn? A Study of Intrinsically Motivating Computer Games, (1980); Csikszentmihalyi M., Flow: The psychology of optimal experience, (1991); Thorndike E.L., Educational psychology. The psychology of learning, 2, (1913); Kolb D., Experiential learning: Experience as the source of learning and development, (1984); Kolb D.A., Learning Style inventory, (1994); Sein M.K., Robey D., Learning style and the efficacy of computer training methods, Perceptual &amp; Motor Skills, 72, 1, pp. 243-248, (1991); Davidson G.V., Savenye W.C., Orr K.B., How do learning styles relate to performance in a computer applications course, Journal of Research on Computing in Education, 24, 3, pp. 348-358, (1992)</t>
  </si>
  <si>
    <t>Bandura A., Health promotion by social cognitive means, Health Education and Behavior, 31, 2, pp. 143-164, (2004); Boutcher J., Trenske M., The effects of sensory deprivation and music on perceived exertion and affect during exercise, Journal of Sport and Exercise Psychology, 12, pp. 167-176, (1990); Callero P., Role-identity salience, Social Psychology Quarterly, 48, 3, pp. 203-215, (1985); Cheok A.D., Fong S.W., Goh K.H., Yang X., Liu W., Farzbiz F., Li Y., Human Pacman: A Mobile Entertainment, Mobile HCI, pp. 209-243, (2003); Curry T., Weaner J., Sport identity salience, commitment, and the involvement of self in role: Measurement issues, Sociology of Sport Journal, 4, pp. 280-288, (1987); Hamalainen P., Ilmonen T., Hoysniemi J., Lindholm M., Nykanen A., Martial Arts in Artificial Reality, Enhancing Virtual Spaces and Large Displays, pp. 781-790, (2005); Hagger M.S., Chatzisarantis N.L.D., Biddle S.J.H., A Meta-Analytic Review of the Theories of Reasoned Action and Planned Behavior in Physical Activity: Predictive Validity and the Contribution of Additional Variables, Journal of Sports &amp; Exercise Psychology, 24, pp. 3-32, (2002); Heumer G., Carlson D., Kaligiri S.H., Maheshwari S., Hasan W., Jung B., Schrader A., Paranoia Syndrome - A Pervasive Multiplayer Game, International Symposium on Pervasive Gaming Applications, (May 2006); Hohepa M., Schofield G., Kolt G.S., Physical Activity: What Do High School Students Think?, Journal of Adolescent Health, 39, pp. 328-336, (2006); Khoo E.T., Lee S.P., Cheok A.D., Kodagoda S., Zhou Y., Toh G.S., Age Invaders: Social and physical intergenerational family entertainment, Conference on Human Factors in Computing Systems. (2006), pp. 243-247; Lee K.P., The Effects of Musical Tempos on Psychophysical Responding during Sub-maximal Treadmill Running, (1987); Mitchell C., Stuart R.B., Effect of self-efficacy on dropout from obesity treatment, Journal of Consulting and Clinical Psychology, 52, 6, pp. 1100-1101, (1984); Mueller F., Gunner S., Thorogood A., O'Brien S., Wulf V., Sports over a Distance, Personal and Ubiquitous Computing, (2007); Mokka S., Vaatanen A., Heinila J., Valkkynen P., Fitness Computer Game with a Bodily User Interface, Second International Conference on Entertainment Computing. (2003), pp. 1-3; Parker J.R., Human Motion as Input and Control in Kinetic Games, FuturePlay, (2006); Parker J.R., Games for Physical Activity: A Preliminary Examination of the Nintendo Wii, 6th International Symposium on Computer Science in Sport, Calgary. June 3-6, 2007; Stromberg H., Vaatanen A., Raty V., A group game played in interactive virtual space, Design of Interactive Systems, pp. 56-63, (2002); Steptoe A., Cox S., Acute effects of aerobic exercise on mood, Health Psychology, 7, 4, pp. 329-340, (1988); Wales D.N., The Effects of Tempo and Disposition in Music on Perceived Exertion, Brain Waves, and Mood during Aerobic Exercise, (1985); Westcott W., Role-model instructors, Fitness Management, pp. 48-50, (1991); Wininger S.R., Pargman D., Assessment of factors associated with exercise enjoyment, Journal of Music Therapy, 40, 1, pp. 57-73, (2003)</t>
  </si>
  <si>
    <t>Abrash M., Graphics Programming Black Book, (1997); Adams E., Rollings A., Game Design and Development: Fundamentals of Game Design, (2007); Alphonce C., Ventura P., Object orientation in cs1-cs2 by design, ITiCSE '02: Proceedings of the 7th Annual Conference on Innovation and Technology in Computer Science Education, pp. 70-74, (2002); OfficialAGA Rules of Go, (1991); Aspelund K., The Design Process, (2006); Booch G., Rumbaugh J., Jacobson I., The Unified Modeling Language User Guide, (2005); Brooks F.P., The Mythical Man-Month: Essays on Software Engineering, (1995); Gestwicki P., Sun F.-S., On games, patterns, and design, Proceedings of the 2007 Science of Design Symposium, (2007); Gestwicki P.V., Computer games as motivation for design patterns, SIGCSE '07: Proceedinds of the 38th SIGCSE Technical Symposium on Computer Science Education, pp. 233-237, (2007); Koster R., A Theory of Fun for Game Design, (2004); Kruchten P., The Rational Unified Process: An Introduction, (2003); McCabe T.J., A complexity measure, ICSE '76: Proceedings of the 2nd International Conference on Softw Are Engineering, (1976); Mena-Quintero F., Levien R., The GNOME canvas: A generic engine for structured graphics, USENIX Annual Technical Conference, (2000); Mitchell T.M., Machine Learning, (1997); Pressman R.S., Software Engineering: A Practitioner's Approach, (2005); Reynolds C.W., Flocks, herds, and schools: A distributed behavioral model, Computer Graphics, 21, 4, pp. 25-34, (1987); Salen K., Zimmerman E., Rules of Play: Game Design Fundamentals, (2003); Shodhan S., Cytoplasm, (2006); Simon H., The Sciences of the Artificial, (1996); Van Dam A., Post-wimp user interfaces, Commun ACM, 40, 2, pp. 63-67, (1997); Zage W.M., Zage D.M., Evaluating design metrics on large-scale software, IEEE Softw, 10, 4, pp. 75-81, (1993)</t>
  </si>
  <si>
    <t>(2003); Global Positioning System Drawing Project, (2004); Bjork S., Falk J., Hansson R., Ljungstrand P., Pirates! - Using the physical world as a game board, Interact'2001, IFIP TC.13 Conf., on Human-computer Interaction, (2001); Boll S., Krosche J., Wegener C., Paper chase revisited - A real world game meets hypermedia, HyperText '03, (2003); C. A., Et al., Game-city: A ubiquitous large area multi-interface mixed reality game space for wearable computers, Intl. Symp. on Wearable Computers (ISWC 2002), (2002)</t>
  </si>
  <si>
    <t>Ajzen I., Fishbein M., Understanding attitudes and predicting social behavior, (1980); American College Health Association-National College Health Assessment (ACHA-NCHA) spring 2004 reference group data report (abridged), Journal of American College Health, 54, pp. 201-211, (2004); Anderson E.S., Winett R.A., Wojcik J.R., Winett S.G., Bowden B.S., A computerized social cognitive intervention for nutrition behavior: Direct and mediated effects on fat, fiber, fruits, and vegetables, self-efficacy, and outcome expectations among food shoppers, Annals of Behavioral Medicine, 23, pp. 88-100, (2001); Bandura A., Social foundation of thought and action: A social cognitive theory, (1986); Bandura A., Health promotion by social cognitive means, Health Education &amp; Behavior, 31, pp. 143-164, (2004); Becker M.H., The health belief model and personal health behavior, Health Education Monographs, 2, pp. 324-473, (1974); Boon C.S., Clydesdale F.M., A review of childhood and adolescent obesity interventions, Critical Reviews of Food Science and Nutrition, 45, pp. 511-525, (2005); Brown S.J., Lieberman D.A., Gemeny B.A., Fan Y.C., Wilson D.M., Pasta D.J., Educational video game for juvenile diabetes: Results of a controlled trial, Medical Information, 22, pp. 77-89, (1997); Brug J., Glanz K., van Assema P., Kok G., van Breuklen G.J.P., The impact of computer-tailored feedback and iterative feedback on fat, fruit, and vegetable intake, Health Education and Behavior, 25, pp. 517-531, (1998); Brug J., Oenema A., Kroeze W., Raat H., The Internet and nutrition education: Challenges and opportunities, European Journal of Clinical Nutrition, 59, (2005); Brug J., Steenhuis I., van Assema P., de Vries H., The impact of a computer-tailored nutrition intervention, Preventive Medicine, 25, pp. 236-242, (1996); Casazza K., Ciccazzo M., Improving the dietary patterns of adolescents using a computer-based approach, Journal of School Health, 76, pp. 43-46, (2006); Compas B.E., Wagner B.M., Slavin L.A., Vannatta K., A prospective study of life events, social support, and psychological symtomatology during the transition from high school to college, American Journal of Community Psychology, 14, pp. 241-257, (1986); Croll J.K., Neumark-Sztainer D., Story M., Healthy eating: What does it mean to adolescents?, Journal of Nutrition Education, 33, pp. 193-198, (2001); Healthy people 2010: Understanding and improving health, (2000); Doak C.M., Visscher T.L., Renders C.M., Seidell J.C., The prevention of overweight and obesity in children and adolescents: A review of interventions and programmes, Obesity Review, 7, pp. 111-136, (2006); Garris R., Ahlers R., Driskell J.E., Games, motivation, and learning: A research and practice model, Simulation &amp; Gaming, 33, pp. 441-472, (2002); Heatey K.R., Thombs D.L., Fruit-vegetable consumption self-efficacy in youth, American Journal of Health Behavior, 21, 3, pp. 172-177, (1997); Janis I.L., King B.T., The influence of incentive conditions on the success of role playing in modifying attitudes, Journal of Personality and Social Psychology, 1, pp. 17-27, (1965); Kato P.M., Beale I.L., Factors affecting acceptability to young cancer patients of a psychoeducational video game about cancer, Journal of Pediatric Oncology Nursing, 23, pp. 269-275, (2006); Kreuter M., Farrell D., Olevitch L., Brennan L., Tailoring health messages: Customizing communication with computer technology, (2000); Kroeze W., Werkman A., Brug J., A systematic review of randomized trials on the effectiveness of computer-tailored education on physical activity and dietary behaviors, Annals of Behavioral Medicine, 31, pp. 205-223, (2006); Kuppens R., Eriksen M.P., Adriaanse H.P., Nijhuis F.J.N., Aaron J.C., Determinants of fat and fiber consumption in American rural energy workers, Preventive Medicine, 25, pp. 212-217, (1996); Lave J., Wenger E., Situated learning: Legitimate peripheral participation, (1991); Lee K.M., Peng W., A brief biography of computer game studies, Playing computer games: Motives, responses, and consequences, pp. 325-345, (2006); Lieberman D.A., Interactive video games for health promotion: Effects on knowledge, self-efficacy, social support, and health, Health promotion and interactive technology, pp. 103-120, (1997); Lieberman D.A., What can we learn from playing interactive games?, Playing computer games: Motives, responses, and consequences, pp. 379-398, (2006); Long J.D., Stevens K.R., Using technology to promote self-efficacy for healthy eating in adolescents, Journal of Nursing Scholarship, 36, pp. 134-139, (2004); Ma J., Betts N.M., Horacek T., Georgiou C., White A., Assessing stages of change for fruit and vegetable intake in young adults: A combination of traditional staging algorithms and foodfrequency questionnaires, Health Education Research, 18, pp. 224-236, (2003); Malone T.W., Toward a theory of intrinsically motivating instruction, Cognitive Science, 4, pp. 258-277, (1981); Malouf D.B., The effect of instructional computer games on continuing student motivation, Journal of Special Education, 21, pp. 27-38, (1987); Matvienko O., Lewis D.S., Schafer E., A college nutrition science course as an intervention to prevent weight gain in female college freshmen, Journal of Nutrition Education, 33, pp. 95-101, (2001); Moreno R., Mayer R.E., Engaging students in active learning: The case for personalized multimedia messages, Journal of Educational Psychology, 92, pp. 724-733, (2000); Peng W., Playing computer and video games: Entertainment, education, and beyond, (2005); Peng W., Theoretical guidance for using computer and video games for health intervention, (2005); Peng W., Klein J., Lee K.M., Will role playing video game influence how you judge? Favoritism towards similar roles and social judgments towards criminality, (2006); Randel J.M., Morris B.A., Wetzel C.D., The effectiveness of games for educational purposes-a review of recent research, Simulation &amp; Gaming, 23, pp. 261-276, (1992); Rausch J.R., Maxwell S.E., Kelley K., Analytic methods for questions pertaining to a randomized pretest, posttest, follow-up design, Journal of Clinical Child and Adolescent Psychology, 32, pp. 467-486, (2003); Resnicow K., Davis-Hearn M., Smith M., Baranowski T., Lin L.S., Baranowski J., Et al., Social-cognitive predictors of fruit and vegetable intake in children, Health Psychology, 16, pp. 272-276, (1997); Reynolds K.D., Yaroch A.L., Franklin F.A., Maloy J., Testing mediating variables in a school-based nutrition intervention program, Health Psychology, 21, pp. 51-60, (2002); Ricci K.E., Salas E., Cannonbowers J.A., Do computer-based games facilitate knowledge acquisition and retention?, Military Psychology, 8, pp. 295-307, (1996); Ross S., Do I really have to eat that?": A qualitative study of schoolchildren's food choices and preferences, Health Education Journal, 54, pp. 312-321, (1995); Sapp S.G., Jensen H., Reliability and validity of nutrition knowledge and diet-health awareness tests developed from the 1989-1991 diet and health knowledge survey, Journal of Nutrition Education, 29, pp. 63-72, (1997); Entertainment-education and social change, (2004); Slater M.D., Social influences and cognitive control as predictors of self-efficacy and eating behavior, Journal Cognitive Therapy and Research, 13, pp. 231-245, (1989); Slater M.D., Rouner D., Entertainment-education and elaboration likelihood: Understanding the processing of narrative persuasion, Communication Theory, 12, pp. 173-191, (2002); Slimani N., Deharveng G., Charrondierea R.U., van Kappel A.L., Ockeb M.C., Welch A., Et al., Structure of the standardized computerized 24-hour diet recall interview used as reference method in the 22 centres participating in the EPIC project, Computer Methods and Programs in Biomedicine, 58, pp. 251-266, (1999); Street R.L., Rimal R.N., Health promotion and interactive technology: A conceptual foundation, Health promotion and interactive technology: Theoretical applications and future directions, pp. 1-18, (1997); Thomas R., Cahill J., Santilli L., Using an interactive computer game to increase skill and self-efficacy regarding safer sex negotiation: Field test results, Health Education &amp; Behavior, 24, pp. 71-86, (1997); Watt R.G., Sheiham A., Towards an understanding of young people's conceptualization of food and eating, Health Education Journal, 56, pp. 340-349, (1997); Willett W., Lenart E., Reproducibility and validity of foodfrequency questionnaires, Nutritional Epidemiology, 6, (1998)</t>
  </si>
  <si>
    <t>Aguilera M., Mendiz A., Video games and education (Education in the face of a "parallel school"), ACM Computers in Entertainment, 1, 1 OCTOBER, (2003); Baker R.S., Corbett A.T., Koedinger K.R., Wagner A.Z., Off-task behavior in the cognitive tutor classroom: When students "game the system, Proceedings of the ACM SIGCHI 2004, pp. 383-390, (2004); Beato G., Girl games: Computer games for girls is no longer an oxymoron, Wired Magazine, APRIL, (1997); Camp T., The incredible shrinking pipeline, Communications of the ACM, 40, 10 OCTOBER, pp. 103-110, (1997); Carey B., Men and women really do think differently, LiveScience, (2005); Czerwinski M., Tan D.S., Robertson G.G., Women take a wider view, Proceedings of ACM SIGCHI 2002, 4, pp. 195-202, (2002); Durkin K., Barber B., Not so doomed: Computer game play and positive adolescent development, Applied Developmental Psychology, 23, pp. 373-392, (2002); Fennema E., Gender and mathematics: What is known and what do I wish was known?, Fifth Annual Forum of the National Institute for Science Education, (2000); Flanagan M., Navigating the narrative in space: Gender and spatiality in virtual worlds, Art Journal, (2000); Funk J.B., Girls just want to have fun, Playing by the Rules: Video Games and Cultural Policy, (2001); Gurer D., Camp T., An ACM-W literature review on women in computing, Inroads: ACM SIGCSE Journal, 34, 2, pp. 121-127, (2002); Hackett T.C., Designing educational computer experiences that are positive, meaningful, and engaging, Playing by the Rules: Video Games and Cultural Policy, (2001); Hafner K., What do women game designers want?, New York Times, OCTOBER 14, (2004); Inkpen K., Upitis R., Klawe M., Lawry J., Anderson A., Ndunda M., Sedighian K., Leroux S., Hsu D., We have never forgetful flowers in our garden: Girls' responses to electronic games, Journal of Computers in Math and Science Teaching, (1994); Essential Facts about the Computer and Video Game Industry, (2002); Jenkins H., From barbie to mortal kombat: Further reflections, Playing by the Rules: Video Games and Cultural Policy, (2001); Kahn K., Drawings on napkins, video-game animation, and other ways to program computers, Communications of the ACM, 39, 9 AUGUST, (1996); Kiesler S., Sproull L., Eccles J.S., Pool halls, chips, and war games: Women in the culture of computing, Inroads SIGCSE Bulletin, 34, 2 JUNE, pp. 159-164, (2002); Klawe M.M., Personal Interview, (2004); Klawe M.M., Increasing the number of women majoring in CS: What works?, ACM SIGCSE 2005 Symposium, (2005); Lane L.L., Sex differences, Gale Encyclopedia of Psychology, (2001); Lawton C.A., Morrin K.A., Gender differences in pointing accuracy in computer-simulated 3D mazes, Sex Roles: A Journal of Research, JANUARY, (1999); Murray M., Kliman M., Beyond point and click: The search for gender equity in computer games, ENC Focus, 6, 3, pp. 23-27, (1999); Nintendo 64 Emulator, (2005); Rosenblum J., Through the glass wall, Hands on!, (1997); Rouse R., Do computer games need to be 3D?, ACM SIGGRAPH Computer Graphics, 32, 2, pp. 64-66, (1998); Rubin A., O'Neil K., Murray M., Ashley J., What kind of educational computer games would girls like?, AERA, (1997); Sedig K., Klawe M., Westrom M., Role of interface manipulation style and scaffolding on cognition and concept learning in learnware, Proceedings of ACM SIGCHI 2001, 8, pp. 34-59, (2001); Vail K., Girlware: Software Companies are Targeting Girls, but Is Their Marketing on the Mark?, (1997); Weil E., The Girl-game Jinx. Salon - 21st, (1997)</t>
  </si>
  <si>
    <t>Benford S., Anastasi R., Flintham M., Drozd A., Crabtree A., Greenhalgh C., Tandavanitj N., Adams M., Row-Farr J., Coping with uncertainty in a location-based game, IEEE Pervasive Computing Journal, 2, pp. 34-41, (2003); Bjork S., Fals J., Hansson R., Ljungstrand P., Pirates! Using the physical world as a game board, IFIP TC.13 Conference on Human-computer Interaction, (2001); Carrol J., Scenario-based Design: Envisioning Work and Technology in System Development, (1995); DeSanctis G., Poole M., Capturing the complexity in advanced technology use: Adaptive structuration theory, Organization Science, 5, (1994); Facer K., Joiner R., Stanton D., Reid J., Hull R., Kirk D., Savannah: Mobile gaming and learning?, Journal of Computer Assisted Learning, 20, pp. 399-409, (2004); Flintham M., Benford S., Anastasi R., Hemmings T., Crabtree A., Greenhalgh C., Tandavanitj I., Adams M., Row-Farr J., Where on-line meets on the streets: Experiences with mobile mixed reality games, Proceedings of the Conference on Human Factors in Computing Systems, (2003); Giddens A., The Constitution of Society, (1986); Goth C., Prototypische Implementierung Einer Mobilen Spielumgebung für Den PDA, (2003); Goth C., Hass U.-P., Schwabe G., Requirements for mobile learning games shown on a mobile game prototype, Proceedings of the MLearn2004 Conference, (2004); Hall J., Mogi: Second Generation Location-based Gaming, (2001); Herselman M.E., South African resource-deprived learners benefit from CALL through the medium of computer games, Computer Assisted Language Learning, 12, pp. 197-218, (1999); Lehner F., Nosekabel H., Bremen G., M-Learning und M-Education - Mobile und drahtlose Anwendungen im Unterricht, Working Paper, (2003); Lepper M.R., Cordova D.I., A desire to be taught: Instructional consequences of intrinsic motivation, Motivation and Emotion, 16, pp. 187-208, (1992); Malone T.W., Lepper M.R., Making learning fun: A taxonomic model of intrinsic motivations for learning, Aptitude, Learning, and Instruction: III. Conative and Affective Process Analysis, pp. 223-253, (1987); Mitchell A., Savill-Smith C., The Use of Computer and Video Games for Learning, (2004); Prensky M., Digital Game-based Learning, (2001); Ravenscroft A., Matheson M.P., Developing and evaluating dialogue games for collaborative e-learning, Journal of Computer Assisted Learning, 18, pp. 93-101, (2002); Roschelle J., Keynote paper Unlocking the learning value of wireless mobile devices, Journal of Computer Assisted Learning, 19, (2003); Savill-Smith C., Kent P., The use of palmtop computers for learning, A Review of the Literature, (2003); Schummer J., Sackmann C., Synchrone Softwarearchitekturen, (2001); Schwabe G., Krcmar H., Piloting a sociotechnical innovation, Proceedings of the 8th European Conference on Information Systems ECIS 2000, (2000); Schwartz S., A comparison of componential and traditional approaches to training reading skills, Applied Cognitive Psychology, 2, pp. 189-201, (1988); Sharples M., Corlett D., Westmancott O., The design and implementation of a mobile learning resource, Personal and Ubiquitous Computing, 6, pp. 220-234, (2002); Sharples M., Jefferey N., Du Boulay J.B.H., Teather D., Teather B., Du Boulay G.H., Socio-cognitive engineering: A methodology for the design of human-centred technology, European Journal of Operational Research, 136, pp. 310-323, (2002); Taylor J., A Task-centred Approach to Evaluating a Mobile Learning Environment for Pedagogical Soundness, (2003); Thomas R., Cahill J., Santilli L., Using an inter-active computer game to increase skill and self-efficacy regarding safer sex negotiation: Field test results, Health Education and Behavior, 24, pp. 71-86, (1997); Zullighoven H., Baumer D., Bleek W., Das Objektorientierte Konstruktionshandbuch, (1998)</t>
  </si>
  <si>
    <t>Gresham G., Duncan P.W., Post-stroke Rehabilitation. Clinical Practice Guideline, 16, 95-662, (1995); Bach-y-Rita P., Theoretical and Practical Considerations in the Restoration of Functions Following Stroke, Topics in Stroke Rehab, 8, 3, pp. 1-15, (2001); Ellsworth C., Winters J.M., An Innovative System To Enhance Upper-Extremity Stroke Rehabilitation, Joint IEEE-EMBS/BMES Conf, (2002); Feng X., Johnson M.J., Johnson L., Winters J.M., A Suite of Computer-Assisted Techniques for Assessing Upper-Extremity Motor Impairments; Johnson M.J., Van der Loos H.F.M., Burgar C.G., Shor P., Leifer L.J., Driver's SEAT, A car steering upper limb therapy device, Robotica, 21, 1, pp. 13-23, (2003); Johnson M.J., Trickey M., Brauer E., Feng X., TheraDrive: A New Stroke Therapy Concept for Home-based, Computer-Assisted Motivating Rehabilitation, IEEE, 2004; Kahn L.E., Rymer W.Z., Reinkensmeyer D.J., Adaptive Assistance for Guided Force Training in Chronic Stroke, IEEE EMBC, (2004); Jones R., Donaldson I.M., Measurement of integrated sensory-motor function following brain damage by a computerized preview tracking task, Brain, 112, PART. 1, pp. 113-132, (1989); Feng X., Ellsworth C., Johnson L., Winters J.M., UniTherapy: Software Design and Hardware Tools of Teletherapy, RESNA, (2004); McAuley E., Duncan T., Tammen V.V., Psychometric properties of the intrinsic motivation inventory in a competitive sport setting: A confirmatory factor analysis, Research Quartely for Exercise and Sport, 60, pp. 48-58, (1987)</t>
  </si>
  <si>
    <t>Chang L.J., Yang J.C., Yu F.Y., Chan T.W., Development and evaluation of multiple competitive activities in a synchronous quiz game system, Journal of Innovations in Education and Training International, 40, 1, pp. 16-26, (2003); Clements D.H., Nastasi B.K., Electronic media and early childhood education, Handbook of research on the education of young children, pp. 251-275, (1993); Crawford C., Chris Crawford on game design, (2003); Csikszentmihalyi M., Beyond boredom and anxiety, (1975); Csikszentmihalyi M., Flow: The psychology of optimal experience, (1990); Deci E.L., Beley G., Kahle J., Abrams L., Porac J., When trying to win: Competition and intrinsic motivation, Personality and Social Psychology Bulletin, 7, pp. 79-83, (1981); Delind L.B., Bingo: Some whys and wherefores of a popular pastime, Journal of Popular Culture, 18, 2, pp. 149-156, (1984); Gonzales P., Guzman J.C., Partelow L., Pahlke E., Jocelyn L., Kastberg D., Williams T., Highlights from the trends in international mathematics and science study, (2003); Julian J., Perry F., Cooperation contrasted with intra-group and inter-group competition, Sociometry, 30, pp. 79-90, (1967); Klawe M.M., When does the use of computer games and other interactive multimedia software help students learn mathematics, (1998); Kohn A., No contest: The case against competition, (1992); Lepper M.R., Malone T.W., Intrinsic motivation and instructional effectiveness in computer-based education, Aptitude, Learning, and Instruction, III: Conative and Affective Process Analysis, pp. 255-286, (1987); Malone T.W., Toward a theory of intrinsically motivating instruction, Cognitive Science, 5, 4, pp. 333-369, (1981); Malone T.W., Lepper M.R., Making learning fun: A taxonomy of intrinsic motivations for learning, Aptitude, Learning, and Instruction, III: Conative and Affective Process Analysis, pp. 223-253, (1987); Adding It Up: Helping Children LearnMathematics, (2001); Randel J.M., Morris B.A., Wetzel C.D., Whitehill B.V., The effectiveness of games for educational purposes: A review of the research, Simulation and Gaming, 25, pp. 261-276, (1992); Rollings A., Adams E., Andrew Rollings and Ernest Adams on game design, (2003); Sedighian K., Sedighian A.S., Can educational computer games help educators learn about the psychology of learning mathematics in children?, 18th Annual Meeting of the International Group for the Psychology of Mathematics Education, (1996); Yu F.Y., Reflections upon cooperation-competition instructional strategy Theoretical foundations and empirical evidence, The National Chi Nan University Journal, 5, 1, pp. 181-196, (2001); Yu F.Y., Chang L.J., Liu Y.H., Chan T.W., Learning preferences towards computerised competitive modes, Journal of Computer Assisted Learning, 18, 3, pp. 341-350, (2002); Whittemore I.C., The influence of competition on performance: An experimental study, Journal of Abnormal and social Psychology, 19, pp. 236-253, (1924)</t>
  </si>
  <si>
    <t>A Study on the Policy for the Development of the Computer Game Industry, (1998); Korean PC Game Development Company Communication, (1997); Saaty T.L., Decision Making for Leaders: The Analytic Hierarchy Process for Decisions in A Complex World, (1995); American Heritage Dictionary of English Language, Third Edition, (1992); Crawford C., Art of Computer Game Design, (1984); Clanton C., An interpreted demonstration of computer game design, CHI'98, pp. 1-2, (1998); Ryan T., Beginning level design, Gamasutra, 3, 15, (1999); Costikyan G., I have no words &amp; i must design, British Role-Playing Journal of Interactive Imaginativeness, 2, (1994); Crawford C., Three levels of interaction, Journal of Computer Game Design, 1, (1987); Clarke-Willson S., Applying game design to virtual environments, Gamasutra, 2, 1, (1998); Spector W., Remocleling RPGs for the new millennium, Gammasutra, 3, 2, (1998); Biskup H., Anatomically correct character modeling, Gamasutra, 2, (1998); Crawford C., Networked interpersonal games, Interactive Entertainment Design, 8, (1995); Berry D.B., Imaginary playmates in real-time or why online game suck, Computer Game Developers Conference, (1997); Oillespie T., Digital storytelling and computer game design, CHI '97, pp. 148-149, (1997); Seo H., Jang S., Kyungdong, Ko H., An evaluation for the visual reality of virtual environment, HCI'99, pp. 41-47, (1999); Lee K.C., Sul C.W., Wohn K.Y., Timeline-based virtual enviromnent description, HCI'97, pp. 29-34, (1997)</t>
  </si>
  <si>
    <t>Agarwal R., Karahanna E., Time Flies When You're Having Fun: Cognitive Absorption and Beliefs About Information Technology Usage, MIS Quarterly, 24, 4, pp. 665-694, (2000); Amant R.S., Young R.M., Artificial Intelligence and Interactive Entertainment, pp. 17-19, (2001); Beyer H., Holtzblatt K., Contextual Design, In ACM Interactions, 6, 1, pp. 32-42, (1999); Bjerknes G., Ehn P., Kyng M., Computers and Democracy: A Scandinavia Challenge, (1987); Blomberg J., Giacomi J., Mosher A., Swetan-Wall P., Ethnographic Field Methods and Their Relation to Design, Participatory Design. Principles and Practices, pp. 123-156, (1993); Blythe M., Wright P., From usability to enjoyment. Introduction in Funology: From usability to Enjoyment, Human-Computer interaction series, 3, pp. 13-19, (2003); Bolter J.D., Grusin R., Remediation. Understanding New Media, (2002); Buur J., Bodker S., The design collaboratorium: a place for usability design, ACM Transactions on Computer-Human Interaction (TOCHI), 9, 2, pp. 153-169, (2002); Bodker S., Gronbaek K., Kyng M., Cooperative Design: Techniques and Experiences from the Scandinavian Scene, Participatory Design. Principles and Practices, pp. 157-176, (1993); Bodker S., Gronbaek K., Multimedia: interdisciplinary challenge to design, Scandinavian Journal of Information Systems, 10, 1, pp. 219-226, (1998); Bodker K., Kensing F., Simonsen J., Participatory IT Design: Designing for Business and Workplace Realities, (2004); Carmel E., Whitaker R.D., George J., PD and joint application design: a transatlantic comparison, In Communications of the ACM, 36, 6, pp. 40-48, (1993); Carroll J.W., Thomas J.C., Fun. SIGCHI Bulletin, 19, 3, (1988); Cockton G., Woolrych A., Sale Must End: Should Discount Methods be Cleared of HCI's Shelves?, pp. 13-18, (2002); Crawford C., The Art of Computer Game Design, (1997); Danielsson K., Hedestig U., Juslin M., Orre C.J., Participatory Design in Development of Mobile Learning Environments, MLEARN 2003 Learning with mobile devices Conference, pp. 47-53, (2003); Danielsson K., Danielsson U., Distributed Participatory Design: a case study, HCI International conference, (2005); Danielsson K., Cross-Media Learning: Participatory Design of an Educational Computer Game, Submitted Journal Paper, (2006); De Angeli A., The Unfriendly User. Exploring Social Reactions to Chatterbots, Proceedings of International Conference on Affective Human Factor Design, (2001); DePaula R., Lost in Translation: A Critical Analysis of Artifacts, Agendas, and Arenas in Participatory Design, Proceedings of the eighth conference on Participatory design: Artful integration: interweaving media, materials and practices, 1, pp. 162-172, (2004); Draper S.W., Analysing fun as a candidate software requirement, Personal Technology, 3, pp. 117-122, (1999); Druin A., Cooperative inquiry: Developing new technologies for children with children, Proceedings SIGCHI conference on Human Factors in computing systems: CHI is the limit, pp. 592-599, (1999); Druin A., Bederson B., Boltman A., Miura A., Knotts-Callahan D., Platt M., Children as our technology design partners, The Design of Children's Technology, pp. 51-72, (1999); Druin A., The role of children in the design of new technology, Behaviour and Information Technology, 21, 1, pp. 1-25, (2002); Dourish P., Implications for design, Proceedings of the SIGCHI conference on Human Computer Factors in computing systems, pp. 541-550, (2006); Egenfeldt-Nielsen S., Beyond Edutainment: Exploring the educational potential of computer games, (2005); Fisch S.M., Making Educational Computer Games “Educational, Proceedings of the 2005 conference on Interaction Design and Children, pp. 56-61, (2005); Greenbaum J., Kyng M., Design at Work, (1991); Greenbaum J., Stuedahl D., Deadlines and Work Practices in New Media Development: It's about time, Proceedings of the conference on Participatory design, pp. 70-77, (2000); Holtzblatt K., Beringer J., Baker L., Rapid User Centered Design Techniques: Challenges and Solutions, CHI ‘05 Extended abstracts on Human factors in computing systems, pp. 2037-2038, (2005); Holtzblatt K., Rapid Contextual Design: A How to Guide to Key Techniques for User Centered Design, (2005); Hook K., Persson P., Sjolinder M., Evaluating Users’ Experience of a Character- Enhanced Information Space, Journal of AI Communications, 13, 3, pp. 195-212, (2000); Isomursu M., Kuutti K., Vainamo S., Experience Clip: Method for User Participation and Evaluation of Mobile Concepts, Proceedings of the eighth conference on Participatory design: Artful integration: interweaving media, materials and practices, 1, pp. 83-92, (2004); Kensing F., Methods and Practices in Participatory Design, (2003); Malone T.W., What Makes Things Fun to Learn? Heuristics for Designing Instructional computer Games, Proceedings of the joint symposium of Third SIGSMALL symposium and the first SIGPC symposium, (1980); Malone T.W., Towards a theory of intrinsically motivating instruction, Cognitive Science, 5, 4, pp. 333-369, (1981); Malone T.W., Heuristics for Designing Enjoyable User Interfaces: Lessons from Computer games, Proceedings of Conference on Human Factors and Computing Systems, CHI'82., (1982); McCarthy J., Wright P., Technology as Experience, (2004); McFarlane A., Sparrowhawk A., Heald Y., Report on the educational use of games, TEEM: Teachers Evaluating Educational Media, (2005); Monk A., Hassenzahl M., Et al., Funology: Designing enjoyment, In Proceedings of Conference on Human Factors and Computing Systems, (2002); Nielsen J., Mack R., Usability Inspection Methods, (1994); Overbeeke K., Djajadiningrat T., Hummels C., Vensveen S., Frens J., Let's make things engaging, In Funology: From Usability to Enjoyment, (2002); Patton M.Q., Qualitative Research and Evaluation Methods 3rd edition, (2001); Piaget J., Six psychological studies (translated by Anita Tenzer), (1968); Picard R., Affective Computing, (1998); Pinhanez C., Karat C.-M., Et al., Less Clicking, More Watching, An Option for Entertainment on the Web? In Proceedings of Conference on Human Factors and Computing Systems, (2001); Pinhanez C., Karat C.-M., Et al., Can Web Entertainment Be Passive?, Proceedings of WWW01, (2001); Pinhanez C., Karat C.-M., Et al., Less Clicking, More Watching”: Results of the Iterative design and Evaluation of Entertaining Web Experiences, In Proceedings of INTERACT'01, (2001); Quintana C., Carra A., Krajcik J., Soloway E., Learner-Centered Design: Reflections and New Directions, Human Computer Interaction in the New Millennium, (2002); Sauro J., Premium Usability, Getting the Discount without Paying the Price, pp. 30-37, (2004); Schuler D., Namioka A., Participatory Design, (1997); Thomas P., Macredie R.D., Games and the design of Human-Computer Interfaces, Education and Training technology international journal of AETT, 31, 2, pp. 134-142, (1994); Wiberg C., Wiberg M., Configuring Social Agents, Proceedings of Conference of Universal Access in Human Computer Interaction, (2001); Wolf M.J., The Entertainment Economy, (1999)</t>
  </si>
  <si>
    <t>Abt C.C., Serious Games, (1970); Appelman R., An iterative development model: A genesis from pedagogical needs, Int. J. Continuing Engineering Education and Lifelong Learning, 10, 1, pp. 142-166, (2000); Appelman R., Goldsworthy R., The Juncture of Game &amp; Instructional Design: Can Fun be Learning?, (1999); Bandura A., Ross D., Et al., Transmission of aggression through imitation of aggressive models, Journal of Abnormal and Social Psychology, 63, pp. 575-582, (1961); Barmazel S., Video games: Asians in Canada say they promote hatred, Far Eastern Economic Review, 156, 36, (1993); Bethke E., Game Development &amp; Production, (2003); Brant G., Hooper E., Et al., Which comes first, the simulation or the lecture?, Journal of Educational Computing Research, 7, 4, pp. 469-481, (1991); Cerny M., John M., Game development: Myth vs. method, Game Developer, pp. 32-36, (2002); Crawford C., The Art of Computer Game Design, (1984); Cuban L., Oversold and Underused: Computers in the Classroom, (2001); De Lara J., Alfonseca M., Visual interactive simulation for distance education, SIMULATION, 79, 1, pp. 19-34, (2003); Fleming M., Levie H.W., Instructional Message Design, (1993); Gee J.P., What Video Games Teach us about Learning and Literacy, (2003); Greenblat C., Duke R., Gaming simulation: Rationale, design, and applications. A text with parallel readings for social scientists, educators, and community workers, Teaching and Training, pp. 180-195, (1975); Griffiths M., Violent video games and aggression: A review of the literature, Aggression and Violent Behavior, 4, 10, pp. 203-212, (1999); Hannafin M.J., Hill J.R., Epistemology and the Design of Learning Environments, (2005); Heinich R., Molenda M., Et al., Instructional Media and Technologies for Learning, (2004); Jones S., Let the Games Began: Gaming Technology and Entertainment among College Students, (2003); Kamimura Y., The power of experience, Simulation &amp; Gaming, 33, 4, pp. 477-480, (2002); Kirk J.J., The making of a gaming-simulation course: A personal tale, Simulation &amp; Gaming, 35, 1, pp. 85-93, (2004); Kommers P., S. R., Competency-based learning surgical interventions by navigating in virtual reality case spaces, Num 3D - 3D Solid Digitising &amp; Modelling, (2003); Petranek C., A maturation in experiential learning: Principles of simulation and gaming, Simulation and Gaming, pp. 513-523, (1994); Petranek C., Corey S., Et al., Three levels of learning in simulations: Participating, debriefing and journal writing, Simulation and Gaming, 23, 2, pp. 174-185, (1992); Raczynski S., Continuous simulation, differential inclusions, uncertainty, and traveling in time, Simulation, 80, 2, pp. 87-100, (2004); Reigeluth C., Schwartz E., An instructional theory for the design of computer-based simulations, Journal of Computer-based Instruction, 16, 1, pp. 1-10, (1989); Rollings A.M., Morris D., Game Architecture and Design, (2000); Savery J., Duffy T., Problem based learning: An instructional model and its constructivist framework, Educational Technology, 35, pp. 31-38, (1995); Sneed C., Runco M.A., The beliefs adults and children hold about television and video games, The Journal of Psychology, 126, 3, pp. 273-284, (1998); Squire K.B., Barab, Engaging Urban Underserved Students in Learning World History Through Computer Simulation Games, (2003); Summers G.J., Today's business simulation industry, Simulation &amp; Gaming, 35, 2, pp. 208-241, (2004); Swartout W.R., Michael L., Making a game of system design, Communications of the ACM, 46, 7, pp. 38-40, (2003); Thatcher D., Promoting learning through games and simulations, Society for the Advancement of Games and Simulations in Education and Training, 2, pp. 262-273, (1986); Thiagarajan S., How I designed a game - And discovered the meaning of life, Simulation and Gaming, pp. 529-537, (1994); Thiagarajan S., Thiagarajan R., Puzzle pieces, Simulation &amp; Gaming, 32, 2, pp. 263-265, (2001)</t>
  </si>
  <si>
    <t>BARTLETT J., Rock 'n' Scroll is here to stay, IEEE Computer Graphics and Applications, pp. 40-45, (2000); BUCOLO S., BILLINGHURST M., SICKINGER D., User experiences with mobile phone camera game interfaces, Proceedings of the 4th International Conference on Mobile and Ubiquitous Multimedia, pp. 87-94, (2005); CHEHIMI F., COULTON P., EDWARDS R., Evolution of 3D mobile games development, J. Personal and Ubiquitous Computing, pp. 1-7, (2006); COULTON P., EDWARDS R., BAMFORD W., CHEHIMI F., GILBERTSON P., RASHID M., Mobile games: Challenges and opportunities, Advances in Computers 69, (2007); COULTON P., RASHID O., EDWARDS R., THOMPSON R., Creating entertainment applications for cellular phones, ACM Computers in Entertainment, 3, (2005); GILBERTSON P., COULTON P., VAJK T., Using tilt as the input for 3D mobile games, Proceedings of the 3rd International Conference on Games Research and Development, (2007); VAJK T., BAMFORD W., COULTON P., EDWARDS R., Using a mobile phone as a "Wii-like" controller for playing games on a large public display, Int. J. Computer Games Technology, (2008); WIGDOR D., BALAKRISHNAN R., TiltText: Using tilt for text input to mobile phones, Proceedings of the 18th Annual ACM Symposium on User Interface Software and Technology, pp. 81-90, (2003)</t>
  </si>
  <si>
    <t>ActKnowledge and the Aspen Roundtable, "basics,"; Cialdini R., Influence: The Psychology of Persuasion, (1984); Rittel H., Webber M., Dilemmas in a general theory of planning, Policy Sciences, 4, (1973); Talking Global Issues with Americans - A Practical Guide, (2005); Goffman E., Frame Analysis: An Essay on the Organization of Experience, (1974); Lakoff G., Simple Framing, (2006); Conklin J., Wicked Problems and Social Complexity, (2001); Stokes B., Seggerman S., Rejeski D., For A Better World: Digital Games and the Social Change Sector, (2006); Kim A., Community Building on the Web: Secrets for Successful Online Communities, (2000); Wenger E., McDermott R., Snyder W., Cultivating Communities of Practice: A Guide to Managing Knowledge, (2002); Xbox 360 Games for Change Challenge; Kovach B., Rosenstiel T., The Elements of Journalism, (2001); Lippman W., Public Opinion, (1949); Peacemaker: Impact Games; Gunn H., Web-based surveys: Changing the survey process, First Monday - Peer Reviewed Journal on the Internet, 7, 12, (2002); Kelly H., Swain C., Et al., How to build serious games, Communications of the ACM, 50, 7, (2007); 2006-2007 Home Interactive Entertainment Market Update, (2007); Schank R., What we learn when we learn by doing, Technical Report ILS Technical Report No. 60, Institute for Learning Sciences, (1995)</t>
  </si>
  <si>
    <t>Datta R., Joshi D., Li J., Wang J., Image retrieval: Ideas, influences, and trends of the new age, ACM Computing Surveys, (2008); Goncalves D., Jesus R., Correia N., A Gesture Based Game for Image Tagging. Extented Abstract in ACM Conference on Human Factors in Computing Systems (CHI 2008), pp. 2685-2690, (2008); Guo G., Li S., Chan K., Face recognition by support vector machines, Fourth IEEE International Conference on Automatic Face and Gesture Recognition, (2000); Jesus R., Goncalves D., Abrantes A., Correia N., Playing games as a way to improve automatic image annotation, Proceedings of the IEEE International Workshop on Semantic Learning Applications in Multimedia (SLAM08), CVPR08, (2008); Tuulos V., Scheible J., Nyholm H., Combining web, mobile phones and public displays in large-scale: Manhattan story mashup, Proceedings of Pervasive Computing 07, (2007); Von Ahn L., Dabbish L., Labeling images with a computer game, Proceedings of the Proceedings of the SIGCHI Conference on Human Factors in Computing Systems CHI'04, (2004); Wenyin L., Dumais S., Sun Y., Zhang H., Czerwinski M., Field, B. semi-automatic image annotation, Proceedings of the Human-Computer Interaction-Interact'01, (2001)</t>
  </si>
  <si>
    <t>Aarseth E., Cybertext: Perspectives on Ergodic Literature, (1997); Akrich M., Rip A., Misa T., Johan S., User Representations: Practices, Methods and Sociology, Managing Technology in Society, pp. 167-184, (1995); Avedon E.M., Sutton-Smith B., The Study of Games, (1971); Barthes, Roland, The Pleasure of the Text, (1976); Bolter J.D., Grusin R., Remediation: Understanding New Media, (1999); Bootz P., Le point de vue fonctionnel: Point de vue tragique et programme pilote, Alire, 10, pp. 28-47, (1997); Reg C., Irish Communications Market: Quarterly Key Data(20 Dec.), (2004); Couldry N., Theorising Media as Practice, Social Semiotics, 14, 2, pp. 115-132, (2004); Csikszentmihalyi M., Csikszentmihalyi I.S., Optimal Experience: Psychological Studies of Flow in Consciousness, (1988); Downes E.J., McMillan S.J., Defining Interactivity, New Media &amp; Society, 2, 2, pp. 157-179, (2000); Different strokes, Edge, FEB., pp. 60-66, (2004); Fiske J., Television Culture, (1987); Friedman T., Civilisation and Its Discontents: Simulation, Subjectivity and Space, (1999); Garnham N., Emancipation, the Media, and Modernity: Arguments about the Media and Social Theory, (2000); Huizinga J., Homo Ludens: A Study of the Play-element in Culture, (1949); Kerr A., Representing Users in the Design of Digital Games, Computer Games and Digital Cultures, pp. 277-295, (2002); Kiousis S., Interactivity: A Concept Explication, New Media &amp; Society, 4, 3, pp. 355-383, (2002); Kline S., Dyer-Witheford N., Depeuter G., Digital Play: The Interaction of Technology, Culture, and Marketing, (2003); Lister M., Kelly K., Dovey J., Giddings S., Grant I., New Media: A Critical Introduction, (2003); Manovich L., The Language of New Media, (2001); Marshall P.D., Harries D., The New Intertextual Commodity, The New Media Book, pp. 69-82, (2002); Marshall P.D., New Media Cultures, (2004); Murray J.H., Hamlet on the Holodeck: The Future of Narrative in Cyberspace, (1997); O'Connor B., Klaus E., Pleasure and Meaningful Discourse: An Overview of Research Issues, International Journal of Cultural Studies, 3, 3, pp. 369-387, (2000); Oudshoorn N., Pinch T., How Users and Non-users Matter, How Users Matter: The Co-construction of Users and Technology, pp. 1-29, (2003); Ryan M.-L., Narrative As Virtual Reality: Immersion and Interactivity in Literature and Electronic Media, (2001); Salen K., Zimmerman E., Rules of Play: Game Design Fundamentals, (2003); Vygotsky L.S., Brunner J.S., Jolly A., Sylva K., Play and its Role in the Mental Development of the Child, Play and Its Role in Evolution and Development, pp. 548-563, (1976)</t>
  </si>
  <si>
    <t>Aarseth E., Cybertext: Perspectives on Ergodic Literature, (1997); Aarseth E., Smedstad S.M., Sunnana L., A multi-dimensional typology of games, Proceedings of Level Up: Digital Games Research Conference, (2003); Amory A., Naicker K., Vincent J., Adams C., The use of computer games as an educational tool: Identification of appropriate game types and game elements, British J. Educational Technol., 30, 4, pp. 311-321, (1999); Anderson C.A., Bushman B.J., Effects of violent video games on aggressive behavior, aggressive cognition, aggressive affect, physiological arousal, and prosocial behavior: A meta-analytic review of the scientific literature, Psychol. Sci., 12, 5, pp. 353-359, (2001); Bavelas A., A method for investigating individual and group ideology, Sociometry, 5, pp. 371-377, (1942); Blanchard A., Virtual behavior settings: An application of behavior setting theories to virtual communities, J. Comput. Mediated Commun., 9, 2, (2004); Castel A.D., Pratt J., Drummond E., The effects of action video game experience on the time course of inhibition of return and the efficiency of visual search, Acta Psychol., 1, 2, pp. 217-230, (2005); Cherny L., Conversation and Community: Chat in A Virtual World, (1999); Davis J.P., Steury K., Pagulayan R., A survey method for assessing perceptions of a game: The consumer playtest in game design, Game Studies: Int. J. Comput. Game Res., 5, 1, (2005); Day E.A., Arthur W., Gettman D., Knowledge structures and the acquisition of a complex skill, J. Appl. Psychol., 86, 5, pp. 1022-1033, (2001); Dietz T.L., An examination of violence and gender role portrayals in video games: Implications for gender socialization and aggressive behavior, Sex Roles, 38, 5-6, pp. 425-442, (1998); Donchin E., Video games as research tools - Tthe Space Fortress game, Behavior Res. Methods Instruments Comput., 27, 2, pp. 217-223, (1995); Durkin K., Barber B., Not so doomed: Computer game play and positive adolescent development, J. Appl. Developmental Psychol., 23, 4, pp. 373-392, (2002); (2005); Fabricatore C., Nussbaum M., Rosas R., Playability in action videogames: A qualitative design model, Human-comput. Interaction, 17, pp. 311-368, (2002); Frasca G., Ludologists love stories, too: Notes from a debate that never took place, Proceedings of Level Up: Digital Games Research Conference., pp. 92-99, (2003); Gottschalk S., Videology - Video-games as postmodern sites, sights of ideological reproduction, Symbolic Interaction, 1, 1, pp. 1-18, (1995); Griffiths M., Dancaster I., The effect of type A personality on physiological arousal while playing computer games, Addictive Behav., 20, 4, pp. 543-548, (1995); Griffiths M., Davies M.N.O., Chappell D., Breaking the stereotype: The case of online gaming, Cyberpsychol. Behav., 6, 1, pp. 81-91, (2003); Griffiths M., Hunt N., Dependence on computer games by adolescents, Psychol. Reports, 82, 2, pp. 475-480, (1998); Higuchi S., Motohashi Y., Liu Y., Maeda A., Effects of playing a computer game using a bright display on presleep physiological variables, sleep latency, slow wave sleep, and REM sleep, J. Sleep Res., 14, 3, pp. 267-273, (2005); Jarvinen A., Making and breaking games: A typology of rules, Proceedings of Level Up: Digital Games Research Conference, pp. 92-99, (2003); Johnson D., Wiles J., Effective affective user interface design in games, Ergonomics, 46, 13-14, pp. 1332-1345, (2003); Ju E., Wagner C., Personal computer adventure games: Their structure, principles, and applicability for training, Database Advances Inf. Syst., 28, 2, pp. 78-91, (1997); Juul J., A Clash between Game and Narrative: A Thesis on Computer Games and Interactive Fiction, (1999); Juul J., The game, the player, the world: Looking for the heart of gameness, Proceedings of Level Up: Digital Games Research Conference, pp. 30-45, (2003); Klabbers J.H.G., The gaming landscape: A taxonomy for classifying games and simulations, Proceedings of Level Up: Digital Games Research Conference, pp. 54-67, (2003); Kolo C., Baur T., Living a virtual life: Social dynamics of online gaming, Game Studies: Int. J. Comput. GameRes., 4, 1, (2004); Mallon B., Webb B., Stand up and take your place: Identifying narrative elements in narrative adventure and role-play games, ACM Comput. Entertainment, 3, 1, (2005); Malone T.W., Toward a theory of intrinsically motivating instruction, Cognitive Sci., 4, pp. 333-369, (1981); Manninen T., Kujanpaa T., The hunt for collaborative war gaming - Case: Battlefield 1942, Game Studies: the International Journal of Computer Game Research, 5, 1, (2005); Mcclure R.F., Mears G., Video game players: Personality characteristics and demographic variables, Psychol. Reports, 55, pp. 271-276, (1984); Mcmahan A., Immersion, engagement, and presence: A method for analyzing 3-D video games, The Video Game Theory Reader, (2003); Muramatsu J., Ackerman S., Computing, social activity, and entertainment: A field study of a game MUD, Comput. Supported Cooperative Work: J. Collaborative Comput., 7, pp. 87-122, (1998); Norris K.O., Gender stereotypes, aggression, and computer games: An online survey of women, Cyberpsychol. Behav., 7, 6, pp. 714-727, (2004); Nowak K.L., Rauh C., The influence of the avatar on online perceptions of anthropomorphism, androgyny, credibility, homophily, and attraction, J. Comput.-mediated Commun., 11, 1, (2005); Pausch R., Gold R., Skelly T., Thiel D., What HCI designers can learn from video game developers, Proceedings of the CHI'94 Conference, (1994); Reid E.M., Cultural Formations in Text-based Virtual Realities, (1994); Reves A., Zarama R., The process of embodying distinctions - A reconstruction of the process of learning, Cybern. Human Knowing, 5, 3, pp. 19-33, (1998); Schaefer B.A., Bavelas J., Bavelas A., Using Echo technique to construct student-generated faculty evaluation questionnaires, Teaching Psychol., 7, 2, pp. 83-86, (1980); Schell J., Understanding entertainment: Story and gameplay are one, ACM Comput. Entertainment, 3, 1, (2005); Sherry J.L., The effects of violent video games on aggression - A meta-analysis, Human Communication Research, 27, 3, pp. 309-331, (2001); Smith S.L., Lachlan K., Tamborini R., Popular video games: Quantifying the presentation of violence and its context, J. Broadcast. Electron. Media, 47, 1, pp. 58-76, (2003); Sweetser P., Wyeth P., GameFlow: A model for evaluating player enjoyment in games, ACM Comput. Entertainment, 3, 3, (2005); Tsoukas H., Vladimirou E., What is organizational knowledge?, J. Manage. Studies, 38, 7, pp. 973-993, (2001); Vandewater E.A., Shim M.S., Caplovitz A.G., Linking obesity and activity level with children's television and video game use, J. Adolescence, 27, 1, pp. 71-85, (2004); Washburn D.A., The games psychologists play (and the data they provide), Behav. Res. Meth. Instruments Comput., 35, 2, pp. 185-193, (2003); Wood R.T.A., Griffiths M.D., Chappell D., Davies M.N.O., The structural characteristics of video games: A psycho-structural analysis, Cyberpsychol. Behav., 7, 1, pp. 1-10, (2004); Wright T., Boria E., Breidenbach P., Creative player actions in FPS online video games: Playing Counter-strike, Game Studies: Int. J. Comput. Game Res., 2, 2, (2002)</t>
  </si>
  <si>
    <t>Bahn K.D., How and when do brand perceptions and preferences first form? A cognitive developmental investigation, Journal of Consumer Research, 13, 3, pp. 382-393, (1986); Chen Q., Wells W.D., Attitude toward the site, Journal of Advertising Research, 39, 5, pp. 27-38, (1999); Chen Q., Clifford S.J., Wells W.D., Attitude toward the site II: new information, Journal of Advertising Research, 42, 2, pp. 33-45, (2002); Latin America online: demographics, usage and e-commerce, eMarketer, (2005); Feller B., Students rule net population, Marketing News, 37, 24, (2003); Gao Y., Appeal of online computer games: a user perspective, The Electronic Library, 22, 1, pp. 74-78, (2004); Hernandez M.D., Chapa S., Minor M.S., Maldonado C., Barranzuela F., Hispanic attitudes toward advergames: a proposed model of their antecedents, Journal of Interactive Advertising, 5, 1, (2004); Hsu C., Lu H., Why do people play on-line games? An extended TAM with social influences and flow experience, Information and Management, 41, 7, pp. 853-868, (2004); Usuarios de Internet por paises seleccionados 1995-2002, Instituto Nacional de Estadística, Geografía e Informática, (2007); Leung L., Impacts of net-generation attributes, seductive properties of the internet, and gratifications-obtained on internet use, Telematics and Informatics, 20, 2, pp. 107-129, (2003); Mumtaz S., Children's enjoyment and perception of computer use in the home and the school, Computers and Education, 36, 4, pp. 347-362, (2001); Neeley S.M., Schumann D.W., Using animated spokes-characters in advertising to young children, Journal of Advertising, 33, 3, pp. 7-23, (2004); Sjoberg U., The rise of the electronic individual: a study of how young Swedish teenagers use and perceive internet, Telematics and Informatics, 16, 3, pp. 113-133, (1999); Snider M., Hey, kids! Let's play adver-games!, Maclean's, 115, 51, (2002); Stoughton S., Skittles taps advergaming for product ads, Marketing News, 39, 14, (2005); Valkenburg P.M., Cantor J., The development of a child into a consumer, Journal of Applied Developmental Psychology, 22, 1, pp. 61-72, (2001); Xiong C., Where the girls are, Wall Street Journal – Eastern Edition, 242, 84, (2003); Youn S., Lee M., Antecedents and consequences of attitude toward the advergame in commercial web sites, (2003)</t>
  </si>
  <si>
    <t>Benford S., Et al., Uncle Roy All Around You: Implicating the City in a Location-Based Performance, Proceedings of the International Conference on Advances in Computer Entertainment Technology, (2004); Benford S., Magerkurth C., Ljungstrand P., Bridging the physical and digital in pervasive gaming, Communications of the ACM, 48, 3, pp. 54-57, (2005); Bjork S., Falk J., Hansson R., Ljungstrand P., Proc. of Interact 2001, Tokyo, Japan, (2001); Brunnberg L., Juhlin O., Keep your eyes on the road and your finger on the trigger - Designing for mixed focus of attention in a mobile game for brief encounters, Proc. of the 4th International Conference on Pervasive Computing, (2006); Correia N., Et al., InStory: A System for Mobile Information Access, Storytelling and Gaming Activities in Physical Spaces, Proceedings of the ACM SIGCHI International Conference on Advances in Computer Entertainment Technology, (2005); Davis S.B., Et al., Ere be Dragons: Heart and Health, Proceedings of The Third International Workshop on Pervasive Gaming Applications (PerGames, (2006); Flintham M., Et al., Where onEline meets on the streets: Experiences with mobile mixed reality games, Proceedings of the SIGCHI conference on Human factors in computing systems (CHI, (2003); Forster W., The Encyclopedia of Game Machines, (2005); Greenfield A., Everyware: The Dawning Age of Ubiquitous Computing, (2006); Hjelm S.I., Tesearch + design: The making of Brainball, Interactions, 10, 1, pp. 26-34, (2003); Huizinga J., Homo Ludens, (1971); Ishii H.T., Ullmer B., Tangible bits: Towards seamless interfaces between people, bits and atoms, Proceedings of the SIGCHI conference on Human factors in computing systems (CHI, (1997); Jonsson S., Montola M., Waern A., Ericsson M., Prosopopeia: Experiences from a Pervasive Larp, Proceedings of ACM SIGCHI International Conference on Advances in Computer Entertainment Technology, (2006); Kohler C., Interview: Epic's Mark Rein, (2007); Koster R., A Theory of Fun for Game Design, (2006); Kuribayashi S., Wakita A., PlantDisplay: Turning Houseplants into Ambient Display, Proceedings of the ACM SIGCHI International Conference on Advances in Computer Entertainment Technology, (2006); Lindt I., Et al., Combining Multiple Gaming Interfaces in Epidemic Menace. Experience Report, Proceedings of Conferences on Human Factors in Computing Systems 2006 (CHI, (2006); Martins T., Heidecker C., Sommerer C., Correia N., Designing a Wearable Interface for Pervasive Games, Proceedings of the Fourth International Symposium on Pervasive Gaming Applications (PerGames, (2007); Maynes-Aminzade D., Raffle H.S., You're In Control: A Urinary User Interface, CHI 2003 Extended Abstracts on Human Factors in Computing Systems, (2003); McGonigal J., This Might Be a Game: Ubiquitous Play and Performance at the Turn of the 21st Century. PhD Thesis, (2007); Mignonneau C., Sommerer C., Designing Interfaces for Interactive Artworks, Proceedings of the Fourth International Conference on Knowledge-Based Intelligent Engineering Systems and Allied Technologies, (2000); RasMid O., Et al., PAC-LAN: Mixed-reality gaming with RFID-enabled mobile phones, Computers in Entertainment (CIE), 4, 4, (2006); RedTacton Website; Semacode Website; Stanley D., Invaders, (2001); Stenros J., Montola M., Waern A., Jonsson S., Momentum Evaluation Report, (2007); Turkle S., Life on the Screen: Identity in the Age of the Internet, (1995); Weiser M., Brown J.S., The Coming Age of Calm Technology, (1996); Zhang H., Control Freaks - Transforming everyday objects into opportunities for play, (2006)</t>
  </si>
  <si>
    <t>Kafai Y.B., Minds in Play: Computer Game Design As A Context for Children's Learning, (1995); Pane J.F., Myers B.A., Miller L.B., Using HCI techniques to design a more usable programming system, Proceedings of IEEE 2002 Symposia on Human Centric Computing Languages and Environments (HCC 2002), pp. 198-206, (2002); Kay A.C., Foreword, Watch What I Do, (1993); Papert S., The Connected Family: Bridging the Digital Generation Gap, (1996); Crystal D., The Cambridge Encyclopedia of Language, (1997); Cohen J.M., Hughes J.F., Zeleznik R.C., Harold: A world made of drawings, NPAR 2000: First International Symposium on Non Photorealistic Animation and Rendering, pp. 83-90, (2000); Igarashi T., Matsuoka S., Tanaka H., Teddy: A sketching interface for 3D freeform design, Proceedings of ACM SIGGRAPH '99, pp. 409-416, (1999); Davis R.B., Maher C.A., How students think: The role of representations, Mathematical Reasoning - Analogies, Metaphors, and Images, pp. 93-115, (1997); Kahn K., ToonTalk - Making Programming Child's Play, (2002); Conway M.J., Alice: Easy-to-Learn 3D Scripting for Novices, (1997); Smith D.A., Kay A.C., Raab A., Reed D.P., Croquet - A collaboration system architecture, Proceedings of the First Conference on Creating, Connecting and Collaborating Through Computing (C5 2003), (2003); Guzdial M., Rose K., Squeak: Open Personal Computing and Multimedia, (2002); Kindborg M., Concurrent Comics - Programming of Social Agents by Children, (2003); Hintze J., 3D-Animations-Skripting Für Nichtprofessionelle Benutzer ("3D Animation Scripting for Non-professional Users"), (2003); Conn B.J., Rose K., Powerful Ideas in the Classroom, (2003); Polya G., How to Solve It: A New Aspect of Mathematical Method, (1971); Csikszentmihalyi M., Creativity: Flow and the Psychology of Discovery and Invention, (1996); Masuch M., Freudenberg B., Teaching 3D computer game programming, Workshop Proceedings Production Process of 3D Computer Graphics Applications - Structures, Roles, and Tools, pp. 109-112, (2002); Smith D.C., Pygmalion: An executable electronic blackboard, Watch What I Do, pp. 19-47, (1993); Resnick M., Martin F., Sargent R., Silverman B., Programmable bricks: Toys to think with, IBM Systems Journal, 35, 3-4, pp. 443-452</t>
  </si>
  <si>
    <t>Mitchell M.M., An Introduction to Genetic Algorithms, (1996)</t>
  </si>
  <si>
    <t>Population dynamics of sleeping sickness: A microsimulation, Simulation &amp; Gaming, 32, 2, pp. 215-227, (2001); The cyberculture reader, pp. 29-44, (2000); Computer based simulation of laboratory experiments, British Journal of Educational Technology, 28, 1, pp. 51-63, (1997); Simulation: A new way of doing social science, American Behavioral Scientist, 42, 10, pp. 1845-1847, (1999); Nine principles for making virtual communities work, Wired, 2, pp. 72-73, (1994); Learning tactics from a sports game-based simulation, International Journal of Computer Simulation, 5, 2, pp. 127-148, (1995); CyberFeminism: Connectivity, critique &amp; creativity, pp. 213-249, (1999); Artificial adaptive agents and economic theory, American Economic Review, 81, pp. 365-370, (1991); Simulation modeling in political science, American Behavioral Scientist, 42, 10, pp. 1509-1530, (1999); Design principles for online communities, PC Update, 15, 5, pp. 58-60, (1998); Computing at Chaos Manor: Optical disk daze, BYTE, 15, 2, pp. 99-114, (1990); The virtual community: Homesteading on the electronic frontier, (1993); Cyberspace: First steps, pp. 81-118, (1991); The design of virtual environment, (1996); Simulation: Analytic and algorithmic analyses of Condorcet's paradox-Variations on a classical theme, Social Science Computer Review, 16, 1, pp. 72-95, (1998); Culture of the Internet, pp. 143-155, (1997); Life on the screen: Identity in the age of the Internet, (1997); Resisting the virtual life: The culture and politics of information, pp. 131-143, (1995); Down to earth sociology, pp. 272-277, (2001); Learning and teaching with interactive simulations, Social Education, 64, 3, pp. 142-145, (2000)</t>
  </si>
  <si>
    <t>Brown S., O customer, where art thou?, Business Horizons, 47, 4, pp. 61-70, (2004); Cohen A., Winds of change, Sales &amp; Marketing Management, 156, 5, pp. 44-51, (2004); Kaikati A.M., Kaikati J.G., Stealth marketing: How to reach consumers surreptitiously, California Management Review, 46, 4, pp. 6-23, (2004)</t>
  </si>
  <si>
    <t>Simons-Morton B.G., Baranowski T., Observation methods in the assessment of children's dietary practices, J Sch Health, 61, pp. 204-207, (1991); Wein E.E., Sabry J.H., Evers F.T., Recalled estimates of food portion size, Rev Assoc Can Diet, 51, pp. 400-403, (1990); Blake A.J., Guthrie H.A., Smiciklas-Wright H., Accuracy of food portion estimates by overweight and normal-weight subjects, J Am Diet Assoc, 89, pp. 962-964, (1989); Baranowski T., Simons-Morton B.G., Children's physical activity and dietary assessment: Measurement issues, J Sch Health, 61, pp. 195-197, (1991); Baranowski T., Smith M., Baranowski J., Et al., Low validity of a seven-item fruit and vegetable food frequency questionnaire among third-grade children, J Am Diet Assoc, 97, pp. 66-68, (1997); Domel S., Thompson W.O., Baranowski T., Smith A.F., How children remember what they have eaten, J Am Diet Assoc, 94, pp. 1267-1272, (1994); Domel S.B., Baranowski T., Davis H.C., Et al., A measure of outcome expectations for fruit and vegetable consumption among fourth and fifth grade children: Reliability and validity, Health Education Research, Theory &amp; Practice, 10, pp. 65-72, (1995); Baranowski T., Henske J., Dworkin R., Et al., The accuracy of children's self reports of diet: The family health project, J Am Diet Assoc, 86, pp. 1381-1385, (1986); Baranowski T., Domel S., A model of a child's cognitive information processing of food, Am J Clin Nutr, 59, (1994); Strecher V.J., Seijts G.H., Kok G.J., Et al., Goal setting as a strategy for health behavior change, Health Educ Q, 22, pp. 190-200, (1995); Austin E.W., Reaching young audiences. Developmental considerations in designing health messages, Designing Health Messages, (1995); Morris J.M., Owen G.S., Fraser M.D., Practical issues in multimedia user interface design for computer-based instruction, Multimedia Computing, Preparing for the 21st Century, pp. 225-286, (1994); Pressley M., Imagery and children's learning: Putting the picture in developmental perspective, Rev Educ Res, 47, pp. 585-622, (1977); Rieber L.P., Using computer animated graphics in science instruction with children, J Educ Psychol, 82, pp. 135-140, (1990); Rieber L.P., Animation in computer-based instruction, Educ Technol Res Dev, 38, pp. 77-86, (1990); Rieber L.P., Animation, incidental learning, and continuing motivation, J Educ Psychol, 8, pp. 318-328, (1991); Baranowski T., Domel S., Gould R., Et al., Increasing fruit and vegetable consumption among 4th and 5th grade students: Results from focus groups using reciprocal determinism, J Nutr Educ, 25, pp. 114-120, (1993); Kirby S., Baranowski T., Reynolds K., Taylor G., Binkley D., Children's fruit and vegetable intake: Socioeconomic, adult child, regional, and urban-rural influences, J Nutr Educ, 27, pp. 261-271, (1995); The Food Guide Pyramid. Home and Garden Bulletin, 252, (1992)</t>
  </si>
  <si>
    <t>Aarseth E., From Hunt the Wumpus to EverQuest: Introduction to Quest Theory, In Entertainment Computing - ICEC, 3711, 2005, pp. 496-506, (2005); Aldrich C., Learning-by-Doing: A Comprehensive Guide to Simulations, Computer Games, and Pedagogy in e-learning and Other Educational Experiences, (2005); Crawford C., Chris Crawford on Game Design, (2003); Egenfeldt-Nielsen S., Beyond Edutainment: Exploring the Educational Potential of Computer Games, (2005); Forsyth D.R., Group Dynamics, (2006); Gee J.P., What Video Games Have to Teach Us About Learning and Literacy, (2003); Hamiltion D.L., Social Cognition: Key Readings, (2004); Juul J., Half-Real: Video Games between Real Rules and Fictional Worlds, (2005); Land S.M., Hannafin M.J., Patterns of Understanding with Open-Ended Learning Environments, In Educational Technology and Development, 45, 2, pp. 47-73; Prensky M., Digital Game-based Learning, (2001); Rollings A., Adams E., Andrew Rollings and Ernest Adams on Game Design, (2003); Salen K., Zimmerman E., Rules of Play, (2004); Sawyer B., Serious Games: Improving Public Policy through Game-based Learning and Simulation, Woodrow Wilson International Center for Scholars, (2002); Senge P.M., The Fifth Discipline; the Art and Practice of the Learning Organization, (1990); Wenger E., Communities of Practice: Learning, Meaning, and Identity, (1998)</t>
  </si>
  <si>
    <t>Amory A., Game object model version II: A theoretical framework for educational game development, Educational Technology Research and Development, 55, (2007); Belanich J., Sibley D.E., Orvis K.L., Instructional Characteristics and Motivational Features of A PC-based Game, (2004); Egenfeldt-Nielsen S., Beyond Edutainment: Exploring the Educational Potential of Computer Games, (2005); De Freitas S., Oliver M., How can exploratory learning with games and simulations within the curriculum be most effectively evaluated?, Computers and Education, 46, (2006); Garris Ahlers R R., Driskell J.E., Games, motivation, and learning: A research and practice model, Simulation &amp; Gaming, 33, 4, (2002); Kirriemuir J., McFarlane A., Literature Review in Games and Learning, (2004); Kolb D.A., Experiential Learning: Experience As the Source of Learning and Development, (1984); Malone T.W., What makes things fun to learn? Heuristics for designing instructional computer games, Proceedings of the 3rd ACM SIGSMALL Symposium, (1980); Rieber L.P., Seriously considering play: Designing interactive learning environments based on the blending of microworlds, simulations and games, Educational Technology Research and Development, 44, (1996); Rollings A., Adams E., Andrew Rollings and Ernest Adams on Game Design, (2003); Salen K., Zimmerman E., Rules of Play Game Design Fundamentals, (2004); Serious Game, (2007); Serious Games Initiative, (2007); Suchman L., Plans and Situated Actions: The Problem of Human-machine Communication, (1987)</t>
  </si>
  <si>
    <t>Historical Sales Figures, (2003); Essential Facts about the Computer and Video Game Industry, (2002); Pagulayan R.J., Keeker K., Wixon D., Romero R.L., Fuller T., User-centred design in games, Handbook for Human-Computer Interaction in Interactive Systems, (2002); Clanton C., An Interpreted Demonstration of Computer Game Design, Proceedings of ACM CHI 98 Conference on Human Factors in Computing Systems: Summary, pp. 1-2, (1998); Lazzaro N., Why We Play Games: Four Keys to More Emotion in Player Experiences, Proceedings of the Game Developers Conference 2004, (2004); ISO 9241-11. Ergonomic requirements for office work with visual display terminals (VDTs) - Part 11: Guidance on usability, International Organization for Standardization, (1998); Federoff M., Heuristics and Usability Guidelines for the Creation and Evaluation of Fun in Video Games, (2002); Lowe C., Key Barriers to Fully Engaging Majority-market Gamers; Thomas P., Macredie R.D., Introduction to the New Usability, ACM Transactions on Computer-Human Interaction, 9, 2, pp. 69-73, (2002); Preece J., Rogers Y., Sharp H., Benyon D., Holland S., Carey T., Human-Computer Interaction, (1994); Benedek J., Miner T., Measuring Desirability: New methods for evaluating desirability in a usability lab setting, Usability Professionals' Association 2002 Conference Proceedings, (2002); Monk A.F., Hassenzahl M., Blythe M., Reed D., Funology: Designing Enjoyment, SIGCHI Bulletin, (2002); Funology: From Usability to Enjoyment, (2003); Fulton B., Beyond Psychological Theory: Getting Data that Improve Games, Proceedings of the Game Developers Conference 2002, (2002); Johnson D., Gardner J., Wiles J., Sweetser P., Hollingsworth K., The Inherent Appeal of Physically Controlled Peripherals, International Workshop on Entertainment Computing, 2002, (2002); Johnson D., Wiles J., Effective Affective User Interface Design in Games, Conference for Affective Human Factors Design, 2001, (2001); Bentley T., Johnston L., Von Baggo K., Affect: Physiological Responses during Computer Use, OZCHI 2003 Conference Proceedings, (2003); Sykes J., Affective Gaming, (2004); O'Leary C., Game On: NZ. Growing the Interactive Games Industry in New Zealand, (2002); Omodei M.M., Wearing A.J., McLennan J., Head-mounted video recording: A methodology for studying naturalistic decision making, Decision Making under Stress: Emerging Themes and Applications, pp. 137-146, (1998); Rollings A., Adams E., Andrew Rollings and Ernest Adams on Game Design, (2003)</t>
  </si>
  <si>
    <t>Anderson C.A., Dill K.E., Video games and aggressive thoughts, feelings and behavior in the laboratory and in life, Journal of Personality and of Social Psychology, 78, 4, pp. 772-790, (2000); Brown E., Cairns P., A grounded investigation of game immersion, Proceedings of the Conference on Human Factors in Computing Systems, (2004); Cacioppo J.T., Handbook of Psychophysiology, (2007); Cacioppo J.T., Tassinary L.G., Berntson G.G., Psychophysiological science, Handbook of Psychophysiology, pp. 3-26, (2007); Cacioppo J.T., Tassinary L.G., Berntson G.G., Psychophysiological science, Handbook of Psychophysiology, pp. 3-26, (2000); Chen J., Flow in Games, (2006); Crawford C., The Art of Computer Game Design, (1982); Cronbach L.J., Meehl P.E., Construct validity in psychological tests, Psychological Bulletin, 52, pp. 281-302, (1955); Csikszentmihalyi M., Beyond Boredom and Anxiety, (1975); Csikszentmihalyi M., Flow: The Psychology of Optimal Experience, Perennial, (1991); Duchowski A.T., Eye Tracking Methodology -Theory and Practice, (2003); Duchowski A.T., Eye Tracking Methodology -Theory and Practice, (2007); Ellis G.D., Voelkl J.E., Morris C., Measurement and analysis issues with explanation of variance in daily experience using the flow model, Journal of Leisure Research, 26, 4, pp. 337-356, (1994); Ermi L., Mayra F., Fundamental components of the gameplay experience: Analysing immersio, Changing Views: Worlds in Play, Selected Papers of the 2005 Digital Games Research Association's Second International Conference, (2005); Gibson J.J., The theory of affordances, Perceiving, Acting, and Knowing, (1977); Gibson J.J., The Ecological Approach to Visual Perception, (1979); Holopainen J., Meyers S., Neuropsychology and game design, Consciousness Reframed III, (2000); Holsanova J., Rahm H., Holmqvist K., Entry points and reading paths on newspaper spreads: Comparing a semiotic analysis with eyetracking measurements, Visual Communication, 5, (2006); Jsselsteijn W.A.I., Poels K., De Kort Y.A.W., Measuring player experiences in digital games, Development of the Game Experience Questionnaire (GEQ), (2008); Jackson S.A., Marsh H.W., Development and validation of a scale to measure optimal experience: The flow state scale, Journal of Sport and Exercise Psychology, 18, 1, pp. 17-35, (1996); Kivikangas J.M., Psychophysiology of Flow Experience: An Explorative Study, (2006); Klimmt C., Dimensions and determinants of the enjoyment of playing digital games: A thrre-level model, Level Up: Digital Games Research Conference, pp. 246-257, (2003); Koster R., A Theory of Fun for Game Design, (2004); Lang P.J., Greenwald M.K., Bradley M.M., Hamm A.O., Looking at pictures: Affective, facial, visceral, and behavioral reactions, Psychophysiology, 30, pp. 261-273, (1993); Lang P.J., The emotion probe, Studies of Motivation and Attention, American Psychologist, 50, pp. 372-385, (1995); Lindley C.A., Nacke N., Sennersten C., What does it mean to understand gameplay?, Ludic Engagement Designs for All (LEDA), (2007); Lindley C.A., Sennersten C.C., A cognitive framework for the analysis of game play, Workshop on the Cognitive Science of Games and Game Play, CogSci 2006, the 28th Annual Conference of the Cognitive Science Society; Lindley C.A., Sennersten C., Game play schemas: From player analysis to adaptive game mechanics, International Journal of Computer Game Technology, 1, 1, (2007); Lykken D.T., Venables P.H., Direct measurement of skin conductance: A proposal for standardization, Psychophysiology, 8, 5, pp. 656-672, (1971); Mandler J.M., Stories, Scripts and Scenes: Aspects of Schema Theory, (1984); Nacke L., Lindley C., Boredom, immersion, flow - A pilot study investigating player experience, Proceedings of the IADIS Gaming 2008: Design for Engaging Experience and Social Interaction, pp. 103-107, (2008); Nacke L., Lindley C.A., Flow and immersion in first-person shooters: Measuring the player's gameplay experience, Future Play - The International Conference on the Future of Game Design and Technology, (2008); Nacke L., Lindley C., Stellmach S., Log who's playing: Psychophysiological game analysis made easy through event logging, Proceedings of the International Conference on Fun and Games 2008, (2008); Novak T.P., Hoffman D.L., Yung Y.F., Measuring the flow construct in online environments: A structural modeling approach, Marketing Science, 19, 1, pp. 22-42, (2000); Pallant J., SPSS Survival Menu, (2005); Ravaja N., Saari T., Laarni J., Kallinen K., Salminen M., Holopainen J., Jarvinen A., The psychophysiology of video gaming: Phasic emotional responses to game events, Proceedings of the DiGRA Conference Changing Views: Worlds in Play, (2005); Ravaja N., Saari T., Salminen M., Laarni J., Kallinen K., Phasic emotional reactions to video game events: A psychophysiological investigation, Media Psychology, 8, 4, pp. 343-367, (2006); Ravaja N., Turpeinen M., Saari T., Puttonen S., Keltikangas-Jarvinen L., The psychophysiology of james bond: Phasic emotional responses to violent video game events, Emotion, 8, 1, pp. 114-120, (2008); Salminen M., Ravaja N., Increased oscillatory theta activation evoked by violent digital game events, Neuroscience Letters, 435, 1, pp. 69-72, (2008); Schank R., Abelson R., Scripts, Plans, Goals and Understanding, (1977); Sennersten C., Eye Movements in An Action Game Tutorial, (2004); Sennersten C.C., Gameplay (3D Game Engine + Raytracing = Visual Attention through Eye Tracking, (2008); Sennersten C., Alfredson J., Castor M., Hedstrom J., Lindahl B., Lindley C., Svensson E., Verification of an experimental platform integrating a tobii eyetracking system with the hifi engine, Methodology Report, Department of Man System Interaction, (2007); Sennersten C., Lindley C., Evaluation of a real-time interconnection between an eye tracker and a 3D game engine, 12th IMEKO (International Measurement Confederation)TC1-TC7 Joint Sympoisum on "Man, Science &amp;Measurement, (2008); Sacau A., Baumgartner T., Jancke P., Mec Spatial Presence Questionnaire (MECSPQ): Short Documentation and Instructions for Application, (2004)</t>
  </si>
  <si>
    <t>Alexander S., Teaching and Learning on the World Wide Web, (1996); Computer Games in Education Project, (2001); Connolly T.M., Stansfield M.H., From eLearning to games-based eLearning: Using interactive technologies in teaching an IS course, International Journal of Information Technology Management, 26, 2-4, pp. 188-208, (2007); Connolly T.M., Stansfield M.H., Hainey T., An application of games-based learning within software engineering, British Journal of Educational Technology, 38, 3, pp. 416-428, (2007); The Tomlinson Report 14-19 Curriculum and Qualifications Reform, (2004); State of the Industry Report 2000-2001, (2001); Facer K., Children's out of School Uses of Computers. A Report for the InterActive Education Project, (2001); Gee J., What Video Games Have to Teach Us about Learning and Literacy, (2003); Illeris K., Towards a contemporary and comprehensive theory of learning, International Journal of Lifelong Learning, 22, 4, pp. 396-406, (2003); Literature Review in Games and Learning, (2004); Piaget J., The Child's Conception of the World, (1975); Prensky M., Digital Game Based Learning, (2001); QCA Key Stage 2 Unit 5c, (2006); Ramsden P., Learning to Teach in Higher Education, (1992); Smith P., Cowie H., Blades M., Understanding Child Development, (1999); Report on the Educational Use of Games - An Exploration by TEEM of the Contribution Which Games Can Make to the Education Process, (2002)</t>
  </si>
  <si>
    <t>Adams E., Rollings A., Fundamentals of Game Design, (2007); Ballagas R., Walz S.P., REXplorer: Using playercentered iterative design techniques for pervasive game development, Pervasive Games; Ballagas R., Rohs M., Sheridan J.G., Borchers J., Sweep and point &amp; shoot: Phonecam-based interactions for large public displays, CHI '05: Extended Abstracts of the SIGCHI Conference on Human Factors in Computing Systems, pp. 1200-1203, (2005); Benford S., Magerkurth C., Ljungstrand P., Bridging the physical and digital in pervasive gaming, Commun. ACM, 48, 3, pp. 54-57; Bogost I., Persuasive Games: The Expressive Power of Videogames, (2007); Borchers J., A Pattern Approach to Interaction Design, (2001); Buxton W.A., Sniderman R., Iteration in the design of the human-computer interface, Proceedings of the 13th Annual Meeting of the Human Factors Association of Canada, HFAC, pp. 72-81, (1980); De Souza E Silva A., Delacruz G.C., Hybrid reality games reframed. Potential uses in educational contexts, Games and Culture, 1, 3, pp. 231-251, (2006); Dix A., Finley J., Abowd G., Beale R., Humancomputer Interaction, (1998); Epstein M., Vergani S., Mobile technologies and creative tourism, Proceedings of the 12th Americas Conference on Information Systems, (2006); Fogg B.J., Persuasive Technology: Using Computers to Change What We Think and Do, (2003); Fullerton T., Swain C., Hoffman S., Game Design Workshop: Designing, Prototyping, and Playtesting Games, (2004); Gould J.D., Lewis C., Designing for usability: Key principles and what designers think, Comm. ACM, 28, 3, pp. 300-311, (1985); Klopfer E., Squire K., Environmental detectives the development of an augmented reality platform for environmental simulations, Educational Technology Research and Development, (2005); Lee Y.S., Smith-Jackson T.L., Nussbaum M.A., Tomioka K., Bhatkhande Y., Use of productinteractive focus groups for requirement capture and usability assessment, Proceedings of the 48th Annual Human Factors and Ergonomics Conference, pp. 2461-2465, (2004); Licoppe C., Inada Y., Emergent uses of a multiplayer location-aware mobile game: The interactional consequences of mediated encounters, Mobilities, 1, 1, pp. 39-61, (2006); Liu L., Khooshabeh P., Paper or interactive?: A study of prototyping techniques for ubiquitous computing environments, CHI '03: CHI '03 Extended Abstracts on Human Factors in Computing Systems, pp. 1030-1031, (2003); Nielsen J., Iterative user-interface design, Computer, 26, 11, pp. 32-41, (1993); Prensky M., Digital Game-Based Learning, (2001); Sawyer B., Serious Games: Improving Public Policy Through Game-Based Learning and Simulation, 1, (2002); Sotamaa O., All the world's a botfighter stage: Notes on location-based multi-user gaming, Proceedings of the Computer Games and Digital Cultures Conference, pp. 35-45, (2002); Thomas S., Pervasive learning games: Explorations of hybrid educational gamescapes, Simulation &amp; Gaming, 37, 1, (2006); Walz S.P., Delightful identification &amp; persuasion: Towards an analytical and applied rhetoric of digital games, Proceedings of DiGRA 2003: Level Up Digital Games Research Conference, pp. 194-207; Walz S.P., Constituents of hybrid reality: Cultural anthropological elaborations and a serious game design experiment merging mobility, media, and computing, Total Interaction. Theory and Practice of A New Paradigm for the Design Disciplines, pp. 122-141, (2005); Wang J., Zhai S., Canny J., Camera phone based motion sensing: Interaction techniques, applications and performance study, UIST '06: Proceedings of the 19th Annual ACM Symposium on User Interface Software and Technology, (2006)</t>
  </si>
  <si>
    <t>Mubin O.; Shahid S.; Mahmud A.A.</t>
  </si>
  <si>
    <t>Mubin, Omar (25960231600); Shahid, Suleman (23398723200); Mahmud, Abdullah Al (20336611900)</t>
  </si>
  <si>
    <t>25960231600; 23398723200; 20336611900</t>
  </si>
  <si>
    <t>Walk 2 win: Towards designing a mobile game for elderly's social engagement</t>
  </si>
  <si>
    <t>Proceedings of the 22nd British HCI Group Annual Conference on People and Computers: Culture, Creativity, Interaction, BCS HCI 2008</t>
  </si>
  <si>
    <t>10.14236/ewic/hci2008.22</t>
  </si>
  <si>
    <t>https://www.scopus.com/inward/record.uri?eid=2-s2.0-84923833692&amp;doi=10.14236%2fewic%2fhci2008.22&amp;partnerID=40&amp;md5=92c56a61357905dfd2856c859fb07dd6</t>
  </si>
  <si>
    <t>In this paper we describe a user-centered approach to designing and evaluating a socially interactive mobile game for the elderly. The objective of the game is to encourage the elderly to socially engage amongst themselves and to make the time that they spend in the community center more enjoyable. The design of the game, known as Walk 2 Win was done for and with the elderly. Two levels of the game (easy, difficult) across two modes (single, multi player) were evaluated with the elderly in a community center over two sessions. Our results show that senior citizens are keen to play simple games having uncomplicated rules as long as they can customize the game according to their whims. Their preference lies in playing games that are enhancements of existing games that they usually play. It was found that the elderly expressed a strong preference and interest to build a team, with for example their grand children. Additionally it was revealed that games for the elderly should incorporate everyone, regardless of gender or their role in the game. The methodological lessons that we came across throughout the design process are also presented. © 2008 The Author Published by the British Computer Society.</t>
  </si>
  <si>
    <t>Elderly; Ethnography; Focus group; Fun; Game; User-centered design</t>
  </si>
  <si>
    <t>Cheok A.D., Lee S., Kodagoda S., Tat K.E., Thang L.N., A social and physical inter-generational computer game for the elderly and children: Age invaders, Proceedings of the 2005 Ninth IEEE International Symposium on Wearable Computers (ISWC'05), (2005); Drew B., Waters J., Video games: Utilization of a novel strategy to improve perceptual motor skills and cognitive functioning in the noninstitutionalised elderly, Cognitive Rehabilitation, 4, pp. 26-34, (1986); Goldstein J., Cajko L., Oosterbroek M., Michielsen M., Van Houten O., Salverda F., Video games and the elderly, Social Behavior and Personality, 25, pp. 345-352, (1997); Griffiths M., The therapeutic value of video games, Handbook of Computer Games Studies., pp. 161-171, (2005); Social isolation and lonileness, Help the Aged Policy Statement 2005, (2007); Ijsselsteijn W., Nap H.H., De Kort Y., Poels K., Digital game design for elderly users, Proceedings of the 2007 Conference on Future Play, Future Play '07, pp. 17-22, (2007); Ijsselsteijn W., De Kort Y.A.W., Westerink J., De Jager M., Bonants R., Virtual fitness: Stimulating exercise behavious through media technology, Presence: Teleoperators and Virtual Environments, 15, pp. 688-698, (2006); Video Gamers in Europe-2005, (2005)</t>
  </si>
  <si>
    <t>Fletcher Library Game Project, (2006); Gamers in the UK: Digital Play, Digital Lifestyles, (2005); Computer Games in Education: Report, (2006); Boyle R., Hibbard M., Review on the Impact of Violent Computer Games on Young People, (2005); Byron T., Safer Children in a Digital World: The Report of the Byron Review, (2008); Library Arcade, (2008); Crawford C., On Game Design, (2003); Ask About Games. Facts and Figures, (2008); Newtoon Project, (2007); Gangsters C.C.S., (1983); (1969); Virtual Worlds, Real Leaders: Online Games Put the Future of Business Leadership On Display, (2007); Johnson S., Everything Bad is Good for You: How Popular Culture is Making us Smarter, (2005); Kirriemuir J.A., Survey of COTS Games in Education, (2008); Games Based Learning, Dr Kawashima's Brain Training, (2008); Inventor of the Week: Nolan Bushnel, (1998); Nicholson S., The Role of Gaming in Libraries: Taking the Pulse, (2007); Northumberland Games Project, (2008); Royale K., Clarke R., Making the Case for Computer Games as a Learning Environment, (2003); Rylands T., Using COTS Game Myst to Inspire Creative Writing; Smuggler C.C.S., (1983); Squire K., Video games in education, International Journal of Intelligent Simulations and Gaming, (2003); Story Game Project, (2007); Information Literacy Game, (2007); US Military Recruiting Game; Clyde J., Thomas C., Benevolent Blue, (2007); Lewis A., Multi-lib Multimedia Development Programme, (2005); Ledonne D., Super Columbine Masacre RPG!, (2005); Darfur is Dying, (2008); 'Madrid' and 'September 12th', (2008); BBC Microcomputer in Dictionary of Computers, (2008); DoomED, (2006)</t>
  </si>
  <si>
    <t>Aliakseyeu D., Martens J.B., Subramanian S., Vroubel M., Wesselink W., Visual Interaction Platform, Proceedings of Interact 200, pp. 232-239, (2001); Bakker S., Vorstenbosch D., Entertaible: Tangible interaction for games, (2006); Bakker S., Vorstenbosch D., Hoven, van den E., Hollemans G., Bergman T., Weathergods: Tangible interaction in a digital tabletop game, Proceedings of Tangible and Embedded Interaction 2007 (TEI'07), (2007); Bohn J., The Smart Jigsaw Puzzle Assistant: Using RFID Technology for Building Augmented Real-World Games, Workshop on Gaming Applications in Pervasive Computing Environments at Pervasive 2004, (2004); Dietz P., Leigh D., DiamondTouch: A Multi-User Touch Technology, Proceedings of the 14th Annual Symposium on User Interface Software and Technology (UIST'04), pp. 219-226, (2001); Eden H., Getting in on the (Inter)Action: Exploring Affordances for Collaborative Learning in a Context of Informed Participation, Proceedings of Computer Support for Collaborative Learning 2002 (CSCL2002), pp. 399-407, (2002); Fitzmaurice G.W., Ishii H., Buxton W., Bricks: Laying the foundations for Graspable User Interfaces, Proceedings of the ACM Conference on Human Factors in Computing Systems (CHI'95), pp. 442-449, (1995); Fitzmaurice G.W., Graspable user interfaces, (1996); Gibson J., The ecological approach to visual perception, (1979); Heumer G., Carlson D., Kaligiri S.H., Maheshwari S., Hasan W., Jung B., Schrader A., Paranoia syndrome - a pervasive multiplayer game using PDAs, RFID and tangible objects, (2006); Hoven, van den E., Eggen B., Tangible Computing in Everyday Life: Extending the Current Frameworks for Tangible User Interfaces with Personal Objects, LNCS, 3295, pp. 230-242, (2004); Ishii H., Ullmer B., Tangible bits: Towards seamless interfaces between people, bits and atoms, Proceedings of the ACM Conference on Human Factors in Computing Systems (CHI'97), pp. 234-241, (1997); JazzMutant Lemur; Jung B., Schrader A., Carlson D.V., Tangible interfaces for pervasive gaming, Proceedings of the Second Digital Games Research Association International Conference 2005 (DiGRA 2005), (2005); Magerkurth C., Cheok A.D., Mandryk R.L., Nilsen T., Pervasive games: Bringing computer entertainment back to the real world, ACM Computers in Entertainment, 3, 3, (2005); Magerkurth C., Memisoglu M., Engelke T., Streitz N.A., Towards the next generation of tabletop gaming experiences, Proceedings of Graphics Interface 2004 (GI'04), pp. 73-80, (2004); Malone T.W., Heuristics for designing enjoyable user interfaces: Lessons from computer games, Human Factors in Computer Systems, pp. 1-12, (1984); Mandryk R.L., Maranan D.S., Inkpen K.M., False prophets: Exploring hybrid board/video games, extended abstracts on Human factors in computing systems of the ACM Conference on Human Factors in Computing Systems (CHI '02), pp. 640-641, (2002); Mazalek A., Media Tables: An extensible method for developing multi-user media interaction platforms for shared spaces, (2005); Patten J., Ishii H., Hines J., Pangaro G., Sensetable: A Wireless Object Tracking Platform for Tangible User Interfaces, Proceedings of the ACM Conference on Human Factors in Computing Systems (CHI 2001), (2001); Prensky M., Fun, Play and Games: What Makes Games Engaging, (2001); Rekimoto J., SmartSkin: An Infrastructure for Freehand Manipulation on Interactive Surfaces, Proceedings of the ACM Conference on Human Factors in Computing Systems (CHI 2002), pp. 113-120, (2002); Sugimoto M., Hosoi K., Hashizume H., Caretta: A System for Supporting Face-to-Face Collaboration by Integrating Personal and Shared Spaces, Proceedings of the ACM Conference on Human Factors in Computing Systems (CHI 2004), (2004); Ulbricht C., Schmalstieg D., Tangible Augmented Reality for Computer, (2003); Ullmer B., Ishii H., The metaDESK: Models and Prototypes for Tangible User Interfaces, Proceedings of Symposium on User Interface Software and Technology (UIST'97), pp. 223-232, (1997); Ullmer B., Ishii H., Emerging frameworks for tangible user interfaces, IBM Systems Journal, 39, 3-4, pp. 915-931, (2000); Underkoffler J., Ishii H., Urp: A LuminousTangible Workbench for Urban Planning and Design, Proceedings of the ACM Conference on Human Factors in Computing Systems (CHI'99), pp. 386-393, (1999); Wellner P., Interacting with Paper on the Digital Desk, Communications of the ACM, 36, 7, pp. 87-96, (1993)</t>
  </si>
  <si>
    <t>Agha G., Actors: A Model for Concurrent Computation in Distributed Systems, (1987); Becker H., Teaching with and about computers in secondary schools, Communications of the ACM, 36, pp. 69-72, (1993); Brown M.H., Algorithm Animation, (1987); Kahn K., Saraswat V., Actors as a special case of concurrent constraint programming, Proceedings of the Joint Conference on Object-Oriented Programming: Systems, Languages, and Applications and the European Conference on Object-Oriented Programming, pp. 57-65, (1990); Kahn K.M., Saraswat V.A., Complete visualizations of concurrent programs and their executions, Proceedings of the IEEE Visual Language Workshop, pp. 7-15, (1990); Malone T., What Makes Things Fun to Learn? - A Study of Intrinsically Motivating Computer Games, (1980); Papert S., Children's Machines, (1993); Provenzo E., Video Kids - Making Sense of Nintendo, (1991); Resnick M., Multilogo: A Study of Children and Concurrent Programming, (1988); Saraswat V.A., Kahn K., Levy J., Janus - A step towards distributed constraint programming, Proceedings of the North American Logic Programming Conference, pp. 421-438, (1990); Saraswat V.A., Concurrent Constraint Programming Languages, (1993); Shapiro S., The family of concurrent logic programming languages, ACM Computing Surveys, pp. 412-510, (1989); Smith D., Pygmalion: A creative programming environment, Stanford University Computer Science Technical Report No. STAN-CS-75-499, (1975); Smith D., Cypher A., Spohrer J., KidSim: Programming agents without a programming language, Communications of the ACM, 37, pp. 54-67, (1994); Yoder S., Discouraged? . . . Don't dispair! [sic], Logo Exchange, 12, (1994)</t>
  </si>
  <si>
    <t>Griffiths M.D., Davies M.N.O., Chappell D., Demographic factors and playing variables in online computer gaming, CyberPsychology &amp; Behavior, 7, pp. 479-487, (2004); Lewin K., Resolving social conflicts: Selected papers on group dynamics, (1948); Cartwright D., Zander A., Group dynamics: Research and theory, (1968); Kiggundu M.N., Task interdependence and job design: Test of a theory, Organizational Behavior and Human Performance, 31, pp. 145-172, (1983); Wageman R., Baker G., Incentive and cooperation: The joint effects of task and reward interdependence on group performance, Journal of Organizational Behavior, 18, pp. 139-158, (1997); Wageman R., Interdependence and group effectiveness, Administrative Science Quarterly, 40, pp. 145-180, (1995); Goodman P.S., Friedman A., An examination of Adams' theory of inequity, Administrative Science Quarterly, 16, pp. 271-288, (1971); Lerner M.J., The justice motive in social behavior: Introduction, Journal of Social Issues, 31, pp. 1-19, (1975); van der Heijden H., User acceptance of hedonic information systems, MIS Quarterly, 28, pp. 695-704, (2004); Novak T.P., Hoffman D.L., Yung Y.-F., Measuring the customer experience in online environments: A structural modeling approach, Marketing Science, 19, pp. 22-42, (2000); Hsu C.-L., Lu H.-P., Why do people play online games? An extended TAM with social influences and flow experience, Information &amp; Management, 41, pp. 853-868, (2004); Salen K., Zimmerman E., Rules of play: Game design fundamentals, (2004)</t>
  </si>
  <si>
    <t>Top Ten Industry Facts, (2004); Malone T.W., What makes things fun to learn? Heuristics for designing instructional computer games,  ACM SIGSMALL Symposium and the First SIGPC Symposium on Small System, (1980); Malone T.W., What makes computer games fun?, Byte, 6, pp. 258-277, (1981); Malone T.W., Toward a theory of intrinsically motivated instruction, Cognitive Science, 4, pp. 33-369, (1981); Malone T.W., Heuristics for designing enjoyable user interfaces: Lessons from computer games, Human Factors in Computer Systems, pp. 63-68, (1984); Malone T.W., Lepper M.R., Making learning fun: A taxonomy of intrinsic motivations for learning, Aptitude, Learning, and Instruction. III: Conative and Affective Process Analysis, pp. 223-253, (1987); Fabricatore C., Nussbaum M., Rosas R., Payability in action videogames: A qualitative design model, Human-Computer Interaction, 17, pp. 311-368, (2002); Glaser B.G., Strauss A.L., The Discovery of Grounded Theory, (1967); Strauss A.L., Corbin J., Basic of Qualitative Research, (1990); Meigs T., Ultimate Game Design: Building Game World, (2003); Pagulayan R.J., Keeker K., Wixon D., Et al., User-centered design in games, The Human-computer Interaction Handbook: Fundamentals, Evolving Technologies and Emerging Applications, pp. 883-906, (2003); Pedersen R.E., Game Design Foundations, (2003); Rollings A., Morris D., Game Architecture and Design: A New Edition, (2004); Rouse III R., Game Design Theory and Practice, (2001); Salen K., Zimmeman E., Rules of Play: Game Design Fundamentals, (2004); Choi D., Kim J., Why people continue to play online games: In search of critical design factors to increase customer loyalty to online content, CyberPsychology &amp; Behavior, 7, pp. 11-24, (2004); Crawford C., The Art of Computer Game Design, (1982); Rahmat O., Trends Today, Insights for Tomorrow. IDCs 2001 Videogame Survey, (2001); Hecht-Nielsen R., Theory of the backpropagation neural network, International Joint Conference on Neural Network, (1989); Qnet 2000 Manual, (2004); Carroll J.M., Thomas J.C., Fun, SIGCHI Bulletin, 19, pp. 21-24, (1988); Wood R.T.A., Griffiths M.D., Chappell D., Et al., The structural characteristics of video games: A psycho-structural analysis, CyberPsychology &amp; Behavior, 7, pp. 1-10, (2004); Rollings A., Adams E., Andrew Rollings and Ernest Adams on Game Design, (2003); Bates B., Game Design: The Art &amp; Business of Creating Games, (2001)</t>
  </si>
  <si>
    <t>Abowd G.D., Atkeson G.G., Hong J., Long S., Kooper R., Pinkerton M., Cyberguide: A mobile context-aware tour guide, Wireless Networks, 3, 5, pp. 421-433, (1997); Ballagas R., Walz S., REXplorer: Using Iterative Design Techniques for Pervasive Games, Pervasive Games, (2007); Bamford W., Coulton P., Edwards R., Space-time travel blogging using a mobile phone, Proceedings of the International Conference on Advances in Computer Entertainment Technology, pp. 1-8, (2007); Benford S., Magerkurth C., Ljungstrand P., Bridging the physical and digital, in pervasive gaming, Commun. ACM, 48, 3, pp. 54-57, (2005); Bentley F.R., Metcalf C.J., Sharing motion information with close family and friends, CHI 2007: Proceedings of the SIGCHI Conference on Human Factors in Computing Systems, pp. 1361-1370, (2007); Beyer H., Holtzblatt K., Contextual Design: Defining Customer-centered Systems, (1998); Brown B., Chalmers M., Bell M., MacColl I., Hall M., Rudman P., Sharing the Square: Collaborative Leisure in the City Streets, ECSCW 2005: Proceedings of the European Conference on Computer Supported Co-opertative Work, pp. 427-429, (2005); Brown B., Laurier E., Designing Electronic Maps: An Ethnographic Approach, Map Design for Mobile Applications, (2004); Dix A., Finley J., Abowd G., Beale R., Human-Computer Interaction, (2004); Dow S., Lee J., Oezbek C., Maclntyre B., Bolter J.D., Gandy M., Exploring spatial, narratives and mixed reality experiences in Oakland Cemetery, ACE 2005: Proceedings of the 2005 ACM SIGCHI International Conference on Advances in Computer Entertainment Technology, pp. 51-60, (2005); Epstein M., Vergani S., Mobile Technologies and Creative Tourism, AMICS 2006: Proceedings of the 12th Americas Conference on Information Systems, (2006); Glaser B., Basics of grounded theory analysis: Emergence vs forcing, (1992); Klopfer E., Squire K., Environmental Detectives-The Development of an Augmented Reality Platform for Environmental Simulations, (2005); Lee Y.S., Smith-Jackson T.L., Nussbauni M.A., Tomioka K., Bhatkhande Y., Use of product-interactive focus groups for requirement capture and usability assessment, Proceedings of the 48th. Annual. Human Factors and Ergonomics Conference, pp. 2461-2465, (2004); Norrie M., Signer B., Proc. ENTER 2005 Conference on Travel and Tourism Technology, pp. 23-33, (2005); Scupin R., The KJ method: A technique for analyzing data derived from Japanese ethnology, Human Organization, 56, 2, pp. 233-237, (1997); Thomas S., Pervasive learning games: Explorations of hybrid educational gamescapes, Simulation &amp; Gaming, 37, 1, (2006); Vlahakis V., Karigiannis J., Tsotros M., Gounaris M., Almeida L., Strieker D., Gleue T., Christou I.T., Carlucci R., Ioannidis N., Archeoguide: First results of an augmented reality, mobile computing system in cultural heritage sites, VAST 2001: Proceedings of the 2001 Conference on Virtual Reality, Archeology, and Cultural Heritage, pp. 131-140, (2001); Walz S.P., Pervasive Persuasive Play: Rhetorical Game Design for the Ubicomp World, Mobile Persuasion: 20 Perspectives on the Future of Behavior Change, (2007); Wang J., Zhai S., Canny J., Camera phone based motion sensing: Interaction techniques, applications and performance study, UIST 2006: Proceedings of the 19th annual ACM Symposium on User Interface Software and Technology, pp. 101-110, (2006)</t>
  </si>
  <si>
    <t>Bergqvist J., Bjork S., Borjesson M., Ljungstrand P., Scenarios for multidisciplinary design purposes: Experiences earned, Proceedings 22nd IRIS Conference (Information Systems Research Seminar in Scandinavia), (1999); Holmquist L.E., Maze R., Scenarios: Methods and Results; Ehn P., Sjogren D., From system descriptions to scripts for action, Design at Work, pp. 241-268, (1991); Starner T., Leibe B., Singletary B., Lyons K., Gandy M., Pair J., Towards augmented reality gaming, Proceedings of IMAGINA, (2000); Holmquist L.E., Future of Fun, (1998); Holmquist L.E., Thomas M., Future of fun 2, Held in Connection with HUC 99, (1999); Bjork S., Falk J., Hansson R., Ljungstrand P., Pirates! Using the physical world as a game board, Interact 2001, IFIP TC.13 Conference on Human-Computer Interaction, (2001); Monk A., Et al., Computers and Fun 1, (1998); Monk A., Et al., Computers and Fun 2, (1999); Monk A., Et al., Computers and Fun 3, (2000); Monk A., Hassenzahl M., Blythe M., Reed D., Funology: Designing enjoyment, Extended Abstracts of CHI, Conference on Human Factors in Computing Systems, (2002); Starner T., Leibe B., Singletary B., Pair J., MIND-WARPING: Towards creating a compelling collaborative augmented reality game, Proceedings Intelligent User Interfaces (IUI), pp. 256-259, (2000); Tamura H., Real-time interaction in mixed reality space: Entertaining real and virtual worlds, Proceedings of IMAGINA, (2000); Tamura H., Emerging technologies: Point of departure, Siggraph 2000, (2000); Ishii H., Wisneski C., Orbanes J., Chun B., Paradiso J., PingPongPlus: Design of an athletic-tangible interface for computer-supported cooperative play, Proceedings CHI '99, pp. 394-401, (1999); Mandryk R.L., Maranan D.S., Inkpen K.M., False prophets: Eexploring hybrid board/video games, Extended Abstracts of CHI, Conference on Human Factors in Computing Systems, (2002); Ehn P., Kyng M., Cardboard computers: Mocking-it-up or hands-on the future, Design at Work, pp. 169-196, (1991); Brandt E., Gunnet C., Evoking the future: Dma and props in user centered design, Proceedings PDC 2000, (2000); Iacucci G., Kuutti K., Ranta M., On the move with a magic thing: Role playing in concept design of mobile services and devices, Proceedings DIS2000, Designing Interactive Systems, pp. 193-202, (2000); Kreimeier B., The Case for Game Design Patterns, (2002); Church D., Formal Abstract Design Tools, (1999); Black &amp; White; Botfighters. It's Alive; Can You See Me Now?; Eletronic Arts</t>
  </si>
  <si>
    <t>Chehimi F.; Coulton P.</t>
  </si>
  <si>
    <t>Chehimi, Fadi (14522009000); Coulton, Paul (6701726566)</t>
  </si>
  <si>
    <t>14522009000; 6701726566</t>
  </si>
  <si>
    <t>Motion controlled mobile 3D multiplayer gaming</t>
  </si>
  <si>
    <t>10.1145/1501750.1501813</t>
  </si>
  <si>
    <t>https://www.scopus.com/inward/record.uri?eid=2-s2.0-67649388135&amp;doi=10.1145%2f1501750.1501813&amp;partnerID=40&amp;md5=8071cdcc8f95b58b0185be43009ff95e</t>
  </si>
  <si>
    <t>Due to limitations in the user interface one of the oft cited most desirable features for mobile games is that they can be played using a single button. However, games using this type of control are extremely difficult to design and thus far it has been primarily utilized for casual games. As a number of mobile phones are starting to appear with accelerometers, mobile game developers have the opportunity to investigate new interaction mechanisms and as this paper we illustrate how accelerometers can greatly simplify the interaction for 3D graphical action games. In particular we present the design and user trials for a novel motion controlled 3D Bluetooth multiplayer space game. The results show that this experience is seen as fun and much more intuitive for gamers and non-gamers alike. Copyright 2008 IEEE.</t>
  </si>
  <si>
    <t>3D; Games; Interface; Mobile; Multiplayer; Phones</t>
  </si>
  <si>
    <t>Chehimi F., Coulton P., Edwards R., Evolution of 3D mobile games development, Personal and Ubiquitous Computing, 12, 1, pp. 19-25, (2008); Chehimi F., Coulton P., Edwards R., 3D motion control of connected augmented virtuality on mobile phones, Proceedings of International Symposium on Ubiquitous Virtual Reality-VR. (ISUVR08), (2008); Coulton P., Rashid O., Edwards R., Thompson R., Creating entertainment applications for cellular phones, ACM Computers in Entertainment, 3, 3, (2005); Gilbertson P., Coulton P., Vajk T., Using tilt as the input for 3D mobile games, Proceedings of the 3rd International Conference on Games Research and Development (CyberGames 2007), pp. 40-45, (2007); Nokia. Turn Limitation into Strength: Design One-Button Games. Version 1.0, (2006); Salen K., Zimmerman E., Rules of Play, (2003); Tercek R., The first decade of mobile games, Keynote at GDC Mobile, (2007); Vajk T., Bamford W., Coulton P., Edwards R., Using a mobile phone as a "Wii-like" controller for playing games on a large public display, International Journal of Computer Games Technology, 2008, (2008)</t>
  </si>
  <si>
    <t>Ang C.S., Rao R.K., E-learning as computer games: Designing immersive and experiential learning, Pacific Rim Conference on Multimedia, (2004); Ang C., Zaphiris P., Developing enjoyable second language learning software tools: A computer game paradigm, User-centered Computer Aided Language Learning, (2006); Bolter J., Grusin R., Remediation, Configurations, 4, (1996); Crookall D., Simulation and Gaming, 3, 2, (2002); Dale E.L., Pedagogisk Profesjionalitet. [Pedagogic Professionalism], (1989); Dunkel P., Computer Assisted Language Learning and Testing, (1991); Dale E.L., Professionalisering og læring i organisationer, Innovation, Kompetence, læring, (2000); Dunkel P., Computer Assisted Language Learning and Testing, (1991); Fromme J., Computer games as a part of children's culture, Games Studies, (2003); Gee J.P., What Video Games Have to Teach Us About Learning and Literacy, (2003); Gee J.P., Pleasure, learning, viedeo games, and life: The projective stance, E-learning, 2, 3, (2005); Jackson M., Making visible: Using simulation and game environments across disciplines, On the Horizon, 12, 1, (2004); Jensen J.F., Interactivity - Tracking a new Concept, Communication, Computer Media and the Internet: A Reader, (2000); Johannesen J., Mingoville.dk - Et Eksempel På Sproglige Muligheder Inden for It. Sprogforum (Mingoville.dk - An Example of Language Learning with It), 38, (2006); Kirriemur J., McFarlane A., Literature Review in Games and Learning, (2006); Kossuth K.C., Suggestions for comprehension-based computer-assisted instruction in German, Die Unterrichspraxis, 17, (1984); Lave J., Wenger E., Situated Learning. Legitimate Peripheral Participation, (1991); Malone T.W., Toward a theory of intrinsically motivating instruction, Cognitive Science, 5, 4, pp. 333-369, (1981); Malone T.W., Lepper M.R., Making learning fun: A taxonomy of intrinsic motivations for learning, Aptitute, Learning and Instruction: III. Conative and Affective Process Analyses, pp. 223-253, (1987); Meyer B., Languages with ICTs - ICTs with languages, Media and ICT - Learning Potentials, (2006); Meyer B., Sorensen B.H., Serious Games in language learning and teaching - A theoretical perspective, Proceedings of the Third International Conference of the Digital Games Research Association, (2007); Shaffer D.W., Pedagogical Praxis: The Professions as Models for Post-industrial Education, (2004); Shaffer D.W., Epistemic games, Innovate, (2005); Selfton-Green, Digital Diversions. Youth Culture in the Age of Multimedia, (1998); Selfton-Green J., Literature Review in Informal Learning with Technology Outside School: A Report for NESTA Futurelab, (2006); Sorensen B.H., Børnenes Nye Læringsfærdigheder - Didaktiske Perspektiver. [Children's New Learning Skills - Educational Perspectives], (2002); Sorensen B.H., Jessen C., Olesen B.R., Børn På Nettet. Kommunikation Og Læring. [Children on the Internet. Communication and Learning]; Sorensen B.H., Olesen B.R., Audon L., Det Hele Kører Parallelt. De Nye Medier i Børns Hverdagsliv. [The New Media in Children's Daily Life], (2001); Underwood J.H., Artificial intelligence and CALL, Modern Media in Foreign Language Education: Theory and Implementation, (1987); Vygotsky, Mind in Society, (1978); Walkerdine V., Children, Gender, Video Games. Towards a Relational Approach to Multimedia, (2007); Warschauer M., Healey D., Computers and Language learning: An overview, Language Teaching 31, (1998); Warschauer M., Kern R., Introduction, Network-based Language Teaching: Concepts and Practice, (2000); Warschauer M., Technological change and the future of CALL, New Perspectives on CALL for Second Language Classrooms, (2004); Wenger E., Communities of Practice. Learning, Meaning, and Identity, (1998)</t>
  </si>
  <si>
    <t>Babinski L., Hartsough C., Lambert N., Childhood conduct problems, hyperactivity-impulsivity and inattention as predictors of adult criminal activity, J. Child Psychol. Psychiat, 40, 3, pp. 347-355, (1999); Brezinka V., Hovestadt L., Serious Games Can Support Psychotherapy of Children and Adolescents, (2007); Brown D., Shopland N., Battersby S., Lewis J., Evett L., Can Serious Games Engage the Disengaged?, (2007); Clark B., Schoech D., A Computer Assisted Therapeutic Game for Adolescents, Using Computers in Clinical Practice, (1984); Cowan L., OPTEXT Adventure System, Software Development in Practice, Computers in Human Services, 11, (1994); Cowan L., Interactive Media for Child Care and Counselling New Resources, New Opportunities, (2002); Promoting Children's Mental Health within Early Years and School Settings, (2001); Special Educational Needs Code of Practice:, (2001); Department for Children Schools and Families-Planning provision for pupils with BESD, (2007); The Education of Children and Young People with Behavioural, Emotional and Social Difficulties as a Special Educational Need, (2008); Gee J.P., What Video Games Have to Teach Us About Learning and Literacy, (2003); Gardener J.E., Can the Mario Bros Help? Nintendo Games as an Adjunct in Therapy With Children, Psychotherapy, 28, 4, (1991); Kokish R., Experiences using A PC in Play Therapy With Children, (1994); Laurel B., Utopian Entrepreneur, (2001); Matthews M., Coyle D., Sharry J., Nisbet A., Doherty G., Personal Investigator: Computer Mediated Adolescent Psychotherapy using an Interactive 3D Game, (2004); Resnick H., Electronic Technology and Rehabilitation, A Computerised Simulation Game for Youthful Offenders, Simulations and Games, 17, 4, (1986); Stallard P., Think Good-Feel Good: A Cognitive Behaviour Therapy Workbook for Children and Young People, (2002); Sukhodolsky D., Kassinove H., Gorman S., Cognitive behavioural therapy for anger in children and adolescents: a meta-analysis, Aggression and Violent Behaviour, 9, pp. 247-269, (2004); (2008)</t>
  </si>
  <si>
    <t>Ball G.H., Telegames teach more than you think, Audiovisual Instruction, pp. 24-26, (1978); Cassell J., Jenkins H., From Barbie to Mortal Kombat: Gender and computer games, (2000); Conn J., The games doctors play: Physicians are turning high-tech simulators to practice their clinical techniques. Even video-game skills prove to be valuable in the OR, Modern Healthcare, 34, 30, (2004); De Aguilera M., Mendiz A., Video games and Education (Education in the Face of a "Parallel School"), ACM Computers in Entertainment, 1, 1, (2003); Estallo J.A., Videojuegos, personalidad y conducta, Psicothema, 6, 2, pp. 181-190, (1994); Fried G.M., Derossis A.M., Buthwell J., Sigman H.H., Comparison of laparoscopic performance in vivo with performance measured in a laparoscopic simulator, Surgical Endoscopy, 13, 11, pp. 1077-1081, (1999); Green C.S., Bavelier D., Action video game modifies visual selective attention, Nature, 423, pp. 534-537, (2003); Kohn L.T., Corrigan J.M., Donaldson M.S., To Err is Human: Building a Safer Health System, (2000); Seymour N.E., Gallagher A.G., Roman S.A., O'Brien M.K., Bansal V.K., Andersen D.K., Satava R.M., Virtual reality training improves operating room performance: Results of a randomized, double-blinded study, Annals of Surgery, 236, 4, pp. 458-464, (2002); Taylor J.D., Hammond I.G., The freshly killed pig: A model for surgical training in gynaecological oncology, Australian and New Zealand Journal of Obstetrics and Gynaecology, 44, pp. 146-148, (2004)</t>
  </si>
  <si>
    <t>Rieder L., Smith L., Noah D., The value of play, A Special Edition of Educational Technology on Affective Psychology, (1998); Pausch R., Gold R., Skelly T., Thiel D., What interface designers can learn from video games designers, CHI'94, 2, pp. 411-412; Neal L., Implications of computer games for systems design, Interact'90, pp. 93-100, (1990); Robertson G.R., Czerwinski M., Van Dantzich M., Immersion in desktopVR, UIST'97, pp. 11-19, (1997); Laurel B., Computers As Theatre, (1993); Teasdale J.D., Barnard P.J., Affect, Cognition and Change, (1993); May J., Barnard P.J., A Cognitive Task Analysis of the CERD Exemplar, (1995); Carroll J.M., Thomas J.C., Fun. SIGCHI Bulletin, 19, 3, pp. 21-24, (1988); Malone T.W., Heuristics for designing enjoyable user interfaces: Lessons from computer games, Human Factors in Computer Systems, pp. 63-68, (1982); Johnson C.W., The problems of validating DesktopVR, Proceedings of HCI'98, pp. 326-338, (1998); Berkowitz L., Implications of the cognitive neoassociationistic perspective, Advances in Social Cognition, (1993); Busse D., Johnson C.W., Modelling human error in a cognitive framework, 2nd European Conference on Cognitive Modelling, pp. 90-98, (1998); John B., Vera A., GOMS analysis of a graphic, machinepaced, highly-interactive task modelling the expert user, Proceedings of ACM CHI'92, pp. 251-258, (1992); Csikszentmihalyi M., Flow: The Psychology of Optimum Experience, (1990); Johnson C.W., Busse D., Using a cognitive theoretical framework, 2nd Workshop on Human Error &amp; Systems Development, pp. 36-43, (1998)</t>
  </si>
  <si>
    <t>Bryson M., De Castell S., En/Gendering equity, Educational Theory, 43, 4, pp. 341-355, (1993); Butler J., Performative acts and gender constitution: An essay in phenomenology and feminist theory, Performing Feminisms: Feminist Critical Theory and Theatre, (1990); Cassells J., Jenkins H., From Barbie to Mortal Kombat, (1998); Carr D., Context, gaming pleasures and gendered preferences, Simulation and Gaming, 36, 4, pp. 464-482, (2005); Denner J., Werner L., Bean S., Campe S., The girls creating games program: Strategies for engaging middle school girls in information technology, Frontiers: A Journal of Women's Studies, 26, pp. 90-98, (2005); Foucault M., The History of Sexuality, An Introduction, 1, (1990); Jenson J., De Castell S., Her own boss: Gender and the pursuit of incompetent play, International DiGRA Conference, (2005); Kafai Y.B., Minds in Play: Computer Game Design As A Context for Children's Learning, (1995); Ray S.G., Gender Inclusive Game Design: Expanding the Market, (2004); Smith D.E., The Everyday World As Problematic, (1989); Walkerdine V., Thomas A., Studdert D., Young Children and Video Games: Dangerous Pleasures and Pleasurable Danger, (1998); Walkerdine V., Children in cyberspace, Children in Culture, (1998)</t>
  </si>
  <si>
    <t>Alexander C., A Pattern Language: Towns, Buildings, Constructions, (1977); The Social Context of Elementary Education in Rural India, (2004); Banerjee A., Cole S., Duflo E., Lindon L., Remedying education: Evidence from two randomized experiments in India, NBER Working Paper No. 11904, (2005); Bollywood Films Fuels Mobile Gaming Industry, (2006); Borchers J., A Pattern Approach to Interaction Design, (2001); Bjork S., Holopainen J., Patterns in Game Design, (2005); Clegg J., Ogange B., Rodseth V., Evaluating digital learning material for english language development in african primary classrooms, IMFUNDO KnowledgeBank Paper, (2003); Cole M., Cultural Psychology: A Once and Future Discipline, (1996); Faust D., Nagar R., Politics of development in postcolonial india: English-medium education and social fracturing, Economic and Political Weekly, (2001); Gamma E., Helm R., Johnson R., Vlissides J., Design Patterns: Elements of Reusable Object-Oriented Software, (1995); Gee J.P., Why Video Games Are Good for Your Soul: Pleasure and Learning, (2005); Kam M., Ramachandran D., Sahni U., Canny J., Designing educational technology for developing regions: Some preliminary hypotheses, IEEE 3rd International Workshop on Technology for Education in Developing Countries, (2005); Kam M., Ramachandran D., Raghavan A., Chiu J., Sahni U., Canny J., Practical considerations for participatory design with rural school children in underdeveloped regions: Early reflections from the field, Proc. IDC 2006; Kam M., Ramachandran D., Devanathan V., Tewari A., Canny J., Localized iterative design for language learning in underdeveloped regions: The PACE framework, Proc. CHI 2007; Kishwar M.P., Deprivations's Real Language, (2005); Kreimeier B., The Case for Game Design Patterns, (2002); Lazzaro N., Why We Play Games: Four Keys to More Emotion Without Story, (2004); Liberating Voices!; Linn M.C., Eylon B., Science education: Integrating views of learning and instruction, Handbook of Educational Psychology, (2006); Malone T.W., What makes things fun to learn?: Heuristics for designing instructional computer games, Proc. SIGSMALL '80, pp. 162-169; Norman D., Emotional Design: Why We Love (Or Hate) Everyday Things, (2003); Read J., MacFarlane S., Casey C., Endurability, engagement and expectations: Measuring children's fun, Interaction Design and Children, (2002); Salen K., Zimmerman E., Rules of Play: Game Design Fundamentals, (2004); Shukla S., From pre-colonial to post-colonial: Educational transitions in southern Asia, Economic Political Weekly, 31, 22, pp. 1344-1349, (1996); Van Duyne D.K., Landay J., Hong J., The Design of Sites: Principles, Processes and Patterns for Crafting A Customer-Centered Web Experience, (2002)</t>
  </si>
  <si>
    <t>Alben L., Quality of experience: Defining the criteria for effective interaction design, Interactions, MAY-JUNE, (1996); Cooper A., Reiman R., About Face: The Essentials of Interaction Design, (2003); Csikszentmihalhi M., Flow: The Psychology of Optimal Experience, (1991); People and Computers: XVIII: Design for Life Proceedings of IICI 2004, (2004); Forlizzi J., Towards A Framework of Interaction and Experience As It Relates to Product Design, (2002); Frascara J., Cognition, Emotion and Other Inescapable Aspects of Human Experience, (2003); Garrett J.J., The Elements of User Experience, (2003); Grandjean K.H.E., Fitting the task to the human,London, Taylor and Francis, 1999 Grand Theft Auto III, DMA Design., Rock Star Games, (2001); Jordan P., Pleasure in product use: Beyond usability, Contemporary Ergonomics, (2000); Johnson P., HCI: Psychology, task analysis and software engineering, Mental Models: Towards A Cognitive Science of Language, Inference, and Consciousness, (1992); Lakoff G., Johnson M., Metaphors We Live by, (1982); Lewis C.S., The Four Loves; Nielsen J., Designing Web Usability: The Practice of Simplicity, (2000); Norman D., Emotional Design and Why We Love (Or Hate) Everyday Things, (2004); Overbeeke K., Beauty in Usability: Forget about Ease of Use!; Overbeeke K., Blythe Ma., Funology from Usability to Enjoyment, (2003); Preece J., Rogers Y., Sharp H., Interaction Design: beyond Human Computer Interaction, (2002); Sanders E., Postdesign and Participatory Culture, Useful and Critical: The Position of Research in Design, (1999); Scheiderman B., Designing the User Interface: I, (1998); Sykes J., Affective Gaming; Tiger, LionelThe Pursuit of Pleasure, (1992); Tognazzini B., First Principles (Of Interface Design), (2003)</t>
  </si>
  <si>
    <t>Burns K., Atoms of EVE′: A Bayesian Basis for Aesthetic Analysis of Style in Sketching, Artificial Intelligence for Engineering Design, Analysis and Manufacturing, 20, pp. 185-199, (2006); Huhtamo E., Slots of Fun, Slots of Trouble: An Archaeology of Arcade Gaming, Handbook of Computer Game Studies, (2005); Burns K., Fun in Slots, Proceedings of the IEEE Conference on Computational Intelligence in Games, (2006); De Martino B., Kumaran D., Seymour B., Dolan R., Frames, Biases and Rational Decision-making in the Human Brain, Science, 313, pp. 684-687, (2006); Prelec D., Compound Invariant Weighting Functions in Prospect Theory, Choices, Values and Frames, pp. 67-92, (2000); The Artful Mind: Cognitive Science and the Riddle of Human Creativity, (2006); Postrel V., The Substance of Style: How the Rise of Aesthetic Value is Remaking Commerce, Culture and Consciousness, (2003); Computational Aesthetics: Artificial Intelligence Approaches to Beauty and Happiness, (2006); Salen K., Zimmerman E., Rules of Play: Game Design Fundamentals, (2004); Koster R., A Theory of Fun for Game Design, (2005); Shannon C., Weaver W., The Mathematical Theory of Communication, (1949); Perception as Bayesian Inference, (1996); Burns K., Dubnov S., Memex Music and Gambling Games: EVE's Take on Lucky Number 13. Proceedings of the AAAI Workshop on Computational Aesthetics, (2006); Burns K., Bayesian Beauty: On the Art of EVE′ and the Act of Enjoyment. Proceedings of the AAAI Workshop on Computational Aesthetics, (2006); Frederick S., Cognitive Reflection and Decision Making, Journal of Economic Perspectives, 19, 4, pp. 25-42, (2005); Abt C., Serious Games, (1970); Csikszentmihalyi M., Flow: The Psychology of Optimal Experience, (1991); Burns K., Mental Models of Line Drawings, Perception, 30, 6, pp. 1249-1261, (2001); Bense M., Aesthetica: Einführung in die Neue Aesthetik, (1965); Dubnov S., McAdams S., Reynolds R., Predicting Human Reactions to Music on the Basis of Similarity Structure and Information Theoretic Measures of Sound Signal. Proceedings of the AAAI Symposium on Style and Meaning in Language, Music, Art and Design, (2004); Yannakakis G., Lund H., Hallam J., Modeling Children's Entertainment in the Playwear Playground, Proceedings of the IEEE Conference on Computational Intelligence in Games, (2006); Pearl J., Causality: Models, Reasoning and Inference, (2000); Burns K., Mental Models and Normal Errors, How Professional Make Decisions, (2005); Burns K., Bayesian Inference in Disputed Authorship: A Case Study of Cognitive Errors and a New System for Decision Support, Information Sciences, 176, pp. 1570-1589, (2006); Narmour E., The Analysis and Cognition of Basic Melodic Structures: The Implication-Realization Model, (1990); Huron D., Sweet Anticipation: Music and the Psychology of Expectation, (2006); Dubnov S., Thoughts; Butcher S., Aristotle Poetics, (1951); Feldman J., Singh M., Information Along Contours and Object Boundaries, Psychological Review, 112, 1, pp. 243-252, (2005); Aldrich C., Learning by Doing: A Comprehensive Guide to Simulations, Computer Games and Pedagogy in e-Learning and Other Educational Experiences, (2005); Prensky M., Fun, Play and Games: What Makes Games Engaging, Prensky, M: Digital Game-Based Learning, (2001); Hoffman R., Hayes P., The Pleasure Principle, IEEE Intelligent Systems, pp. 86-89, (2004)</t>
  </si>
  <si>
    <t>Abt C.C., Serious Games, Viking Adult, (1970); Aldrich C., Simulations and the Future of Learning: An Innovative (and Perhaps Revolutionary) Approach to E-Learning, (2003); The Social Context of Elementary Education in Rural India, (2004); Bergeron B., Developing Serious Games, (2006); Bruner J., Child's Talk: Learning to Use Language, (1983); Clegg J., Ogange B., Rodseth V., Evaluating Digital Learning Material for English Language Development in African Primary Classrooms; Faust D., Nagar R., Politics of Development in Postcolonial India: English-Medium Education and Social Fracturing, Economic and Political Weekly, (2001); Gee J.P., What Video Games Have to Teach Us About Learning and Literacy, (2004); Gee J.P., Good Video Games and Good Learning: Collected Essays on Video Games, Learning and Literacy, (2007); Gee J.P., Hawisher G.E., Self C.L., Gaming Lives in the Twenty-First Century: Literate Connections, (2007); Kam M., Ramachandran D., Sahni U., Canny J., Designing educational technology for developing regions: Some preliminary hypotheses, IEEE 3rd International Workshop on Technology for Education in Developing Countries, (2005); Kam M., Ramachandran D., Raghavan A., Chiu J., Sahni U., Canny J., Practical considerations for participatory design with rural school children in underdeveloped regions: Early reflections from the field, Proceedings of the ACM conference on Interaction design and children (IDC '06), (2006); Kam M., Ramachandran D., Devanathan V., Tewari A., Canny J., Localized iterative design for language learning in underdeveloped regions: The PACE framework, Proceedings of the SIGCHI conference on Human factors in computing systems (CHI '07), (2007); Kam M., Rudraraju V., Tewari A., Canny J., Mobile gaming with children in rural India: Contextual factors in the use of game design patterns, Proceedings of the 3rd Digital games research association international conference (DiGRA '07), (2007); Kishwar M.P., Deprivations's Real Language, (2005); Malone T.W., What Makes Things Fun to Learn?: Heuristics for Designing Instructional Computer Games, Proc. SIGSMALL '80, pp. 162-169; Medhi I., Sagar A., Toyama K., Multiple Mice for Computers in Education in Developing Countries, Proc. of 2006 International Conference on Information and Communication Technologies and Development; Michael D., Chen S., Serious Games: Games That Educate, Train, and Inform, Course Technology PTR, (2005); Learning Vocabulary in Another Language, (2001); Parikh T.S., Javid P., Sasikumar K., Ghosh K., Toyama K., Mobile Phones and Paper Documents; Evaluating a New Approach for Capturing Microfinance Data in Rural India, Proc. CHI 2006, pp. 551-560, (2006); Pawar U.S., Pal J., Gupta R., Toyama K., Multiple mice for retention tasks in disadvantaged schools, Proceedings of the SIGCHI conference on Human factors in computing systems (CHI '07), (2007); Pimsleur P., A memory schedule, Modern Language Journal, 51, pp. 73-75, (1967); Plauche M., Wooters C., Ramachandran D., Pal J., Nallasamy U., Speech Recognition for Illiterate Access to Information and Technology, Proc. of 2006 International Conference on Information and Communication Technologies and Development; Prensky M., Digital Game-Based Learning, (2000); Shaffer D.W., How Computer Games Help Children Learn, (2006); Shukla S., From Pre-colonial to Post-Colonial: Educational Transitions in Southern Asia, Economic and Political Weekly, 31, 22, pp. 1344-1349, (1996)</t>
  </si>
  <si>
    <t>Bahr U., Ochsendorf M., Strehlke K., Generative Interfaces and Scenarios for Intelligent Architecture-A Framework for Computer Integrated Buildings, Proceedings of the Generative Arts Conference 2004, (2004); Bjork S., Holopainen J., Patterns in Game Design, (2005); Dewey J., Democracy and Education. An Introduction to the Philosophy of Education, (1916); Engeli M., Levelsbyarchitects, Gamesetandmatch. Proceedings of the GSM conference, pp. 51-59, (2003); Fullerton T., Swain C., Hoffman S., Game Design Workshop. Designing, Prototyping, and Playtesting Games, (2004); Koster R., A Theory of Fun for Game Design, (2005); Ochsendorf M., Strehlke K., Internet-gesteuerter Projektionsraum in der ETH Zürich: Rote Hölle, (2004); Salen K., Zimmermann E., Rules of Play. Game Design Fundamentals, (2003); Walz S. P., Constituents of Hybrid Reality: Cultural Anthropological Elaborations and a Serious Game Design Experiment merging Mobility, Media, and Computing, Total Interaction. Theory and Practice of a New Paradigm for the Design Disciplines, pp. 122-141, (2005)</t>
  </si>
  <si>
    <t>Dowell J., Long J., Towards a conception for an engineering discipline of human factors, Ergonomics, 32, 11, pp. 1513-1535, (1989); Dowell J., Long J., A conception of the cognitive engineering design problem, Ergonomics, 41, 2, pp. 126-139, (1998); Rieber L.P., Smith L., Noah D., The value of serious play, Educational Technology, 38, 6, pp. 29-37, (1998); Malone T.W., What Makes Things Fun to Learn? A Study of Intrinsically Motivating Computer Games, (1980); Malone T.W., Lepper M.R., Making learning fun: A taxonomy of intrinsic motivations for learning, Aptitude Learning and Instruction: III Conative and Affective Process Analysis, pp. 223-253, (1987); Neal L., Implications of computer games for system design, Human Computer Interaction: INTERACT '90, pp. 93-99, (1990); Csikszentmihalyi M., Csikszentmihalyi I.S., Optimal Experience: Psychological Studies of Flow in Consciousness, (1988); Csikszentmihalyi M., Flow: The Psychology of Optimal Experience, (1990); Jones M.G., Creating engagement in computer-based learning environments, ITForum, (1998); Hedden C., A Guided Exploration Model of Problem-solving Discovery Learning, (1998); Hedden C., Re: ITFORUM Paper #30 (Jones), (1998); Hutchins E.L., Hollan J.D., Norman D.A., Direct manipulation interfaces, User Centered System Design, pp. 87-124, (1986); Langer E.J., The Power of Mindful Learning, (1997); Watzlawick P., The Invented Reality: How Do We Know What We Believe We Know? Contributions to Constructivism, (1984); Marton F., Hounsell D., Entwistle N., The Experience of Learning, (1984); Boud D., Feletti G., The Challenge of Problem Based Learning, (1991); Rieber L.P., Seriously considering play: Designing interactive learning environments based on the blending of microworlds, simulations, and games, Educational Technology Research and Development, 44, 2, pp. 43-58, (1996); Draper S.W., Practical problems and proposed solutions in designing action-centered documentation, Minimalism beyond the Numberg Funnel, pp. 349-374, (1998); Draper S.W., Oatley K., Action centered manuals or minimalist instruction? Alternative theories for Carroll's minimal manuals, Computers and Writing: State of the Art, pp. 222-243, (1992)</t>
  </si>
  <si>
    <t>Aldrich C., A Field Guide to Educational Simulations; Beck J.C., Mitchell W., The Kids Are Alright:-How the Gamer Generation Is Changing the Workplace, (2006); Bisson C., Luckner J., Fun in learning: The pedagogical role of fun in adventure education, Journal of Experimental Education, 19, 2, pp. 108-112, (1996); Bloom B.S., Taxonomy of Educational Objectives, (1984); Csikszentmihalyi M., Flow, the psychology of optimal experience, (1990); De Bono E., New Think: The Use of Lateral Thinking in the Generation of New Ideas, (1967); Dempsey J.V., Lucassen B.A., Haynes L.L., Casey M.S., Instructional Applications of Computer Games, (1996); Doolittle J.H., Using riddles and interactive computer games to teach problem-solving skills, Teaching of Psychology, 22, 1, pp. 33-36, (1995); Computer and Video Games: A British Phenomenon Around the World, (2003); Fabricatore C., Learning and Videogames: An unexploited synergy, (2000); Ioannis A., Bouras C., Poulopoulos V., Game Based Learning For Mobile Users, (2003); Jonassen D., Land S.M., Theoretical foundations of learning environments, (2000); Kolb D.A., Experiential Learning, (1984); Lave J.W.E., Situated Learning: Legitimate Peripheral Participation, (1990); Mitchell A., Exploring the potential of a games-oriented implementation for m-Portal, MLEARN 2003 conference-learning with mobile devices, (2003); Mitchell A., Savill-Smith C., The use of computer and video games for learning, A review of the literature; LSDA, (2004); Prensky M., Digital Game-based Learning, (2001); Randel J.M., Morris B.A., Wetzel C.D., Whitehill B.V., The Effectiveness of Games for Educational Purposes: A Review of Recent Research, Simulation and Gaming, 23, (1992); Smith M., Chris K., Argyris: Theories of action, double-loop learning and organizational learning, the encyclopedia of informal education; Usher R., Bryant I., Adult Education as Theory, (1989); Vygotsky L.S., Problems in the theory and history of psychology, Collected works, 1, (1982); Wu M., Mitchell K., McCaffery D., Finney J., Friday A., Real Tournament - mobile context- aware gaming for the next generation, The Electronic Library, 22, 1, (2004)</t>
  </si>
  <si>
    <t>Berson M.J., Effectiveness of computer technology in social studies: A review of the literature, Journal of Research on Computing in Education, 28, 4, pp. 486-499, (1996); Betz J.A., Computer games: Increase learning in an interactive multidisciplinary environment, Journal of Educational Technology Systems, 24, 2, pp. 195-205, (1995); Brownfield S., Vik G., Teaching basic skills with computer games, Training and Developmental Journal, 37, 2, pp. 52-56, (1983); Deci E.L., Intrinsic Motivation, (1975); Dempsey J.V., Rasmussen K., Lucassen B., Instructional gaming: Implications for instructional technology, Annual Meeting of the Association for Educational Communications and Technology, (1994); Din F.S., Calao J., The effects of playing educational video games on kindergarten achievement, Child Study Journal, 31, 1, pp. 95-102, (2001); Gee J.P., What Video Games Have to Teach Us about Learning and Literacy, (2003); Griffiths M.D., The educational benefits of videogames, Education and Health, 20, 3, pp. 47-51, (2002); Helliar C.V., Michaelson R., Power D.M., Sinclair C.D., Using a portfolio management game (Finesse) to teach finance, Accounting Education, 9, 1, pp. 37-51, (2000); Hollins P., Playing is the new learning, E.Learning Age, (2003); Kirriemuir J., The Relevance of Video Games and Gaming Consoles to the Higher and Further Education Learning Experience, (2002); Klawe M.M., The educational potential of electronic games and the E-GEMS Project, Proceedings of the EDMEDIA 94 World Conference on Educational Multimedia and Hypermedia. Panel Discussion 'Can Electronic Games Make A Positive Contribution to the Learning of Mathematics and Science in the Intermediate Classroom?, (1994); Lepper M.R., Malone T.W., Intrinsic motivation and instructional effectiveness in computer-based education, Aptitude, Learning and Instruction, pp. 255-286, (1987); Martocchio J.J., Webster J., Effects of feedback and cognitive playfulness on performance in microcomputer software training, Personnel Psychology, 45, pp. 553-578, (1992); Prensky M., Digital Game-based Learning, (2001); Randel J.M., Morris B.A., Wetzel C.D., Whitehill B.V., The effectiveness of games for educational purposes: A review of recent research, Simulation and Gaming, 23, 3, pp. 261-276, (1992); Ricci K.E., The use of computerbased videogames in knowledge acquisition and retention, Journal of Interactive Instruction Development, 7, 1, pp. 17-22, (1994); Ritchie D., Dodge B., Integrating technology usage across the curriculum, Annual Conference on Technology and Teacher Education, (1992); Sansone C., Sachau D.A., Weir C., Effects of instruction on intrinsic interest: The importance of context, Journal of Personality and Social Psychology, 57, 5, pp. 819-829, (1989); Sedighian K., Playing styles for computer and video games, Proceedings of the ED-MEDIA 94 World Conference on Educational Multimedia and Hypermedia. Panel Discussion 'Can Electronic Games Make A Positive Contribution to the Learning of Mathematics and Science in the Intermediate Classroom?', (1994); Squire K., Jenkins H., Holland W., Miller H., O'Driscoll A., Tan K.P., Todd K., Design principles of next-generation digital gaming for education, Educational Technology, pp. 17-23, (2003); Venkatesh V., Creation of favorable user perceptions: Exploring the role of intrinsic motivation, MIS Quarterly, 23, 2, pp. 239-261, (1999); Venkatesh V., Speier C., Computer technology training in the workplace: A longitudinal investigation of the effect of mood, Organizational Behavior and Human Decision Processes, 79, 1, pp. 1-28, (1999)</t>
  </si>
  <si>
    <t>Kirriemuir J., McFarlane A., Literature Review in Games and Learning, (2004); Egenfeldt-Nielsen S., Beyond Edutainment: Exploring the Educational Potential of Computer Games, (2005); Bottino R.M., Ott M., Mind games, reasoning skills, and the primary school curriculum, Learning, Media and Technology, 31, 4, pp. 359-375, (2006); Din F.S., Calao J., The effects of playing educational video games on kindergarten achievement, Child Study Journal, 31, 2, pp. 95-102; Druin A., Children as Our Technology Design Partners, The Design of Children's Technology, (1999); Chiasson S., Gutwin C., Design Principles for Children's Technology, (2005); Gelderblom H., Designing software for young children: Theoretically grounded guidelines, Proceedings of the 2004 Conference on Interaction Design and Children, pp. 121-122, (2004); Druin A., Bederson B., Hourcade J.P., Sherman L., Revelle G., Platner M., Weng S., Designing a digital library for young children, Proceeding of the 2001 Conference ACM JCDL, pp. 398-405, (2001); Steiner K., Moher T., Graphics storywriter: An interactive environment for emergent storytelling, Proceedings of the 1992 Conference on Computer Human Interaction, pp. 357-364, (1992); Hanna L., Risden K., Czerwinski M., Alexander K.J., The role of usability research in designing children's computer products, The Design of Children's Technology, (1999); Inkpen K., Drag-and-drop versus point-and-click mouse interaction styles of children, Proceedings of the 2001 Conference on Transactions on Computer Human Interaction, pp. 1-33, (2001); Hourcade J.P., Bederson B., Druin A., Preschool children's use of mouse buttons, Proceedings of the 2004 Conference on Computer Human Interaction, pp. 1411-1412, (2004); Hourcade J.P., Bederson B., Druin A., Guinmbretiere F., Differences in pointing task performance between preschool children and adults using mice, Proceedings of the 2004 Conference on Transactions on Computer Human Interaction, pp. 357-386, (2004); Pausch R., Vogtle L., Conway M., One dimensional motion tailoring for the disabled, Proceedings of the 1992 Conference on Computer Human Interaction, pp. 405-411, (1992); Cordes C., Miller E., Fool's Gold: A Critical Look at Computers in Childhood, (2000); Svensson A.K., Computers in school: Socially isolating or a tool to promote collaboration?, Journal of Educational Computing Research, 22, 4, pp. 437-453, (2000); Druin A., Inkpen K., When are personal technologies for children?, Personal and Ubiquitous Computing, 5, pp. 191-194, (2001); Wong J.L.Y., Goh C.S., Learning Through Games, (2007)</t>
  </si>
  <si>
    <t>Bransford J.L., Brown A.L., Cocking R.R., How People Learn: Brain, Mind, Experience, and School, (2000); Okan Z., Edutainment: Is learning at risk?, British Journal of Educational Technology, 34, 3, pp. 255-264; Provenzo E., Video Kids: Making Sense of Nintendo, (1991); Quintana C., Krajcik J., Soloway E., Issues and approaches for developing learner-centered technology, Advances in Computers, 57, pp. 271-321; Rosas R., Cumsille N.M., Et al., Beyond Nintendo: Design and assessment of educational video games for first and second grade students, Computers &amp; Education, 40, pp. 71-94</t>
  </si>
  <si>
    <t>Adams E., Rollings A., Game Design and Development: Fundamentals of Game Design, (2007); Andrade G., Ramalho G., Santana H., Corruble V., Automatic computer game balancing: A reinforcement learning approach, Proc. 4th Int. Joint Conf. on Autonomous Agents and Multiagent Systems, pp. 1111-1112, (2005); Burns K., Fun in slots, Proc. IEEE Symposium on Computational Intelligence in Games, (2006); Burns K., Bayesian beauty: On the art of EVE and the act of enjoyment, AAAI Workshop on Computational Aesthetics, (2006); Burns K., EVE's entropy: A formal gauge of fun in games, Advanced Intelligent Paradigms in Computer Games, 71, pp. 153-173, (2007); Cohen P., Empirical Methods in Artificial Intelligence, (1995); Csikszentmihalyi M., Finding Flow: The Psychology of Engagement with Everyday Life, (1998); Hefny A., Hatem A., Shalaby M., Atiya A., Cerberus: Applying supervised and reinforcement learning techniques to capture the flag games, Proc. 4th Artificial Intelligence and Interactive Digital Entertainment Conference, (2008); Hunicke R., Chapman V., Ai for dynamic difficulty adjustment in games, AAAI Workshop on Challenges in Game Artificial Intelligence, pp. 91-96, (2004); Hunicke R., The case for dynamic difficulty adjustment in games, Proc. ACM SIGCHI International Conference on Advances in Computer Entertainment Technology, pp. 429-433, (2005); Piselli P., Relating Cognitive Models of Computer Games to User Evaluations of Entertainment, (2006); Sweetser P., Wyeth P., Gameflow: A model for evaluating player enjoyment in games, Computational Entertainment, 3, (2005); Ulam P., Jones J., Goel A., Combining model-based meta-reasoning and reinforcement learning for adapting game-playing agents, Proc. 4th Artificial Intelligence and Interactive Digital Entertainment Conference, (2008); Yannakakis G.N., Hallam J., Towards optimizing entertainment in computer games, Applied Artificial Intelligence, 21, 10, pp. 933-971, (2007)</t>
  </si>
  <si>
    <t>ANDRADE G., RAMALHO G., SANTANA H., CORRUBLE V., Automatic computer game balancing: A reinforcement learning approach, pp. 1111-1112, (2005); DEMASI P., DE O., CRUZ A.J., Online Coevolution for Action Games, International Journal for Intelligent Games and Simulation, 2, 2, pp. 80-88, (2003); GOLDBERG D.E., Genetic Algorithms in Search, Optimization and Machine Learning, (1989); HILL T., LUNDGREN A., FREDRIKSSON R., SCHITH H., Genetic algorithm for large-scale maximum parsimony phylogenetic analysis of proteins, Biochimica et Biophys-ica Acta, pp. 19-29, (2005); JUUL J., The game, the player, the world: Looking for a heart of gameness, DIGRA Conf, (2003); KOSTER R., A theory of fun for game design, (2005); KOZA J.R., Genetic evolution and co-evolution of computer programs, Artificial Life II, 10, pp. 603-629, (1990); PEREIRA F.C., Creativity and Artificial Intelligence: A Conceptual Blending Approach, Applications of Cognitive Linguistics, (2006); PONSEN M.J.V., MUNOZ-AVILA H., SPRONCK P., AHA D.W., Automatically Acquiring Domain Knowledge For Adaptive Game AI Using Evolutionary Learning, AAAI, AAAI Press/The MIT Press, M, pp. 1535-1540, (2005); YANNAKAKIS G.N., HALLAM J., Towards Capturing and Enhancing Entertainment in Computer Games, Proceedings of the Hellenic Conference on Artificial Intelligence, pp. 432-442, (2006)</t>
  </si>
  <si>
    <t>Computer Games in Education Project: Findings Report, (2001); Bruner J.S., Toward a Theory of Instruction, (1966); Crawford C., Chris Crawford on Game Design, (2003); Gagne R., The Conditions of Learning., (1977); Gee J.P., What Video Games Have to Teach Us About Learning and Literacy, (2003); Hamalainen R., Designing and evaluating collaboration in a virtual game environment for vocational learning., Computers &amp; Education, 50, 1, pp. 98-109, (2007); Honebein P.C., Seven goals for the design of constructivist learning environments, Constructivist Learning Environments: Case Studies in Instructional Design, (1996); Effective Practice with e-Learning - A good practice guide in designing for learning, (2004); Keller J.M., Development and use of the ARCS model of motivational design., Journal of Instructional Development, 10, 3, pp. 2-10, (1987); Khoo A., Gentile D.A., Problem based Learning in the World of Digital Games, Problem-based Learning in eLearning Breakthroughs, pp. 97-129, (2007); Kolb D.A., Experiential Learning, (1984); Laughlin D., Roper M., Howell K., NASA eEducation Roadmap: Research Challenges in the Design of Massively Multiplayer Games for Education &amp; Training, (2007); Prensky M., Engage me or Enrage me" What today's learners demand., EDUCAUSE Review, 40, 5, pp. 60-65, (2005); Prensky M., Digital natives, digital immigrants, On the Horizon, 9, 5, (2001); Price C.B., Learning Physics with the Unreal Tournament engine, Physics Education, 43, 3, (2008); Price C.B., The Path from Pedagogy to Technology: Establishing a Theoretical Basis for the Development of Educational Game Environments, Games-Based Learning Advancements for Multi-Sensory Human Computer Interfaces: Techniques and Effective Practices, (2009); Salen K., Zimmerman E., Rules of Play: Game Design Fundamentals, (2003); Savery J.R., Duffy T.M., Problem based learning: an instructional model and its constructivist framework., Educational Technology, 35, pp. 31-38, (1995); Squire K., From Content to Context: Videogames as Designed Experience., Educational Researcher, 35, 8, pp. 19-29, (2006); Tang S., Hanneghan M., Educational Games Design: Model and Guidelines., (2005); Zyda M., Hiles J., Mayberry A., Wardynski C., Capps M., Osborm M., Shilling R., Robaszewski M., Davis M., Entertainment R&amp;D for Defense, IEEE Comp.Graphics and Applications, (2003); Zyda M., Mayberry A., McCree J., Davis M., From Viz-Sim to VR to Games: How We Built a Hit Game-Based Simulation, (2005); (2009)</t>
  </si>
  <si>
    <t>Slade P.D., Onion C.W., Depth of information processing and memory for medical facts, Med Teach, 17, pp. 307-313, (1995); Conrad R., Donaldson J.A., Engaging the Online Learner: Activities and Resources for Creative Instruction, (2004); Connolly T., Stansfield M., Using games-based eLearning technologies in overcoming difficulties in teaching information systems, JITE, 5, pp. 459-476, (2006); Fall L.H., Berman N.B., Smith S., Et al., Multi-institutional development and utilization of a computer-assisted learning program for the pediatrics clerkship: the CLIPP project, Acad Med, 80, pp. 847-855, (2005); Butler T.J., Pinto-Zipp G., Students' learning styles and their preferences for online instructional methods, J Educ Tech Syst, 34, pp. 199-201, (2005); Vogel J.J., Vogel D.S., Cannon-Bowers J., Et al., Computer gaming and interactive simulations for learning: a meta-analysis, J Educ Comput Res, 34, pp. 243-299, (2006); Lean J., Moizer J., Towler M., Abbey C., Simulations and games: use and barriers in higher education, Act Learn High Educ, 7, pp. 227-242, (2006); Tam M., Constructivism, instructional design, and technology: implications for transforming distance learning. Educational Technology &amp; Society, Educ Tech Soc, 3, pp. 50-60, (2000); Ogershok P.R., Cottrell S., The pediatric board game, Med Teach, 26, pp. 514-517, (2004); Wyckoff A.S., Playing games in this pediatrics department can boost learning, AAP News, 21, pp. 258-259, (2002); Colaizzi P., Psychological research as the phenomenologist views it, Existential-Phenomenological Alternatives for Psychology, pp. 48-71, (1978); Glassick C.E., Boyer's expanded definitions of scholarship, the standards for assessing scholarship, and the elusiveness of the scholarship of teaching, Acad Med, 75, pp. 877-880, (2000); Anderson L.W., Objectives, evaluation, and the improvement of education, Stud Educ Eval, 31, pp. 102-113, (2005); Clark R., Learning From Media: Arguments, Analysis, and Evidence, (2001); Grechus M., Brown J., Comparison of individualized computer game reinforcement versus peer-interactive board game reinforcement on retention of nutrition label knowledge, J Health Educ, 31, pp. 138-142, (2000)</t>
  </si>
  <si>
    <t>X1</t>
  </si>
  <si>
    <t>This paper presents a serious game for the implementation of a robot in high variety/low volume (HVLV) production environments. Students and practitioners are able to experience and reflect on the complexity of integrating a robot solution in HVLV production processes. By simulating a production environment, players experience how to assemble an increasing variety of products, transport parts and products, visualize information flows and perform quality checks. During the game, the players are challenged to determine which process step needs to be automated. They experience the challenges of integrating a robot and determine how to overcome these challenges. Aspects regarding the reconsideration of process design, standardization, product design and information provision are analysed with the aim of reducing waste as much as possible. Results from a small sample of robotics experts and students show that the I-Robot game is fun and insightful. In addition, the pre-defined learning outcomes seem to be well reflected in the game. This 90-min serious game can be used in a wide range of courses and training programs, is low-tech and allows the players to focus completely on the integration within the process and systems and not solely on the technical possibilities of the robot itself.</t>
  </si>
  <si>
    <t xml:space="preserve">The purpose of this paper is to introduce our training strategy, based on gamified 3D virtual environments, for improving sound
localization and navigational skills of visually impaired people (VIP). During training, the VIPs will use an advanced sensory
substitution device (SSD) which conveys information about the environment. An example of such device is the Sound of Vision
device (Sound of Vision website) which performs a visual to audio-haptic encoding of the environment. In this paper we explain
how a virtual environment can provide, in such cases, the same scenarios and outputs as real life situations, within full safety and
control. Most serious games are specifically designed for training or educating users, rather than entertaining them, and in most
cases, users play them out of necessity to gain a practical skill set - which is also the case for our visually impaired users.
However, in this paper, we argue that a serious game success is highly dependent upon creating game specific entertainment and
even fun, immersion and motivation for the user. Serious games’ effectiveness comes from many related factors, such as sense of
presence, mental and emotional involvement, motivation, sense and flow achievement, player’s feeling of uniqueness and
individualization in the environment. In this paper we explain our efforts in designing a "serious-but-entertaining" game with
hierarchical levels of difficulty that would provide auditory and haptic stimuli and tune in unique ways general game design and
learning principles, such as learning by doing or experimenting, reflection and meta-reflection for transferring the learning
outcomes from virtual to live contexts. Particular attention is given to level design and interaction (which, unlike in almost all
other cases, is based only on audio-haptic outputs) to maximize immersion and motivation through all available means and
taking into account the specificity of our users group. </t>
  </si>
  <si>
    <t>There are about 137,000 hearing-impaired children in 0−6 years old in China. Unfortunately, it has about 23,000 newborn hearing-impaired children each year. The number is far larger in the world. As a result of hearing impairment, children lost the ability to speak. The society should pay more attention to them. A number of methods and products have been developed. However, these products are more like laboratory instruments and lack of humane and fun. As a result, it has no appeal to children. Parents has a great influence to the training. So it requires time and effort from the parents and many parents may have to take time off from work [1]. Economic pressures increases the misfortune of each family. In the age of advocating the user experience, it is essential to understand the products from the perspective of hearing-impaired children and their families to increase interest of the product. Gamification design is a great solution that increases the interest of the speech training system. In this paper, we focus on the influence of different game mechanics of speech training system for hearing-impaired children combined with the theories of immersion, flow experience and performance. A self-service training system has been developed.</t>
  </si>
  <si>
    <t>Fun is a fundamental driver of games. In serious games, the expectation to fulfil the purpose is oftentimes prioritised over elements of fun. In this paper, we analyse the concept of fun across domains and distinguish it from its allied constructs like flow, enjoyment, amusement, and so forth. We deduce the attributes of fun and elaborate concepts and their relationships. Our approach helps to advance the conceptualisation of fun in games from a design science perspective and suggests possible directions to assess serious games for better player experiences. Implications of the suggested attributes of fun in the domain of serious games are discussed.</t>
  </si>
  <si>
    <t>Background: Limitations in current Australian regulatory provisions may be identified by demonstrating the effect of different marketing methods on children's recognition and attitudes toward unhealthy food brands.
Objective: To investigate how exposure to different marketing techniques from television (TV) and online food advertising affects children's brand recall, recognition, and attitudinal responses toward brands and brand consumers and children's desire to eat the advertised products.
Design: Secondary analysis of data from a crossover experimental-control study.
Participants/setting: In all, 154 children (7 to 12 years) completed the study, conducted at four 6-day holiday camps from April 2016 to January 2017 in New South Wales, Australia. Children were assigned to a single-media (n=76) or multiple-media (n=78) condition.
Intervention: All children viewed 10 TV food advertisements in a cartoon on three occasions. For one of the brands, one set of children additionally played online "advergames" featuring the brand.
Main outcome measures: Children's recognition and attitudes toward brands and brand consumers and children's desire to eat the product were reported via a brand recognition and attitude survey pre- and postintervention. Marketing techniques were categorized.
Statistical analysis: Pre- and postintervention brand recognition and relationships between brand recognition and attitudes by media condition and desire to eat the product were examined using generalized linear mixed models and linear mixed models.
Results: There was a significant increase in the number of brands recognized postexposure by children in both media groups (mean difference=3.8, P&lt;0.0001). The majority of brands appealed to children. Children who reported wanting to eat the advertised products rated brands more positively than children who did not express a desire to eat the products. A larger proportion of children who played the advergames (36%) rated brand consumers as "cool" than children who viewed the TV advertisements only (19%) (P&lt;0.001). Anti-adult themes, fun and humor, and parent pleasing were techniques unique to some of the most recognized and favored advertisements.
Conclusions: The marketing communications increased children's brand recognition and elicited positive attitudinal responses. These findings indicate a need for policy makers to consider additional regulations to protect children from the persuasive influence of unhealthy food advertising.
Keywords: Attitude; Children; Food advertising; Marketing techniques; Recognition.</t>
  </si>
  <si>
    <t>Diabetes is a significant factor that contributes to obesity. In recent years, there has been an increasing number of patients, including adults and children diagnosis of diabetes. Extensive awareness has been carried out for educating people to prevent from diagnosed with diabetes such as sharing the information through electronic media, social media, forum by medical experts, and others. However, less implementation of awareness is given through entertainment computing, such as serious games to attract people to learn in a fun way. In order to overcome the problem, a serious game to prevent diabetes through awareness was developed, namely as Grab2BeHealthy to educate people in choosing healthy food. The primary purpose of this study is to design the game architecture for this serious game using SGDA framework. There are a few literature studies addressed on game design framework and the implementation of a serious game in the healthcare industry, especially for awareness and diseases prevention. The game design architecture was developed using game design framework as a guideline to meet the objective of prevention. The prototype development has been tested by 50 players to proof the game design architecture.</t>
  </si>
  <si>
    <t>)</t>
  </si>
  <si>
    <t xml:space="preserve"> Error </t>
  </si>
  <si>
    <t>I3a</t>
  </si>
  <si>
    <t>I3b</t>
  </si>
  <si>
    <t>I3c</t>
  </si>
  <si>
    <t>I3d</t>
  </si>
  <si>
    <t>I3e</t>
  </si>
  <si>
    <t>!!</t>
  </si>
  <si>
    <t>NE</t>
  </si>
  <si>
    <t>Level Design</t>
  </si>
  <si>
    <t>Graphic design</t>
  </si>
  <si>
    <t>Leaderboard</t>
  </si>
  <si>
    <t xml:space="preserve">Level Design </t>
  </si>
  <si>
    <t>Game Features</t>
  </si>
  <si>
    <t>Design; User Interface</t>
  </si>
  <si>
    <t>Mechanics</t>
  </si>
  <si>
    <t xml:space="preserve">Competition; Challenge; Narrative; Experimentation; Humor; </t>
  </si>
  <si>
    <t>Ease of use</t>
  </si>
  <si>
    <t>Player Experience</t>
  </si>
  <si>
    <t>Sound</t>
  </si>
  <si>
    <t>Story</t>
  </si>
  <si>
    <t>Game design; Inovative Gameplay; Narrative;</t>
  </si>
  <si>
    <t>Serious Experience; Narrative</t>
  </si>
  <si>
    <t>Constructs</t>
  </si>
  <si>
    <t>Simulation</t>
  </si>
  <si>
    <t>Character; Goals; Actions;</t>
  </si>
  <si>
    <t>Experience</t>
  </si>
  <si>
    <t>Game mechanic; Game Interface;</t>
  </si>
  <si>
    <t>Probability</t>
  </si>
  <si>
    <t>Level</t>
  </si>
  <si>
    <t>Reward Mechanism</t>
  </si>
  <si>
    <t>Learning</t>
  </si>
  <si>
    <t>Game Metrics; Perceived Fairness; Avatar; NPC; Environment;</t>
  </si>
  <si>
    <t>Design</t>
  </si>
  <si>
    <t>Competition</t>
  </si>
  <si>
    <t>Game Metrics</t>
  </si>
  <si>
    <t>Serious Experience</t>
  </si>
  <si>
    <t>Character</t>
  </si>
  <si>
    <t>Game design</t>
  </si>
  <si>
    <t>User Interface</t>
  </si>
  <si>
    <t>Game Interface</t>
  </si>
  <si>
    <t>Challenge</t>
  </si>
  <si>
    <t>Narrative</t>
  </si>
  <si>
    <t>Experimentation</t>
  </si>
  <si>
    <t>Humor</t>
  </si>
  <si>
    <t>Perceived Fairness</t>
  </si>
  <si>
    <t>Avatar</t>
  </si>
  <si>
    <t>NPC</t>
  </si>
  <si>
    <t>Environment</t>
  </si>
  <si>
    <t>Goals</t>
  </si>
  <si>
    <t>Actions</t>
  </si>
  <si>
    <t>Technological capability</t>
  </si>
  <si>
    <t>Aesthetic presentation</t>
  </si>
  <si>
    <t>Dynamics</t>
  </si>
  <si>
    <t>Technology</t>
  </si>
  <si>
    <t>Aesthetics</t>
  </si>
  <si>
    <t>Excessive Components</t>
  </si>
  <si>
    <t>Rewards</t>
  </si>
  <si>
    <t>Control Schemes</t>
  </si>
  <si>
    <t>Player actions</t>
  </si>
  <si>
    <t>Object Manipulations</t>
  </si>
  <si>
    <t>Innovative Gameplay</t>
  </si>
  <si>
    <t>Game Mechanic</t>
  </si>
  <si>
    <t>Aesthetic</t>
  </si>
  <si>
    <t>Immersion</t>
  </si>
  <si>
    <t>Control</t>
  </si>
  <si>
    <t>Feedback</t>
  </si>
  <si>
    <t>Fantasy</t>
  </si>
  <si>
    <t>Curiosity</t>
  </si>
  <si>
    <t>Other</t>
  </si>
  <si>
    <t>Presence</t>
  </si>
  <si>
    <t xml:space="preserve">Technological Capability; Game Design, Aesthetic Presentation, Entertainment Game Experience and Narrativity. Mechanics, dynamics, technology, aesthetics and narrative. Excessive Components;  Challenges; Rewards; Control Schemes; Player actions; Object Manipulations; </t>
  </si>
  <si>
    <t>Narrativity</t>
  </si>
  <si>
    <t>Zamorano M.; Domingo Á.; Cetina C.; Sarro F.</t>
  </si>
  <si>
    <t>Zamorano, Mar (57218686186); Domingo, África (57217103573); Cetina, Carlos (19933413800); Sarro, Federica (36631133800)</t>
  </si>
  <si>
    <t>57218686186; 57217103573; 19933413800; 36631133800</t>
  </si>
  <si>
    <t>Game Software Engineering: A Controlled Experiment Comparing Automated Content Generation Techniques</t>
  </si>
  <si>
    <t>International Symposium on Empirical Software Engineering and Measurement</t>
  </si>
  <si>
    <t>10.1145/3674805.3686690</t>
  </si>
  <si>
    <t>https://www.scopus.com/inward/record.uri?eid=2-s2.0-85210595434&amp;doi=10.1145%2f3674805.3686690&amp;partnerID=40&amp;md5=c346c4c6b115375c6396627adab8e02a</t>
  </si>
  <si>
    <t>Background Video games are complex projects that involve a seamless integration of art and software during the development process to compose the final product. In the creation of a video game, software is fundamental as it governs the behavior and attributes that shape the player's experience within the game. When assessing the quality of a video game, one needs to consider specific quality aspects, namely 'design', 'difficulty', 'fun', and 'immersiveness', which are not considered for traditional software. On the other hand, there are not well-established best practices for the empirical assessment of video games as there are for the empirical evaluation of more traditional software. Aims Our goal is to carry out a rigorous empirical evaluation of the latest proposals to automatically generate content for video games following best practices established in software engineering research. Specifically, we compare Procedural Content Generation (PCG) and Reuse-based Content Generation (RCG). Our study also considers the perception of players and professional developers on the generated content. Method We conducted a controlled experiment where human subjects had to play with content that was automatically generated for a commercial video game by the two techniques (PCG and RCG), and evaluate it according to specific quality aspects of video games. A total of 44 subjects including professional developers and players participated in our experiment. Results The results suggest that participants perceive that RCG generates content is of higher quality than PCG. Conclusions The results can turn the tide for content generation. So far, RCG has been neglected as a viable option: typically, reuse is frowned upon by the developers, who aim to avoid repetition in their video games as much as possible. However, our study uncovered that RCG unlocks latent content that is actually favoured by players and developers alike. This revelation poses an opportunity towards opening new horizons for content generation research.  © 2024 Owner/Author.</t>
  </si>
  <si>
    <t>Empirical Study; Game Software Engineering; Video Game</t>
  </si>
  <si>
    <t>Moore B.A.; Ocampo I.P.M.; Chan M.Y.; Cochrane K.A.</t>
  </si>
  <si>
    <t>Moore, Bryce Arthur (59466394400); Ocampo, Isabella Patricia Mulles (59466533900); Chan, Ming Yau (59466671500); Cochrane, Karen Anne (57212916080)</t>
  </si>
  <si>
    <t>59466394400; 59466533900; 59466671500; 57212916080</t>
  </si>
  <si>
    <t>"NEXT!": An Interactive Exploration of Familial Duty and Personal Desires through Computer Vision-Powered Gameplay</t>
  </si>
  <si>
    <t>CHI-PLAY Companion 2024 - Companion Proceedings of the Annual Symposium on Computer-Human Interaction in Play</t>
  </si>
  <si>
    <t>10.1145/3665463.3678825</t>
  </si>
  <si>
    <t>https://www.scopus.com/inward/record.uri?eid=2-s2.0-85211636345&amp;doi=10.1145%2f3665463.3678825&amp;partnerID=40&amp;md5=d8a3dcb7e5ec55b61ac6495e4b07933f</t>
  </si>
  <si>
    <t>‘NEXT!’ is an interactive installation and video game inspired by the personal ancestry of one of our team members. The game explores themes of family obligations, filial piety, and the sacrifices made for love within the context of traditional Chinese culture. Utilizing computer vision and original audiovisual media,’NEXT!’ guides players through an emotional journey based on real-life experiences. This paper details the game’s concept, interactive and technological innovations, and research findings. Through user testing and iterative design, we examine the alignment between the impact of the game mechanics on the perceived user experience and the designed narrative arc, transitioning from anxiety and duty to fun and emotional confrontation. The game effectively combines various design elements while addressing important cultural themes. © 2024 Copyright held by the owner/author(s). Publication rights licensed to ACM.</t>
  </si>
  <si>
    <t>Chinese culture; Computer Vision; Cultural representation in games; Emotional engagement; Family dynamics; Filial piety; Interactive storytelling; Narrative-driven games</t>
  </si>
  <si>
    <t>Hector Adrian D., Cosio Ana Luisa S., An approach to level design using procedural content generation and difficulty curves, 2013 IEEE Conference on Computational Inteligence in Games (CIG). IEEE, pp. 1-8, (2013); Ampatzoglou A., Stamelos I., Software engineering research for computer games: A systematic review, Information and Software Technology, 52, 9, pp. 888-901, (2010); Ampatzoglou A., Stamelos I., Software engineering research for computer games: A systematic review, Information and Software Technology, 52, 9, pp. 888-901, (2010); Barr E.T., Harman M., Jia Y., Marginean A., Petke J., Automated software transplantation, Proceedings of the 2015 International Symposium on Software Testing and Analysis, pp. 257-269, (2015); Barriga N.A., A Short Introduction to Procedural Content Generation Algorithms for Videogames, International Journal on Artificial Intelligence Tools, 28, 2, pp. 1-11, (2019); Basili V.R., Dieter Rombach H., The TAME Project: Towards Improvement-Oriented Software Environments, IEEE Transactions on Software Engineering, (1988); Alexander Brown J., Scirea M., EvolvingWoodland Camouflage, IEEE Transactions on Games, (2022); Bolitho Browne C., Automatic generation and evaluation of recombination games, (2008); Cardamone L., Loiacono D., Luca Lanzi P., Interactive evolution for the procedural generation of tracks in a high-end racing game, Proceedings of the 13th annual conference on Genetic and evolutionary computation, pp. 395-402, (2011); Charity M., Khalifa A., Togelius J., Baba is y'all: Collaborative mixed-initiative level design, 2020 IEEE Conference on Games (CoG). IEEE, pp. 542-549, (2020); Chueca J., Veron J., Font J., Perez F., Cetina C., The consolidation of game software engineering: A systematic literature review of software engineering for industry-scale computer games, Information and Software Technology, (2023); Cohen J., Statistical power for the social sciences, (1988); CryEngine; Dahlskog S., Togelius J., Patterns as objectives for level generation, Design Patterns in Games (DPG), (2013); De Lima E.S., Feijo B., Furtado A.L., Procedural Generation of Quests for Games Using Genetic Algorithms and Automated Planning, SBGames, pp. 144-153, (2019); Domingo A., Echeverria J., Pastor O., Cetina C., Comparing UML-Based and DSL-Based Modeling from Subjective and Objective Perspectives, Advanced Information Systems Engineering, pp. 483-498, (2021); Nascimento Ferreira L., Fabiano Motta Toledo C., Tanager: A generator of feasible and engaging levels for Angry Birds, IEEE Transactions on Games, 10, 3, pp. 304-316, (2017); Fischer S., Linsbauer L., Lopez-Herrejon R.E., Egyed A., The ECCO tool: Extraction and composition for clone-and-own, 2015 IEEE/ACM 37th IEEE International Conference on Software Engineering, 2, pp. 665-668, (2015); Frade M., De Vega F.F., Cotta C., Et al., Breeding terrains with genetic terrain programming: The evolution of terrain generators, International Journal of Computer Games Technology 2009, (2009); Gallotta R., Arulkumaran K., Soros L.B., Evolving spaceships with a hybrid L-system constrained optimisation evolutionary algorithm, Proceedings of the Genetic and Evolutionary Computation Conference Companion, pp. 711-714, (2022); Gravina D., Loiacono D., Procedural weapons generation for Unreal Tournament III, 2015 IEEE Games entertainment media conference (GEM). IEEE, pp. 1-8, (2015); Hair J., Anderson R., Black B., Babin B., Multivariate Data Analysis, Pearson Education, (2016); Hendrikx M., Meijer S., Van Der Velden J., Iosup A., Procedural content generation for games: A survey, ACM Transactions on Multimedia Computing, Communications, and Applications (TOMM), 9, 1, pp. 1-22, (2013); Jennett C., Cox A.L., Cairns P., Dhoparee S., Epps A., Tijs T., Walton A., Measuring and defining the experience of immersion in games, International journal of human-computer studies, 66, 9, pp. 641-661, (2008); Kaidan M., Yin Chu C., Harada T., Thawonmas R., Procedural generation of angry birds levels that adapt to the player's skills using genetic algorithm, 2015 IEEE 4th Global Conference on Consumer Electronics (GCCE). IEEE, pp. 535-536, (2015); Itir Karac E., Turhan B., Juristo N., A Controlled Experiment with Novice Developers on the Impact of Task Description Granularity on Software Quality in Test-Driven Development, IEEE Transactions on Software Engineering, (2019); Kraner V., Fister I., Brezocnik L., Procedural content generation of custom tower defense game using genetic algorithms, International Conference "New Technologies, Development and Applications", pp. 493-503, (2021); Lindenmayer A., Mathematical models for cellular interactions in development I. Filaments with one-sided inputs, Journal of theoretical biology, 18, 3, pp. 280-299, (1968); Liu J., Snodgrass S., Khalifa A., Risi S., Yannakakis G.N., Togelius J., Deep learning for procedural content generation, Neural Computing and Applications, 33, 1, pp. 19-37, (2021); Lopez-Rodriguez C., Fernandez-Leiva A.J., Lara-Cabrera R., Mora A.M., Garcia-Sanchez P., Checking the Difficulty of Evolutionary-Generated Maps in a N-Body Inspired Mobile Game, International Conference on Optimization and Learning, pp. 206-215, (2020); Das Mahapatra T., Why is Rockstar delaying GTA 6? Here are some possible breakdowns, (2023); Mora C., Jardim S., Valente J., Flora Generation and Evolution Algorithm for Virtual Environments, 2021 16th Iberian Conference on Information Systems and Technologies (CISTI). IEEE, pp. 1-6, (2021); Naur P., Randell B., Software Engineering: Report of a conference sponsored by the NATO Science Committee, (1969); Olsted P.T., Ma B., Risi S., Interactive evolution of levels for a competitive multiplayer FPS, 2015 IEEE Congress on Evolutionary Computation (CEC). IEEE, pp. 1527-1534, (2015); Tortoro Pereira L., De Souza Prado P.V., Miranda Lopes R., Fabiano Motta Toledo C., Procedural generation of dungeons' maps and locked-door missions through an evolutionary algorithm validated with players, Expert Systems with Applications, 180, (2021); Pereira L.T., Viana B.M.F., Toledo C.F.M., Procedural enemy generation through parallel evolutionary algorithm, 2021 20th Brazilian Symposium on Computer Games and Digital Entertainment (SBGames). IEEE, pp. 126-135, (2021); Plans D., Morelli D., Experience-driven procedural music generation for games, IEEE Transactions on Computational Intelligence and AI in Games, 4, 3, pp. 192-198, (2012); Pohl K., Metzger A., Software product lines, The Essence of Software Engineering, pp. 185-201, (2018); Politowski C., Petrillo F., Eduardo Montandon J., Tulio Valente M., Gueheneuc Y., Are game engines software frameworks? A three-perspective study, Journal of Systems and Software, 171, (2021); Adi Prasetya H., Ulfa Maulidevi N., Search-based Procedural Content Generation for Race Tracks in Video Games, International Journal on Electrical Engineering &amp; Informatics, 8, 4, (2016); Ralph P., Bin Ali N., Baltes S., Bianculli D., Diaz J., Dittrich Y., Ernst N., Felderer M., Feldt R., Filieri A., De Franca B.B.N., Alberto Furia C., Gay G., Gold N., Graziotin D., He P., Hoda R., Juristo N., Kitchenham B., Lenarduzzi V., Martinez J., Melegati J., Mendez D., Menzies T., Molleri J., Pfahl D., Robbes R., Russo D., Saarimaki N., Sarro F., Taibi D., Siegmund J., Spinellis D., Staron M., Stol K., Storey M., Taibi D., Tamburri D., Torchiano M., Treude C., Turhan B., Wang X., Vegas S., Empirical Standards for Software Engineering Research, (2021); Rykala P., The growth of the gaming industry in the context of creative industries, Biblioteka Regionalisty, 20, pp. 124-136, (2020); Santos R.E.S., Magalhaes C.V.C., Fernando Capretz L., Correia-Neto J.S., Silva Da F.Q.B., Saher A., Computer games are serious business and so is their quality: Particularities of software testing in game development from the perspective of practitioners, Proceedings of the 12th ACM/IEEE International Symposium on Empirical Software Engineering and Measurement, pp. 1-10, (2018); Summerville A., Snodgrass S., Guzdial M., Holmgard C., Hoover A.K., Isaksen A., Nealen A., Togelius J., Procedural Content Generation via Machine Learning (PCGML), IEEE Transactions on Games, 10, 3, pp. 257-270, (2018); Tabachnick B.G., Fidell L.S., Ullman J.B., Using multivariate statistics, 5, (2007); Tichy W.F., Should computer scientists experiment more?, Computer, 31, 5, pp. 32-40, (1998); Togelius J., Preuss M., Beume N., Wessing S., Hagelback J., Yannakakis G.N., Grappiolo C., Controllable procedural map generation via multiobjective evolution, Genetic Programming and Evolvable Machines, 14, 2, pp. 245-277, (2013); Togelius J., Yannakakis G.N., Stanley K.O., Browne C., Search-based procedural content generation: A taxonomy and survey, IEEE Transactions on Computational Intelligence and AI in Games, 3, 3, pp. 172-186, (2011); Togelius J., Yannakakis G.N., Stanley K.O., Browne C., Search-based procedural content generation: A taxonomy and survey, IEEE Trans. on Computational Intelligence and AI in Games, 3, 3, pp. 172-186, (2011); Unity; Unreal; Vegas S., Apa C., Juristo N., Crossover designs in software engineering experiments: Benefits and perils, IEEE Transactions on Soft. Eng., 42, 2, pp. 120-135, (2015); Viana B.M.F., Santos Dos S.R., A survey of procedural dungeon generation, 2019 18th Brazilian Symposium on Computer Games and Digital Entertainment (SBGames). IEEE, pp. 29-38, (2019); Viana B.M.F., Pereira L.T., Toledo C.F.M., Illuminating the space of enemies through map-elites, 2022 IEEE Conference on Games (CoG). IEEE, pp. 17-24, (2022); Watts S., All The Cyberpunk 2077 Delays, (2020); West B.T., Welch K.B., Galecki A.T., Linear mixed models: A practical guide using statistical software, (2014); Wohlin C., Runeson P., Host M., Ohlsson M.C., Regnell B., Wesslen A., Experimentation in software engineering, (2012); Yannakakis G.N., Togelius J., Artificial intelligence and games, 2, (2018); Zamorano M., Cetina C., Sarro F., The Quest for Content: A Survey of Search-Based Procedural Content Generation for Video Games, (2023)</t>
  </si>
  <si>
    <t>Blair S.L., Madigan T.J., Dating attitudes and expectations among young Chinese adults: an examination of gender differences, The Journal of Chinese Sociology, 3, (2016); Borenstein G., Processing library opencv-processing, (2013); Camingue J., Carstensdottir E., Melcer E.F., What is a Visual Novel?, Proc. ACM Hum.-Comput. Interact., 5, (2021); Chen Z., Guo F., Yang X., Li X., Duan Q., Zhang J., Ge X., Emotional and Behavioral Effects of Romantic Relationships in Chinese Adolescents, Journal of Youth and Adolescence, (2009); Cigerci F.M., Yildirim M., From Freytag pyramid story structure to digital storytelling: Adventures of pre-service teachers as story writers and digital story tellers, Education and Information Technologies, 29, 2023, pp. 5697-5720, (2023); Clarke V., Braun V., Thematic analysis: a practical guide, (2021); Marriage Law of the People’s Republic of China, (1980); Fry B., Reas C., Processing: Overview., (2022); Jingnan C., Why Chinese Schools Are Out to Crush Budding Romances, Sixth Tone, (2017); Clannad. PC, (2004); Kuang L., Liu L., Discrimination against Rural-to-Urban Migrants: The Role of the Hukou System in China, PLoS ONE, 7, (2017); Face Recognition with OpenCV; Roberts P., Chinese Economic Statecraft from 1978 to 1989, (2022); The Therapeutic Benefits of Playing Simon Says, (2022); Roping every turn is bloody annoying. I’ve mainly been playing the solo adventure mode just because it’s a way to play Hearthstone without having to deal with so many people that rope, (2019); Wang P., Love during China’s Cultural Revolution: evidence from a’sent-down’ couple’s private letters 1968-1977, The History of the Family, 27, 2, pp. 370-390, (2022)</t>
  </si>
  <si>
    <t>V. Hulusic; N. Pistoljevic</t>
  </si>
  <si>
    <t>A curriculum for developing serious games for children with autism: A success story</t>
  </si>
  <si>
    <t>2017 9th International Conference on Virtual Worlds and Games for Serious Applications (VS-Games)</t>
  </si>
  <si>
    <t>10.1109/VS-GAMES.2017.8056586</t>
  </si>
  <si>
    <t>https://ieeexplore.ieee.org/stamp/stamp.jsp?arnumber=8056586</t>
  </si>
  <si>
    <t>Autism Spectrum Disorder (ASD) is a neurodevelopmental disorder, detectable early in development and characterized by the lack of socialization, development of language and patterns of rigid, repetitive, auto-stimulating behaviors that interfere with overall functioning of a person. Due to reduced level of attention and different style of learning, teaching children with ASD requires a particular set of tools and methods. Studies have shown that computer-based intervention, typically in form of serious games, can be effectively utilized for developing various skills, allowing children with disabilities both learning with teachers and practicing on their own time, when the taught concepts are presented in a fun, informal, and engaging way. Nonetheless, there is a limited amount of appropriately designed serious games for children with ASD, especially in less spread languages native to the children. In this paper we present a complete curriculum for final year Computer Science (CS) undergraduate students, aimed at developing web-based serious games for teaching children with and without autism basic concepts. In addition, we present multiple outcomes of such course taught by the authors, computer scientist and a psychologist and a special educator. We believe that inclusion of such curriculum in CS undergraduate programs could benefit both the students, children with ASD, teachers of both groups and the community in general.</t>
  </si>
  <si>
    <t>IEEE Conferences</t>
  </si>
  <si>
    <t>IEEE</t>
  </si>
  <si>
    <t>M. F. Bin Ali; N. Perng Jeu; C. H. Teeng</t>
  </si>
  <si>
    <t>Enriching Malaysian Cultural and Folklore through Mobile Game Learning Development: Wau &amp; Toyol</t>
  </si>
  <si>
    <t>2020 IEEE Graphics and Multimedia (GAME)</t>
  </si>
  <si>
    <t>https://ieeexplore.ieee.org/stamp/stamp.jsp?arnumber=9315081</t>
  </si>
  <si>
    <t>Game design and development without a doubt have a real potential to become a tool to support the experiencing of cultural heritage context by the large public in a fun and interactive ways. This research aims to enrich the Malaysian cultural and folklore learning experience of traditional game Wau and Toyol through a mobile game design and development. The productions then analyzed based on the relations between game play, game narration, game challenges, game technological solutions, game mechanics and the effectiveness of learning. This paper highlights the overall process involved in the game development by using agile methodology. Game testing have been conducted, the results obtained shown that a connection to the cultural heritage and folklore context of Wau and Toyol can be achieved and can be identified as a significant platform to engage interactive learning experiences.</t>
  </si>
  <si>
    <t>digital game;edutainment;mobile game development;interactive multimedia technology;Wau;Toyol</t>
  </si>
  <si>
    <t>D. P. Kristiadi; Vindy; R. Sambera; A. Julianto; H. L. H. S. Warnars; K. Hashimoto</t>
  </si>
  <si>
    <t>2019 International Congress on Applied Information Technology (AIT)</t>
  </si>
  <si>
    <t>https://ieeexplore.ieee.org/stamp/stamp.jsp?arnumber=9144827</t>
  </si>
  <si>
    <t>Religion is a part of a fundamental human right to serve and worship their God according to their religion and belief. Mobile game application along with the development of mobile phone technology such as a smartphone, tablet, and laptop, can be used to increase the player or user interest to engage with religion thing. Using the mobile game application in mobile gadgets will expand quickly to install and use for religion engagement. The player can learn religion things with fun and entertain ways, where the player does not realize that they do something serious in an unserious way. This paper will explain the model system design for mobile game application for learning Catholicism in fun and entertaining way and for the first development was limited to only three Catholic catechisms such as bible learning, church lesson, and liturgy celebration. For the early development, three types of games were developed such as True or False game, Scramble words game, and multiple-choice game. The mobile game model was designed with a use case diagram, storyboard, and class diagram, where for the current implementation the mobile game application was implemented using a ten tables database.</t>
  </si>
  <si>
    <t>Mobile game;religion Game;religious Video Game;Game;Serious Game;Game Information Systems</t>
  </si>
  <si>
    <t>E. Sulistiyo; Vindy; N. Anwar; D. T. S. Warnars; S. C. Wibawa; G. Brotosaputro; D. P. Kristiadi; H. L. H. S. Warnars; K. Hashimoto</t>
  </si>
  <si>
    <t>2019 IEEE International Conference on Engineering, Technology and Education (TALE)</t>
  </si>
  <si>
    <t>https://ieeexplore.ieee.org/stamp/stamp.jsp?arnumber=9225918</t>
  </si>
  <si>
    <t>Currently, the growth of information and technology is rapid. It makes a lot of things in various fields including education becoming more effective and efficient. In education, one of its implementation which is a game is proven to be a useful tool to support conventional teaching methods and bring a more natural understanding of learning materials. Moreover, as a product of the popular culture in modern society, video game mirrors the general culture practice in real life and reflects it via its own culture inside the game. This makes a video game can give a contribution to the social construction of reality as it affects the player's view towards learning in real life and vice versa. From there, we see that there is an opportunity for learning about religion to be supported by its utilization to provide an interactive and fun learning experience. In this paper, we discuss how a video game is implemented to support religious learning. The game was developed with the scrum method where we surveyed to gather the user requirements before the design step. The game design was made by using the use case diagram and storyboard, and it was built using Unity version 2017.3.0f3.</t>
  </si>
  <si>
    <t>Mobile game;religion Game;religious Video Game;Game;Serious Game</t>
  </si>
  <si>
    <t>C. Franzwa; Y. Tang; A. Johnson</t>
  </si>
  <si>
    <t>Serious Game Design: Motivating Students through a Balance of Fun and Learning</t>
  </si>
  <si>
    <t>2013 5th International Conference on Games and Virtual Worlds for Serious Applications (VS-GAMES)</t>
  </si>
  <si>
    <t>https://ieeexplore.ieee.org/stamp/stamp.jsp?arnumber=6624239</t>
  </si>
  <si>
    <t>Stagnating growth in our educational systems has piqued interests in alternative teaching methods such as the inclusion of "serious games" into curricula. In response to those needs, a series of educational games have been developed in accordance with pre-engineering programs such as Project Lead the Way (PLTW). The focus of development is in creating an engaging, educational environment by balancing fun and learning whilst meeting the standards of commercial-level games. In this paper, we present methods, and the implementation of those methods, for serious game design that accommodates the integration of game mechanics with learning. The focuses on narrative-learning synthesis, supplementing the player's actions with feedback, and the development of a sufficient guidance system without compromising the entertainment or education aspects of a game are presented. Student-based evaluations of the game realism and the utility and usability of the learning tools in promoting students' interests and learning are also presented based on game deployment in both in- and out-of- school settings</t>
  </si>
  <si>
    <t>H. Tacouri; L. Nagowah</t>
  </si>
  <si>
    <t>Code Saga â€“ A Mobile Serious Game For Learning Programming</t>
  </si>
  <si>
    <t>2021 IEEE International Conference on Internet of Things and Intelligence Systems (IoTaIS)</t>
  </si>
  <si>
    <t>https://ieeexplore.ieee.org/stamp/stamp.jsp?arnumber=9628484</t>
  </si>
  <si>
    <t>During this global pandemic of coronavirus, the amount of self-learning done by students has considerably increased. They cannot only rely on online classes to study as students easily lose interest in these online classes. A number of studies have shown that undergraduate students have problems grasping the introductory chapters of programming. If they cannot even understand the basics, then they might not be able to comprehend the more complex chapters. Tutors have to find a means to match their teaching methodology to the studentsâ€™ interest so that the latter can be as engaged as possible. This brought about a need to devise a new method of learning for IT-related undergraduate courses. It is a well-known fact that many students show a keen interest in video games. Using video games for teaching can be an interesting way to encourage self-learning of students. The concept of integrating gameplay with educational contents is known as serious games. In this paper, a mobile serious game, Code Saga, is being proposed. The primary aim of Code Saga is to smooth out the learning process of students opting for IT courses at undergraduate level. The game has been design to cover key chapters on Programming based on the latest IEEE/ACM curriculum guidelines for undergraduate degree programs in Software Engineering. A combination of mixed gaming-approaches has been used to make the game as entertaining and educational as possible to the undergraduate students. The game includes fun assessment activities to assess the playersâ€™ understanding on various programming concepts. The game also consists of a scoring mechanism, which a tutor can use to track studentsâ€™ strengths and weaknesses on specific topics. Code Saga has been tested by a group of students at the University of Mauritius and the results confirmed that most students prefer to learn programming using serious games compared to the traditional learning methods.</t>
  </si>
  <si>
    <t>mobile serious game;learn programming;game based learning;coding games;undergraduate</t>
  </si>
  <si>
    <t>B. Kapralos</t>
  </si>
  <si>
    <t>2012 IEEE International Games Innovation Conference</t>
  </si>
  <si>
    <t>https://ieeexplore.ieee.org/stamp/stamp.jsp?arnumber=6329837</t>
  </si>
  <si>
    <t>Serious games, that is, the use of video games for education and training purposes, are becoming widespread in a variety of application domains from business management to surgical skills acquisition. With traditional â€œentertainment gamesâ€, game designers are primarily concerned with creating an engaging gameplay experience that will keep the players playing the game; to improve gameplay and engagement, they are free to modify the design throughout the entire design of the game and development process. However, serious games designers must strictly adhere to the content/knowledge base while ensuring that their end product is not only fun and engaging, but is also an effective teaching tool thus requiring knowledge in instructional design. Here, details regarding a course on serious games and virtual simulations that emphasized the importance of instructional design are provided. The course was offered at both the undergraduate and graduate levels.</t>
  </si>
  <si>
    <t>serious games;virtual simulation;education;gamedesign;instructional design</t>
  </si>
  <si>
    <t>R. A. Tasnim; M. M. Hossan; F. Z. Eishita</t>
  </si>
  <si>
    <t>2024 Intermountain Engineering, Technology and Computing (IETC)</t>
  </si>
  <si>
    <t>https://ieeexplore.ieee.org/stamp/stamp.jsp?arnumber=10564249</t>
  </si>
  <si>
    <t>While designing a video game, the first priority of game developers is to create an ultimate source of fun and entertainment. Even though the proper design of game rules and the placement of game challenges are crucial to achieving this goal, teaching players how to navigate and interact with them is pivotal. Instructions or tutorials embedded in video games, especially in serious games are essential to achieve the targeted goal successfully. In this experiment, we designed and developed a 2D game to explore whether different formats of text-based instructions integrated into the gameplay have a unique influence on players' performances as well as game experiences. Three identical versions of the game were developed except for the layout of the text-based instruction. Our experimental outcome demonstrated that simpler layouts are more effective in providing players with a better overall experience.</t>
  </si>
  <si>
    <t>video games;serious games;in-game instruction;tutorial;gameplay;text-based instruction;PXI;PANAS;IMI</t>
  </si>
  <si>
    <t>M. S. AL-Qurishi; M. A. Mostafa; M. S. Alrakhami; A. M. Alamri</t>
  </si>
  <si>
    <t>StarsRace: A mobile collaborative seriuos game for obesity</t>
  </si>
  <si>
    <t>2014 IEEE International Conference on Multimedia and Expo Workshops (ICMEW)</t>
  </si>
  <si>
    <t>10.1109/ICMEW.2014.6890673</t>
  </si>
  <si>
    <t>https://ieeexplore.ieee.org/stamp/stamp.jsp?arnumber=6890673</t>
  </si>
  <si>
    <t>Many researchers in the literature participated in solving the obesity epidemic that has spread worryingly nowadays. One of these solutions is the mobile serious games. In this paper, we designed, developed and deployed a mobile serious game entitled StarsRace. It is a collaborative game, which two players involve in one match. This competition depends on rapid arrival to pre-defined geographical points (representing by stars images) on the map. Players collect stars form these locations and gain points. The therapist with respect to the players' profiles distributed those stars. To make the game more fun, we have added an aid toolbox that can increase the competition. Lastly, we evaluate our game using an evaluating model proposed by Nokia Research Center. We find that our game cover nearly all the model criteria.</t>
  </si>
  <si>
    <t>Obesity;Mobile Serious Game;Collaborative Game</t>
  </si>
  <si>
    <t>C. M. Castano Diaz; B. Dorner; H. Hussmann; J. -W. Strijbos</t>
  </si>
  <si>
    <t>2015 7th International Conference on Games and Virtual Worlds for Serious Applications (VS-Games)</t>
  </si>
  <si>
    <t>https://ieeexplore.ieee.org/stamp/stamp.jsp?arnumber=7295775</t>
  </si>
  <si>
    <t>The present study aims to evaluate how commercial video games can foster hypothetico-deductive reasoning in the everyday life. For this, we studied Multiplayer Online Battle Arenas while developing a methodology based on multi-design and multi-level data triangulation between game videos, eye tracking, game talks, and cued retrospective protocols. The studies take place in a simulated-naturalistic environment.</t>
  </si>
  <si>
    <t>A. M. Moosa; N. Al-Maadeed; M. Saleh; S. A. Al-Maadeed; J. M. Aljaam</t>
  </si>
  <si>
    <t>https://ieeexplore.ieee.org/stamp/stamp.jsp?arnumber=9290009</t>
  </si>
  <si>
    <t>Mobile serious games are very important tools for self-learning, training, and edutainment. They can be used to improve the children's learning skills to grasp new concepts rapidly in an enjoyable manner. Fun, motivation, and engagement are the most important features in designing attractive serious games. Therefore, designers should always find the best strategies and techniques to keep children playing the game with motivation and enthusiasm. The process is very long and requires different expertise from all the stakeholders. Arcade games are the most played games for fun and amusement in the last decades. Their approach is based on simplicity, easiness, repetitiveness, and soft challenges. The players of arcade games need only to improve their scores in every episode and avoid frustration and hard challenges as in other games. Hence, this arcade-based approach can be used in designing attractive serious games for young children and adolescents. We propose in this research a new serious game for diabetic children to teach them about the disease in a very easy manner. The game uses the arcade approach coupled with useful information about diabetes where the children discover them incrementally during the play. The longer time the child spends on the game, the most she/he can learn and enhance her/his knowledge on the disease. The game success came from its design and implementation with the presence of diabetes children, advisors, and nutritionists. We compare the game with the well-known DEX pet-based game for diabetes awareness on different aspects including user experience, usability, and learning outcomes. The study is conducted on twenty children from a diabetes camp who accepted voluntarily to participate in this research. We evaluate their educational aspects, using an improved version of the MEEGA+ model. We demonstrate the importance of the proposed game in enhancing the children knowledge on diabetes and adopt a new healthy lifestyle.</t>
  </si>
  <si>
    <t>Serious games;diabetes games;MEEGA+;education;human computer interaction</t>
  </si>
  <si>
    <t>IEEE Journals</t>
  </si>
  <si>
    <t>L. Eaachak; A. Belhabibe; M. Bouhorma</t>
  </si>
  <si>
    <t>2015 International Conference on Electrical and Information Technologies (ICEIT)</t>
  </si>
  <si>
    <t>https://ieeexplore.ieee.org/stamp/stamp.jsp?arnumber=7162973</t>
  </si>
  <si>
    <t>With the big success that serious games have known in education field a huge need has been created to develop such video games to satisfy the demand that does not cease to increase, but the time, the cost, and the interaction of several actors that it takes during the creation process can influence on the envisaged result and create several unexpected problems, to avoid such problems we propose in this article a new serious game generator that adapts the process of video game development by replacing game design and game development phases by both programmed game design and gameplays, this new concept will allow the game creator to focus more in pedagogical aspect and pedagogical objectives that the players must acquire during a video game sequence, instead of wasting much time in game design and game development. In addition, the proposed game generator will be able to generate several web based video games that are both educational and fun.</t>
  </si>
  <si>
    <t>Serious games;AHP;Game Engines;Game Generator;Gameplay;Game Design;e-training</t>
  </si>
  <si>
    <t>L. Elaachak; A. Belahbib; M. Bouhorma</t>
  </si>
  <si>
    <t>A digital revolution in Nursing Education - the serious games</t>
  </si>
  <si>
    <t>2016 5th International Conference on Multimedia Computing and Systems (ICMCS)</t>
  </si>
  <si>
    <t>10.1109/ICMCS.2016.7905569</t>
  </si>
  <si>
    <t>https://ieeexplore.ieee.org/stamp/stamp.jsp?arnumber=7905569</t>
  </si>
  <si>
    <t>Applying new technology to the healthcare training goes beyond transferring and sharing health information and experiences. Following on from e-learning, serious games are new training solutions for doctors, nurses and patients. This new way of training is a technology that helps users learns while having fun. In this paper we will present a serious game dedicated for the nursing training that will help the new nursing trainers to improve their theoretical and practical skills in the field.</t>
  </si>
  <si>
    <t>healthcare;serious games;teaching;nursing;e-learning</t>
  </si>
  <si>
    <t>M. Gupta; R. Kumar; U. Kumar; A. Singh</t>
  </si>
  <si>
    <t>Use of Digital Word Games as a Tool for Improving Vocabulary Skills</t>
  </si>
  <si>
    <t>2023 International Conference on Advancement in Computation &amp; Computer Technologies (InCACCT)</t>
  </si>
  <si>
    <t>10.1109/InCACCT57535.2023.10141718</t>
  </si>
  <si>
    <t>https://ieeexplore.ieee.org/stamp/stamp.jsp?arnumber=10141718</t>
  </si>
  <si>
    <t>With the advancement in technology and availability in the last few decades, it has become extremely convenient for us to use computer software and mobile apps to learn new things and improve our existing skills. One such way to improve our vocabulary and spelling skills is using digital word games. Word games have always been a great way to learn and improve language skills like vocabulary and spelling. Digital word games like Hangman, spelling quiz, synonym-matching, and many more help people enhance their vocabulary in a fun way. With the high popularity of mobile and computer games in the last few decades, digital word games have also seen a tremendous increase in their acceptance by people. It is not a surprise that even parents and teachers tend to encourage the use of these learning activity games for students, especially for young ones. This paper discusses the importance and scope of these digital games in the education sector. This paper also details the designing, working, and development implementation of a theme-based computer game that can be used as a tool to improve language skills using an experiment to evaluate and compare the effectiveness of such digital word games.</t>
  </si>
  <si>
    <t>Digital games;Vocabulary;Hangman;Language teaching;Learning Strategies</t>
  </si>
  <si>
    <t>Y. M. H. I. Asadi; C. G. Babu; P. Shubham; S. A. Shenoy</t>
  </si>
  <si>
    <t>Designing and Analysis of a Competitive Game based Learning Application</t>
  </si>
  <si>
    <t>2021 IEEE India Council International Subsections Conference (INDISCON)</t>
  </si>
  <si>
    <t>10.1109/INDISCON53343.2021.9582239</t>
  </si>
  <si>
    <t>https://ieeexplore.ieee.org/stamp/stamp.jsp?arnumber=9582239</t>
  </si>
  <si>
    <t>The paper describes Laymania, a free Game-based-learning application that embodies learning with fun with an objective to teach it's users the basics of Maths, Science, Languages and General Knowledge in a competitive manner. It's designed for children of age 4 to 12 year old to get them competing with their friends in a learning game. The video games industry is a rapidly growing industry with multi-billion dollar market. Game-based-learning is becoming mainstream with Teachers adapting E-learning techniques in classrooms and using traditional games to educate students more effectively. There has been extensive research that demonstrates the potential of video games in creating a learning environment where children can achieve their educational and training goals more effectively. In this paper we study the effective implementation of multiplayer competitiveness in educational games that are built on the idea of endless run games. Multiplayer games have a huge presence in the video game industry and users are easily attracted towards games that can be played with friends and peers. Current educational games don't have a consistent user base, the plan is to create a multiplayer mode which will keep the users engaged with the game on every day basis to learn new things about the respective fields they are interested in.</t>
  </si>
  <si>
    <t>Game-based learning;learning games;serious games;e-learning;technology enhanced learning</t>
  </si>
  <si>
    <t>T. Kolthoff; T. A. Spil; H. Nguyen</t>
  </si>
  <si>
    <t>2019 IEEE 7th International Conference on Serious Games and Applications for Health (SeGAH)</t>
  </si>
  <si>
    <t>https://ieeexplore.ieee.org/stamp/stamp.jsp?arnumber=8882443</t>
  </si>
  <si>
    <t>The number of lonely elderly is growing. Young people could provide part of the solution for this problem by spending more time with the elderly but negative intergenerational perceptions prevent this and create a generational gap. Serious gaming has the potential to develop positive intergenerational perceptions as shared leisure activities and improve health and well-being of elderly. Therefore the research question for this paper is what factors are essential for the adoption of a serious game to bring elderly and youth together? The qualitative study conducted 36 interviews amongst elderly (above 65) and youth (below 25) applying the USE IT interview protocol. The theoretical value of this paper found 13 design factors, from which five factors were found to correspond with the interviews: Weighing of different motivations young and old; Need for a learning component; Options for a short game; Ease of Use and Communication and nature of social interaction. The empirical study also found that the awareness of intergenerational games is very low and must be addressed. The games must be fun and secure and be available on a multiplatform in the browser so computers are not excluded.</t>
  </si>
  <si>
    <t>serious gaming;Intergenerational play;Intergenerational perceptions</t>
  </si>
  <si>
    <t>M. SantÃ³rum; M. CarriÃ³n-Toro; D. Morales; F. GarcÃ­a; B. Flores; J. Galindo; P. Acosta-Vargas</t>
  </si>
  <si>
    <t>2022 Third International Conference on Information Systems and Software Technologies (ICI2ST)</t>
  </si>
  <si>
    <t>https://ieeexplore.ieee.org/stamp/stamp.jsp?arnumber=10063782</t>
  </si>
  <si>
    <t>Developing a serious game is a challenge. One of the most difficult tasks is applying serious information in games while maintaining fun during the game. In this article, we propose the practical application of the iPlus methodology to design serious games that ensure these components integration. As a practical case, we study the development of a serious educational game for learning Vexillology for elementary and high school students, allowing students to reinforce the acquired knowledge in a fun and interactive way. The article also illustrates a usability evaluation to ensure the game is usable. The results show that â€œSerious Objectiveâ€ (86%) and â€œMultimediaâ€ (82%) are the components with the highest acceptance, being the game categorized on a usability scale between good and excellent.</t>
  </si>
  <si>
    <t>serious game;gamification;vexillology;iPlus methodology;usability test</t>
  </si>
  <si>
    <t>J. B. Samaniego-Franco; D. I. Jara-Roa; E. A. Fuertes-Cevallos</t>
  </si>
  <si>
    <t>Work-in-Progressâ€“â€”A Serious Game for Social Distancing Awareness</t>
  </si>
  <si>
    <t>2021 7th International Conference of the Immersive Learning Research Network (iLRN)</t>
  </si>
  <si>
    <t>10.23919/iLRN52045.2021.9459375</t>
  </si>
  <si>
    <t>https://ieeexplore.ieee.org/stamp/stamp.jsp?arnumber=9459375</t>
  </si>
  <si>
    <t>Serious games constitute, among others, a strategy to make the educational process something fun even without warning that the participant is learning actively and interactively. One of the fundamental aspects to consider in the development of serious games is the work strategy that is followed to achieve their purpose, hence this article details the methodology followed for the development of a serious game that its purpose is to raise awareness in society about the preventive measures of the Covid-19 called â€œCuidÃ©monos Play UTPLâ€ [Let's take care of ourselves Play UTPL, as said in English]. From the results obtained, we concluded that, when designing a serious game, the main thing is to work on the narrative, considering that it is striking in order to obtain the attention of the end user; Likewise, it is necessary that the gameplay is simple and intuitive with the idea of not to lose the interest of the user.</t>
  </si>
  <si>
    <t>serious game;narrative;genre</t>
  </si>
  <si>
    <t>R. Lamrani; E. H. Abdelwahed</t>
  </si>
  <si>
    <t>Learning through play in pervasive context: A survey</t>
  </si>
  <si>
    <t>2015 IEEE/ACS 12th International Conference of Computer Systems and Applications (AICCSA)</t>
  </si>
  <si>
    <t>10.1109/AICCSA.2015.7507119</t>
  </si>
  <si>
    <t>https://ieeexplore.ieee.org/stamp/stamp.jsp?arnumber=7507119</t>
  </si>
  <si>
    <t>Pervasive computing, facilitates robustly and practically the access to any information wished, in an amount of time. Its ultimate goal is to integrate seamless technologies into our daily in order to make our life much easier, then we benefit all services anywhere, at any time. Learning has always been paramount, not limited to a certain age, in any form whatsoever (informal as well as the formal learning). It keep making great progress, thanks to pervasive computing technologies. Our article aims to show a ludic learning context, where learners being knowledgeable in various specified fields while having fun. Combining reality and virtuality, pervasive or mixed reality games marks relevant results. In this paper, we present the wider context, we recall game concepts, gamification as well as edutainment and we reveal the notion of serious games, multitude projects in this context. We conclude in highlight our vision, to conceive an Educational Pervasive Serious Adaptive Game EPSAG, its pedagogical contribution on the higher education system in Morocco generally and University Cadi Ayaad (UCA) particularly.</t>
  </si>
  <si>
    <t>Pervasive learning;Serious Games;Pervasive serious games;Mixed reality;Edutainment;University learning</t>
  </si>
  <si>
    <t>R. Mainetti; S. Oliveri; I. Cutica; A. Gorini; S. Gaspardo; N. A. Borghese; G. Pravettoni</t>
  </si>
  <si>
    <t>2018 IEEE 6th International Conference on Serious Games and Applications for Health (SeGAH)</t>
  </si>
  <si>
    <t>https://ieeexplore.ieee.org/stamp/stamp.jsp?arnumber=8401344</t>
  </si>
  <si>
    <t>Technological progresses and lower DNA sequencing costs have made genetic testing more and more accessible to the general public. However, this progress does not reflect an increased literacy on genetics in lay people. For this reason the authors has developed a suite of three serious games to educate people on genetic issues and tested them for playability. The playability testing was conducted with a convenience sample of 30 participants, subdivided into 3 equal groups and randomly assigned to each game. Participants were asked to report any problem or negative issue they found during the play and to complete the Games Experience Questionnaire. Results showed some usability issues, mainly related to the lack of intuition and immediacy in the use of some commands. Overall participants experienced moderate levels of immersion and flow for the serious games (not designed to be immersive rather than educational), low levels of negative feelings such as annoyance and frustration and prevalence of positive emotions. Results imply that, with the aim to guarantee games effectiveness and efficacy, the game should be more intuitive and improve their correspondence between the commands and the in-game tasks to achieve the goals. Furthermore they have the right level of immersion and flow, which allow the balance between fun and investment of cognitive resources to learn genetic contents.</t>
  </si>
  <si>
    <t>heredity;mutation;genetic literacy;cardiovascu-lar risk;genetic risk;decision making;knowledge transfer;serious games;game design;usability</t>
  </si>
  <si>
    <t>A. Kurniawati; N. H. Akbar; D. Prasetyo</t>
  </si>
  <si>
    <t>Visual Learning on Mobile Phone for Introduction Basic Programming in Vocational High School</t>
  </si>
  <si>
    <t>2018 International Conference on Computer Engineering, Network and Intelligent Multimedia (CENIM)</t>
  </si>
  <si>
    <t>10.1109/CENIM.2018.8710873</t>
  </si>
  <si>
    <t>https://ieeexplore.ieee.org/stamp/stamp.jsp?arnumber=8710873</t>
  </si>
  <si>
    <t>This paper purpose how to design the games which are used to introduce basic programming concepts about the sequence, looping and branching statements. This game is used for students who do not have prior programming knowledge, so the gameplay model is drag n drop, the learning method introduced in this game is learn to programme by playing a game and using Android game mobile. This method is very suitable for beginners because it is easy and can cause interest to learn more advanced programming. Based on data analysis, the results of the Satisfaction and Learnability indicator reached 4,325 and 4,35. It means these games are having fun for learning.</t>
  </si>
  <si>
    <t>basic programming;game mobile;learning</t>
  </si>
  <si>
    <t>S. Din; M. M. Ramli</t>
  </si>
  <si>
    <t>Instilling the Spirit of Ramadan to Malaysian Muslim Children through Mobile Game Approach</t>
  </si>
  <si>
    <t>2022 International Visualization, Informatics and Technology Conference (IVIT)</t>
  </si>
  <si>
    <t>10.1109/IVIT55443.2022.10033338</t>
  </si>
  <si>
    <t>https://ieeexplore.ieee.org/stamp/stamp.jsp?arnumber=10033338</t>
  </si>
  <si>
    <t>Ramadan is special for Muslims all over the globe. Muslims are required to fast every day from sunrise to sunset during the whole month of Ramadan. Eating, drinking, smoking and sex are all prohibited during fasting. During this month, Muslims seek the opportunity to do good deeds and aim to improve their good moral character and habits. Parents in Malaysia wish that their children also get the same value and spirit of Ramadan. Passing down the value and knowledge to children is not an easy task. Game-Based Learning is popular nowadays, especially in educating children effectively. The amount of existing mobile games that contain Islamic content especially related to Ramadan suitable for Malaysian values is limited. Therefore, this game aims to motivate and educate Muslim kids in Malaysia about fasting and good deeds during Ramadan. The objective of this study is to develop a mobile game application on Ramadan that is suitable for children according to Malaysian values. This research focuses on the development of User Interface (UI), User Experience (UX), gameplay, game design, environment, and narrative. Unity, Adobe Illustrator, and Adobe Photoshop are the applications used to produce the 2D mobile game aimed at Android users. Game Development Life Cycle (GDLC) model is used as the methodology in the development of this research. The completed game was evaluated for effectiveness among selected target audiences aged 6-12 and families with children aged 6-12. Technology Acceptance Model (TAM) was adapted to measure user acceptance in terms of game design, functionality, and overall game performance. The result shows that 100 % of the respondents agreed that the Ramadan Spirit game provides knowledge that can be applied in their life.</t>
  </si>
  <si>
    <t>Ramadan;Game-Based Learning;Malaysian value;Muslim children;mobile game</t>
  </si>
  <si>
    <t>H. Mohamed; A. Jaafar</t>
  </si>
  <si>
    <t>Development and potential analysis of Heuristic Evaluation for Educational Computer Game (PHEG)</t>
  </si>
  <si>
    <t>5th International Conference on Computer Sciences and Convergence Information Technology</t>
  </si>
  <si>
    <t>10.1109/ICCIT.2010.5711061</t>
  </si>
  <si>
    <t>https://ieeexplore.ieee.org/stamp/stamp.jsp?arnumber=5711061</t>
  </si>
  <si>
    <t>Heuristic Evaluation has expended tremendously from general interface evaluation to more specific evaluation including for computer games application. Computer game plays an important leisure tool nowadays and the potential of it has been explored and being used in teaching and learning. Combination of evaluation method and computer game application that focus on educational purposes, lead to the realization of having comprehensive evaluation method that able to evaluate elements of fun and educational. As a result, Playability Heuristics Evaluation for Educational Computer Game (PHEG) was proposed because of the needs to address important elements especially fun element in educational computer games so that the produced application is fun to be used as well as it incorporates educational elements to help users during the learning process. The development process of PHEG involved five major steps; initial study, proposed heuristics, experts review, evaluation process and final heuristics. The discussions of this paper only focus on the fourth step which is evaluation process on PHEG. At the end of this paper, a potential analysis for PHEG using quantitative method is proposed.</t>
  </si>
  <si>
    <t>Heuristics Evaluation;Heuristics Evaluation for Educational Computer Game;Usability;Educational Computer Game</t>
  </si>
  <si>
    <t>A. Milak; M. Konecki; M. Konecki</t>
  </si>
  <si>
    <t>Importance of Using Videogames in Primary School Education</t>
  </si>
  <si>
    <t>2024 47th MIPRO ICT and Electronics Convention (MIPRO)</t>
  </si>
  <si>
    <t>10.1109/MIPRO60963.2024.10569819</t>
  </si>
  <si>
    <t>https://ieeexplore.ieee.org/stamp/stamp.jsp?arnumber=10569819</t>
  </si>
  <si>
    <t>Video game industry is a prominent source of various technological options that can be used as an aiding mean in the process of education. Some of the first educational activities come from playing various games, and video games are the latest form of not only fun but a promising educational platform. In this paper, the importance of using video games in primary school education is discussed and the research results about using video games in primary school education are presented and elaborated.</t>
  </si>
  <si>
    <t>video game;technology;education</t>
  </si>
  <si>
    <t>H. Haryanto; U. Rosyidah; A. Kardianawati; T. Sutojo; E. Mulyanto; R. Lakoro</t>
  </si>
  <si>
    <t>2023 14th International Conference on Information &amp; Communication Technology and System (ICTS)</t>
  </si>
  <si>
    <t>https://ieeexplore.ieee.org/stamp/stamp.jsp?arnumber=10330848</t>
  </si>
  <si>
    <t>As a disaster-prone country, Indonesia needs proper tools for disaster education. Serious games have the potential to be a useful tool for disaster mitigation training because they offer a fun learning environment to produce information that is easier to understand. The learning environment creates the immersive experience, one of the most important element in the game. Game activity design is essential to build the immersive experience. However, in most serious games, the game activities are poorly designed. In this study, we use Appreciative Learning as the fundamental concept to design game activities and enhance the immersive experience. Appreciative Learning emphasizes the discovery of potential, peak achievements, opportunities, and hope for the future. The four stages of appreciative learning are discovery, dream, design, and destiny. Then, Appreciative Learning based activities are are implemented to create more dynamic immersive experiences. As an experiment tool, the puzzle game for disaster mitigation, â€œEvakuator,â€œ is developed. The Game Experience Questionnaire measures player experience in playing Evakuator, scoring 3.3 out of 4.</t>
  </si>
  <si>
    <t>Appreciative Learning;disaster mitigation;game activities;immersive experience;serious game</t>
  </si>
  <si>
    <t>I. Kerlow</t>
  </si>
  <si>
    <t>Earth Girl Saves the Day: A Computer Game Prototype about Earth Hazards</t>
  </si>
  <si>
    <t>2011 Second International Conference on Culture and Computing</t>
  </si>
  <si>
    <t>https://ieeexplore.ieee.org/stamp/stamp.jsp?arnumber=6103206</t>
  </si>
  <si>
    <t>Earth Girl is the story of an Asian girl who can save her family and friends from natural hazards. The story is being developed as a computer game and an animated short. This paper presents the design philosophy and progress report on the single level game prototype, one that is meant to help players gain a better understanding of natural hazards through imaginative and fun game play. Earth Girl the computer game seeks to raise the regional awareness of Earth hazards while providing simple but engaging game play that is as fun as it is culturally sensitive and based on scientific fact.</t>
  </si>
  <si>
    <t>computer game;serious games;gameplay;game prototype;animation;Earth hazards;Asian cultural traditions;Southeast Asia;Western Pacific</t>
  </si>
  <si>
    <t>S. Andysa; M. Wildan; F. Sarasevia; W. Teguh; N. Limantara</t>
  </si>
  <si>
    <t>2022 International Conference on Information Management and Technology (ICIMTech)</t>
  </si>
  <si>
    <t>https://ieeexplore.ieee.org/stamp/stamp.jsp?arnumber=9915125</t>
  </si>
  <si>
    <t>Education has been there for a long time in human life. Since its existence, education have developed in such a progressive fashion in order to fulfill human needs. Even more with the help of digital technology and internet, education delivery has been forever changed and the change are here to stay. This paper purpose is to propose a design of education platform that utilizes digital technology, internet, and games. Using the design thinking approach, the result of this paper is a design of escape room-based design to provide an alternative education delivery platform in a fun way. Escape room-based design is chosen because of its unique ability to integrate game and education delivery.</t>
  </si>
  <si>
    <t>serious games;game-based learning;education;escape room;design thinking</t>
  </si>
  <si>
    <t>S. Pavkov; I. FrankoviÄ‡; N. HoiÄ‡-BoÅ¾iÄ‡</t>
  </si>
  <si>
    <t>2017 40th International Convention on Information and Communication Technology, Electronics and Microelectronics (MIPRO)</t>
  </si>
  <si>
    <t>https://ieeexplore.ieee.org/stamp/stamp.jsp?arnumber=7973518</t>
  </si>
  <si>
    <t>Serious educational games are specially designed computer games which are used in an educational setting, in other words, they are interactive competitive lessons with defined learning outcomes which allow students to have fun during learning. The importance of serious games in contemporary educational practice is increasing. Applying serious games in teaching, students facilitate the learning process, adopt new skills and abilities, show more interest in learning, are more focused and more active in a class, and better understand and apply lessons learned. The complexity of serious games requires large efforts for their development. For the development of serious games teachers mostly use commercial game engines. One of the important parts of game development is a selection of appropriate development tool. Due to the range of available tools the choice of platforms for serious games is a challenge, whose selection often has considerably different goals and technical requirements depending on context and usage. The aim of this paper is to propose criteria which should be considered before selecting a game engine for serious games and shows results of a comparison of evaluated most popular game engines. Some recommendations for teachers about choosing the most suitable game engines for serious games development are also presented.</t>
  </si>
  <si>
    <t>serious games;game engine;developing serious games</t>
  </si>
  <si>
    <t>R. Baranyi; B. Steyrer; L. Lechner; G. N. Agbektas; N. Lederer; T. Grechenig</t>
  </si>
  <si>
    <t>NutritionRush - a serious game to support people with the awareness of their nutrition intake</t>
  </si>
  <si>
    <t>2017 IEEE 5th International Conference on Serious Games and Applications for Health (SeGAH)</t>
  </si>
  <si>
    <t>10.1109/SeGAH.2017.7939271</t>
  </si>
  <si>
    <t>https://ieeexplore.ieee.org/stamp/stamp.jsp?arnumber=7939271</t>
  </si>
  <si>
    <t>Malnutrition poses a threat to our physical health and to our well-being. Among the effects of malnutrition are stunting, wasting, overweight, obesity or micronutrient deficiencies. All of which foster the onset of noncommunicable diseases, which grow at alarming rates, especially in the European Region, according to the World Health Organization. This problem can be found across all age groups. In order to raise awareness on that matter and educate about healthy nutrition the authors designed a serious game which was entitled â€œNutritionRushâ€ together with a nutritionist. It offers a nutrition library to look up nutrition details regarding nutrients, nutritional values, daily energy intake and encourages users to actively employ their knowledge while trying to accomplish specific missions during the game part. The authors also evaluated the initial prototype of NutritionRush with 14 participants in terms of gameplay satisfaction, user experience, quality of nutritional content and the potential to educate or foster healthy eating behaviors. The feedback showed that there is a lot of potential for such serious games and that the prototype is a good initial starting point for different identified requirements.</t>
  </si>
  <si>
    <t>user centered design;nutrition;serious game</t>
  </si>
  <si>
    <t>S. Juyal</t>
  </si>
  <si>
    <t>An Exploration into â€œPerceived Sense of Challengeâ€ in Level Design for fast paced Casual Mobile Games</t>
  </si>
  <si>
    <t>2021 IEEE Conference on Games (CoG)</t>
  </si>
  <si>
    <t>https://ieeexplore.ieee.org/stamp/stamp.jsp?arnumber=9619022</t>
  </si>
  <si>
    <t>Level Design is one of the core pillars of Game design. As a level designer, one creates experiences along the fine line of flow between frustration and fun. This paper takes a heuristic approach in understanding a player's perception of a level's challenge through case studies and by conducting an experiment (focusing primarily on single player fast paced casual mobile platformers and racers) with a sample size of 50 participants. Figuring out what constitutes as a challenge for the player, how it can be increased without drastically affecting the difficulty and how analysing this â€˜perceived sense of challengeâ€™ can help designers influence a player's expected sense of challenge and create less frustration.</t>
  </si>
  <si>
    <t>Level Design;Flow theory;Challenge;Casual games;Mobile;Perceived challenge;Player Frustration</t>
  </si>
  <si>
    <t>Triando; L. Arhippainen</t>
  </si>
  <si>
    <t>Development and User Experiences of the Learn Viena Karelian Mobile Web Game</t>
  </si>
  <si>
    <t>2019 International Conference on Advanced Computer Science and information Systems (ICACSIS)</t>
  </si>
  <si>
    <t>10.1109/ICACSIS47736.2019.8979925</t>
  </si>
  <si>
    <t>https://ieeexplore.ieee.org/stamp/stamp.jsp?arnumber=8979925</t>
  </si>
  <si>
    <t>Viena Karelian is a dialect of Karelian language, which is categorized as an endangered language and requires an innovative approach to increase motivation and skills of learners. Currently, there are mainly traditional ways to learn Viena Karelian dialect such as occasional gathering and language courses are conducted by a cultural community. Therefore, gamification approach was utilized to develop a mobile web game, so beginner learners could learn in a fun and effective ways, also location-independently. A mobile web game prototype was implemented by utilizing the Laravel PHP framework and Bootstrap frontend framework, which enable the game prototype accessible on mobile web browsers. The main concept of this game was constructed by using a language learning model, which was defined with levels of easy, medium, and hard, also skill sections of listening, reading, and writing. Preliminary user experience test was conducted with 12 game experts and the result shows the game prototype was experienced as Engaging, Easy to use, Useful, Approachable and Consistent.</t>
  </si>
  <si>
    <t>gamification;revitalization;serious games;user experience;viena karelian;learning;mobile web game;language;dialect;culture</t>
  </si>
  <si>
    <t>H. M. Omar; R. Ibrahim; A. Jaafar</t>
  </si>
  <si>
    <t>Methodology to evaluate interface of educational computer game</t>
  </si>
  <si>
    <t>2011 International Conference on Pattern Analysis and Intelligence Robotics</t>
  </si>
  <si>
    <t>10.1109/ICPAIR.2011.5976931</t>
  </si>
  <si>
    <t>https://ieeexplore.ieee.org/stamp/stamp.jsp?arnumber=5976931</t>
  </si>
  <si>
    <t>Game is an application that is popularly used in teaching and learning by some of educational institution to-date. Educational computer game (ECG) is a game being used for teaching and learning. Comprehensive methodology that consist of techniques and tools need to be developed to assist the development of ECG. ECG is an application that combines elements of fun and education and the evaluation criteria need to be able to covers all the important criteria. There are 5 heuristics identified; interface, pedagogical, content, playability and multimedia. Two techniques are identified to be used in evaluation process; PHEG for expert evaluators and PAEG for real user. The tool, online evaluation system (AHP_HeGES) is the tool that can be used to simplify the evaluation process. This research is important because it can help the game developers and educationist to conform the important elements that need to be exists in any ECG through evaluation process.</t>
  </si>
  <si>
    <t>Educational computer game;heuristic evaluation;playability;interface;expert review</t>
  </si>
  <si>
    <t>F. Luz; P. Fernandes; J. Cabral</t>
  </si>
  <si>
    <t>Playing Pong without a TV Screen: an Alternative controller game</t>
  </si>
  <si>
    <t>2023 IEEE Conference on Games (CoG)</t>
  </si>
  <si>
    <t>10.1109/CoG57401.2023.10333154</t>
  </si>
  <si>
    <t>https://ieeexplore.ieee.org/stamp/stamp.jsp?arnumber=10333154</t>
  </si>
  <si>
    <t>This work addresses a practice-based research method for game development, that resulted from an intervention challenge on the iconic Pong (Atari, 1972). As a critical and tangible path centered on Player-Game interaction, a new game experience was developed - HexPong (2022) - through an alternative controller and playful game design approach to strengthen the emotional experience of fun.The playtesting phase was operationalized in two specific moments. During a period of 5 days, a group of 32 adult-aged stakeholders (N=31, 96.8%) â€“ of which 50.3% were students (N=11) or working-students (N=8) â€“ played the game. Through directed observation and survey by SAM questionnaire after the game's testing session, the results obtained frame the discussion around the relevance of game design practice-based research for learning game development in university context.</t>
  </si>
  <si>
    <t>Game Design;Alternative Controllers;Games;Interaction Design</t>
  </si>
  <si>
    <t>I. Zolotaryova; O. Plokha</t>
  </si>
  <si>
    <t>Serious games: Evaluation of the learning outcomes</t>
  </si>
  <si>
    <t>2016 13th International Conference on Modern Problems of Radio Engineering, Telecommunications and Computer Science (TCSET)</t>
  </si>
  <si>
    <t>10.1109/TCSET.2016.7452206</t>
  </si>
  <si>
    <t>https://ieeexplore.ieee.org/stamp/stamp.jsp?arnumber=7452206</t>
  </si>
  <si>
    <t>The article is devoted to the further development of the methodology of serious games. To ensure the effectiveness of serious games it is necessary to consider the problems of finding the balance between making "learning fun" and the acquisition of learning outcomes. To achieve this balance it is proposed to conduct assessment in two areas: estimation of the participants' involvement in the game and evaluation of the degree of learning outcomes achievement. This paper presents the mechanism of a conceptual framework improvement for serious games through the implementation of embedding assessments that includes formative and summative evaluation of learning outcomes and motivational games mechanisms.</t>
  </si>
  <si>
    <t>Serious games;Learning outcomes;Game attributes;Embedding assessments;Evaluation model</t>
  </si>
  <si>
    <t>J. Boden; K. Jegers; M. Lidstrom; C. Wiberg; M. Wiberg</t>
  </si>
  <si>
    <t>Point or Click? Evaluation of Two Input Modalities for Mobile Entertainment</t>
  </si>
  <si>
    <t>Second International Conference on Internet and Web Applications and Services (ICIW'07)</t>
  </si>
  <si>
    <t>10.1109/ICIW.2007.47</t>
  </si>
  <si>
    <t>https://ieeexplore.ieee.org/stamp/stamp.jsp?arnumber=4222967</t>
  </si>
  <si>
    <t>Previous research in computer games have focused on user experience from the perspectives of game content, graphics, interactivity and underling game story while missing to address the effect of a certain input modality on the user experience. In this paper we report from two user studies that focus on players' experience and performance in relation to the use of two different input modalities for the same game and whether it changes the flow and gameplay in any way. The overall research was according to this whether a game can be more fun to play with a certain input modality? The paper presents the results from these studies and draws conclusions based on these data in relation to computer games and user experiences in the context of mobile game playing.</t>
  </si>
  <si>
    <t>Computer games;user experience;input modalities;user study.</t>
  </si>
  <si>
    <t>M. Ahmed; T. Rahim; Z. Nasar</t>
  </si>
  <si>
    <t>2023 16th International Conference on Developments in eSystems Engineering (DeSE)</t>
  </si>
  <si>
    <t>https://ieeexplore.ieee.org/stamp/stamp.jsp?arnumber=10468855</t>
  </si>
  <si>
    <t>In the age of AI, the ways of learning and teaching have undergone significant transformations, and one of the applications of AI is evident in simulation games. Games are a good platform for AI research, as a lot of funding is provided to this sector, and there is a steady base of players with whom Al can interact. This research explores the impact of serious simulation games on urban planning education, with a focus on their ability to enhance studentsâ€™ understanding of university topics and facilitate the connection between these subjects and the application of learning to solve real-world problems in a fun and serious manner in the field of urban planning. This study addresses challenges faced by urban planning students in understanding academic concepts and applying them practically, along with deficiencies in essential planning skills. The research was conducted using mixed research methods, where quantitative data was collected through a real-life experiment involving students from the Urban Planning Department participating in a serious simulation game. Qualitative data was collected through surveys and interviews with a group of urban planning instructors and professors. The data was then analyzed using descriptive statistics and SPSS. The research concludes that Serious simulation games can transform urban planning education into an immersive and experiential journey, empowering students to become proactive urban planners who can anticipate and address the complex challenges of shaping sustainable, resilient, and livable cities, all while enhancing their critical thinking skills and understanding of the real-world consequences of different planning decisions. In conclusion, the research advocates for the widespread adoption of serious simulation games in urban planning education, coupled with continuous game development and comprehensive training for both educators and students. Fostering collaboration between universities and game design experts is crucial to producing educational games tailored to student needs, ultimately enhancing the quality of urban planning education.</t>
  </si>
  <si>
    <t>Simulation games;Serious games;Pedagogy;Urban planning;AI video games</t>
  </si>
  <si>
    <t>Y. M. H. I. Asadi; C. G. Babu; P. Shubham; S. A. Shenov</t>
  </si>
  <si>
    <t>Innovative Game Based Educational Application for Learning</t>
  </si>
  <si>
    <t>2021 12th International Conference on Computing Communication and Networking Technologies (ICCCNT)</t>
  </si>
  <si>
    <t>10.1109/ICCCNT51525.2021.9579868</t>
  </si>
  <si>
    <t>https://ieeexplore.ieee.org/stamp/stamp.jsp?arnumber=9579868</t>
  </si>
  <si>
    <t>Video games, a multi-billion dollar industry is one of the most rapidly-growing industries in the world. With game-based learning becoming a growing trend among teachers and children to make play and learn go hand in hand. Researchers have demonstrated that games have the potential to create a learning environment for better achievement of educational and training goals. In this paper we study a game we have developed a game that teaches even a layman the basics of science, commerce, arts or any other respective field and life lessons. The main objective of our application is to make learning fun and competitive even for a layman. This application not only makes learning fun but also keeps the user engaged with learning by competing with friends in multiplayer mode. Multiplayer games have good market in gaming industry. Current educational games don't have consistent user base, the plan is to create a multiplayer mode which will keep the users engaged with the game on every day basis to learn new things about the respective fields they are interested in.</t>
  </si>
  <si>
    <t>Game-based learning application;learning games;serious games;technology enhance learning;e-Iearning</t>
  </si>
  <si>
    <t>C. Prandi; P. Salomoni; M. Roccetti; V. Nisi; N. J. Nunes</t>
  </si>
  <si>
    <t>Walking with Geo-Zombie: A pervasive game to engage people in urban crowdsourcing</t>
  </si>
  <si>
    <t>2016 International Conference on Computing, Networking and Communications (ICNC)</t>
  </si>
  <si>
    <t>10.1109/ICCNC.2016.7440545</t>
  </si>
  <si>
    <t>https://ieeexplore.ieee.org/stamp/stamp.jsp?arnumber=7440545</t>
  </si>
  <si>
    <t>In this paper we present results gathered from field trials while using a pervasive game, called Geo-Zombie. It intermixes reality with virtual zombies, providing a game experience to be lived in the urban environment. Geo-Zombie is designed for a specific goal: engaging people in collecting geo-referenced data about urban accessibility. The game has been designed with the aim to involve a large number of players/volunteers in the activity of signaling urban barriers while walking. To get ammo to react to a zombie attack, in fact, players can sense/map (crowdsensing) urban barriers and facilities and transmit those information back to an operative center (crowdsourcing). With the aim to assess the efficacy of Geo-Zombie, we conducted real experiments contrasting three different mobile apps, specifically designed to: i) simply collect urban information without providing any gaming experience (Basic), ii) reward volunteers that participate in the crowdsourcing activity (Reward), and iii) provide fun and entertainment to players who contribute (Geo-Zombie). We here provide results along two different perspectives: a quantitative one (e.g., number of collected data and similar) and a qualitative one (i.e., the players' experience). These results confirm the feasibility and suitability of our approach and stimulate interesting discussions.</t>
  </si>
  <si>
    <t>pervasive game;crowdsourcing;urban field trials with results;accessibility</t>
  </si>
  <si>
    <t>G. Chen; X. Xie; Z. Yang; R. Deng; K. Huang; C. Wang</t>
  </si>
  <si>
    <t>Development of a Virtual Reality Game for Cultural Heritage Education: The Voyage of â€œGotheborgâ€</t>
  </si>
  <si>
    <t>2023 9th International Conference on Virtual Reality (ICVR)</t>
  </si>
  <si>
    <t>https://ieeexplore.ieee.org/stamp/stamp.jsp?arnumber=10169671</t>
  </si>
  <si>
    <t>Video games have been recognized as one of the most engaging forms of entertainment today, and are making a major contribution to the digital future. This research aims to combine the gaming elements of game design and virtual reality technology, and promote cultural heritage education through an engaging and fun experience, especially in a young population. Firstly, we summarized game mechanics and elements used for cultural heritage education through game product analysis and literature review. Secondly, we developed a virtual reality game for cultural heritage education that reproduced the voyage of â€œGotheborgâ€ to Canton, including game mechanic, game story, aesthetic expression and game technology. Finally, a pilot test was conducted to validate the effectiveness of our game developed. Our study contributes interdisciplinary research by bringing together currently distinct approaches from virtual reality technology, game design, cultural heritage, and education. It will bring new technology to impact on the digital media, cultural heritage education, and service industries.</t>
  </si>
  <si>
    <t>virtual reality;cultural heritage education;video game</t>
  </si>
  <si>
    <t>K. Karadimitriou; M. Roussou</t>
  </si>
  <si>
    <t>Studying Player Experience in a Collaborative Embodied Interaction Game</t>
  </si>
  <si>
    <t>2011 Third International Conference on Games and Virtual Worlds for Serious Applications</t>
  </si>
  <si>
    <t>10.1109/VS-GAMES.2011.51</t>
  </si>
  <si>
    <t>https://ieeexplore.ieee.org/stamp/stamp.jsp?arnumber=5962122</t>
  </si>
  <si>
    <t>In this paper, we describe a study carried out to evaluate the players' experience with a collaborative full-body digital game; experience, in this case, is defined as both the feeling of learning and engagement. 97 primary school students (aged 10-11) were observed while interacting in groups with the game, which is installed as a permanent exhibit in an informal science education fun park. Both quantitative (pre- and post-tests, teacher questionnaires) and qualitative methods (observation, interviews) were used to collect data. Results indicate that the children perceived the educational attributes of the game as those of cooperation and practicing physical skills (e.g., equilibration of their bodies). At the same time, the game's main engagement elements were described by its players as being: social interaction, free choice, movement, its clearly defined goals and interactivity. These characteristics worked in tandem with the learning goals of the exhibit.</t>
  </si>
  <si>
    <t>Full-body embodied interaction;evaluating player experience;computer supported collaborative learning;informal education</t>
  </si>
  <si>
    <t>J. Arnedo-Moreno; D. GarcÃ­a-SolÃ³rzano</t>
  </si>
  <si>
    <t>2020 IEEE 32nd Conference on Software Engineering Education and Training (CSEE&amp;T)</t>
  </si>
  <si>
    <t>https://ieeexplore.ieee.org/stamp/stamp.jsp?arnumber=9206214</t>
  </si>
  <si>
    <t>In order to engage the player, video games are often based on challenges that must be overcome. What are colloquially known as programming games present these challenges as puzzles where computational thinking and coding skills have a fundamental role in successfully overcoming them, even though they are not serious games and have been designed purely as entertainment products. Indeed, algorithm design and coding is the fun part. This paper presents a survey of all such games up to February 2020 published in the Steam digital distribution platform, categorizing them by content covered according to a basic programming curriculum. This study provides some insights on the nature of this kind of games and allows assessing their adequacy as educational tools, broadening the body of knowledge on available games for teaching computational thinking and coding, beyond serious games.</t>
  </si>
  <si>
    <t>coding;programming;computational thinking;video games;Steam;edutainment;learning</t>
  </si>
  <si>
    <t>E. Almonani; W. Husain; O. Y. San; A. Almomani; M. Al-Betar</t>
  </si>
  <si>
    <t>Mobile game approach to prevent childhood obesity using persuasive technology</t>
  </si>
  <si>
    <t>2014 International Conference on Computer and Information Sciences (ICCOINS)</t>
  </si>
  <si>
    <t>10.1109/ICCOINS.2014.6868418</t>
  </si>
  <si>
    <t>https://ieeexplore.ieee.org/stamp/stamp.jsp?arnumber=6868418</t>
  </si>
  <si>
    <t>Obesity is a condition in which the body has excess fat. Childhood obesity has become an important public health issue because affects every aspect of the life of a child. More specifically, the condition leads to poor health and negative social perceptions. Many risk factors are linked to obesity. The varying aspects of the problem and its serious implications for future health and well-being of children are enormous. The most effective solution can be achieved via programs geared to prevent such diseases. Children spend an average of more than three hours daily in front of the television, an hour at the computer, and 30 minutes playing video games, which opens major opportunities for us to propose a mobile game approach to prevent childhood obesity (MACO) using persuasive technology. MACO is a game-based persuasive mobile technology designed to inspire children to apply healthy eating habits as well as to begin and continue being physically active. This technology also introduces fun activities to motivate children to exercise more and encourage them to choose healthier food in appropriate amounts. A study on persuasive technologies application and childhood obesity prevention is conducted to determine the best persuasive technology application for MACO. The study proposes a framework and develops a system prototype.</t>
  </si>
  <si>
    <t>Childhood Obesity;Mobile Phone;Persuasive Technology</t>
  </si>
  <si>
    <t>S. N. B. Nazri; T. A. B. A. Kadir; S. N. B. Ihsan</t>
  </si>
  <si>
    <t>Review on Serious-Education Games for Slow Learners</t>
  </si>
  <si>
    <t>2023 IEEE 8th International Conference On Software Engineering and Computer Systems (ICSECS)</t>
  </si>
  <si>
    <t>10.1109/ICSECS58457.2023.10256376</t>
  </si>
  <si>
    <t>https://ieeexplore.ieee.org/stamp/stamp.jsp?arnumber=10256376</t>
  </si>
  <si>
    <t>Serious education games are popular as they engage and educate more learners, including slow learners who are normal students but have difficulty meeting academic standards. Having a game that targets a child's struggles can make a significant difference, helping them feel more confident. Our goal is to increase awareness of slow learners in the classroom and stimulate discussion about this population. This review identifies slow learners and examines serious games' advantages and features designed for them. The paper findings also explore whether these technologies can be more effective than traditional methods. Slow learners struggle with traditional teaching methods, so it's essential to find ways to make learning fun and exciting. This study shows that games designed for education provide children with a great learning experience. This is especially helpful for students who struggle with traditional education methods, especially slow learners. Serious games have been shown to benefit slow learners in a variety of ways. These include developing problem-solving skills, improving motivation and engagement, and increasing academic performance. Therefore, serious gaming strategies may be more effective than traditional methods of engaging slow learners. Research using serious games for slow learners should yield promising results.</t>
  </si>
  <si>
    <t>serious game;education game;slow learner;characteristics;causes;student;literature review</t>
  </si>
  <si>
    <t>M. H. Garry; Y. Yamasari; S. M. S. Nugroho; M. H. Purnomo</t>
  </si>
  <si>
    <t>Design and Implementation Serious Game â€œTic Tac Toe Mathâ€</t>
  </si>
  <si>
    <t>2019 International Conference on Computer Engineering, Network, and Intelligent Multimedia (CENIM)</t>
  </si>
  <si>
    <t>https://ieeexplore.ieee.org/stamp/stamp.jsp?arnumber=8973336</t>
  </si>
  <si>
    <t>the understanding of basic mathematics is very important because it exists in all curricula. Furthermore, we do daily activities relating to this subject. However, in our country, students' ability in basic mathematics is low. One of the factors causing low mathematics achievement is currently due to the lack of varied learning media fun for students. Therefore, the existence of learning media helping students explore basic arithmetic with fun in the form of a digital game is needed. So, we design and build a serious game-based learning media for mathematics called Tic Tac Toe Math. It is expected to be useful as a learning media because students can explore basic arithmetic easily and pleasantly. Moreover, Tic Tac Toe Math also has an alternative for playing using the eye. This condition can be done because the eye tracker feature as an additional controller is embedded into the serious game when the player interacts with the serious game.</t>
  </si>
  <si>
    <t>Learning media;serious game;eye tracking</t>
  </si>
  <si>
    <t>Z. Tang; S. Lawson; D. Messing; J. Guo; T. Smith; J. Feng</t>
  </si>
  <si>
    <t>2015 IEEE International Symposium on Multimedia (ISM)</t>
  </si>
  <si>
    <t>https://ieeexplore.ieee.org/stamp/stamp.jsp?arnumber=7442297</t>
  </si>
  <si>
    <t>Repetitive rehabilitation exercises on a regular basis are crucial for enhancing and restoring functional ability and quality of life to those with cognitive and physical disabilities such as stroke. However, a good proportion of patients are often non-compliant to the repetitive exercise regimen prescribed by their therapists. This may be due to a variety of factors including lack of motivation. Although interactive gaming systems such as the Wii by Nintendo and haptic devices have been introduced to make repetitive actions more fun and engaging for typically functioning individuals, challenges still remain for those who have some impairment. Expensive and complicated gaming systems are still not widely used by those with disabilities. In addition, therapists and caregivers, who play an important role in rehabilitation, have not been sufficiently involved. To address these problems as they pertain to people with disabilities, we propose a collaborative rehabilitation support system (CRSS) where mobile-based interactive games are included. Through our approach, we expand in-home rehabilitation to self-rehabilitation which allows users to perform rehab anywhere and anytime. A pilot study involving stroke survivors, caregivers, therapists and physicians was conducted to evaluate our system, and users' feedback is highly positive.</t>
  </si>
  <si>
    <t>Support system;stroke rehabilitation;video games;design;engagement;mobile</t>
  </si>
  <si>
    <t>A. A. Yunanto; D. Herumurti; I. Kuswadayan; R. R. Hariadi; S. Rochimah</t>
  </si>
  <si>
    <t>Design and Implementation of Educational Game to Improve Arithmetic Abilities for Children</t>
  </si>
  <si>
    <t>2019 12th International Conference on Information &amp; Communication Technology and System (ICTS)</t>
  </si>
  <si>
    <t>https://ieeexplore.ieee.org/stamp/stamp.jsp?arnumber=8850966</t>
  </si>
  <si>
    <t>Game is an entertainment application for user or children at this time. A game can deploy not only on the computers but also on mobile devices, especially in the Android operating system. But today, many games have an addictive system but has no educational system. The educational game is important for a user to get both education and entertainment. In this paper, a game is using a method to establish a level automatically and varied both in games and educational material attributes. Experiments suggest that the game received positive feedback on the user interface, system performance, and educational lesson. With this result, we conclude that the game is fun and easy to use for the children. With this game, the kids who have played can improve calculating speed level and improve accurately answer for an arithmetic lesson.</t>
  </si>
  <si>
    <t>E-learning;Educational game;Dynamic game;User Interface;Mathematics education</t>
  </si>
  <si>
    <t>L. Chittaro; F. Zuliani</t>
  </si>
  <si>
    <t>Exploring audio storytelling in mobile exergames to affect the perception of physical exercise</t>
  </si>
  <si>
    <t>2013 7th International Conference on Pervasive Computing Technologies for Healthcare and Workshops</t>
  </si>
  <si>
    <t>10.4108/icst.pervasivehealth.2013.252016</t>
  </si>
  <si>
    <t>https://ieeexplore.ieee.org/stamp/stamp.jsp?arnumber=6563895</t>
  </si>
  <si>
    <t>Exergames (video games that combine exercise and play) can make the experience of physical activities more enjoyable. Mobile exergames are particularly interesting as they can be used for outdoors, open-air physical activities. Unfortunately, current mobile exergames tend to require the player to frequently or continuously look at the screen. This can be hard to do while exercising, and it also requires the player to considerably distract visual attention from the surrounding physical environment, introducing safety issues in activities such as outdoor running. In this paper, we focus on two main goals. First, we explore how to use audio storytelling techniques to make physical exercise more engaging and enjoyable by exploiting a soundscape that provides prompt feedback in response to players' activity and does not require the player to look at the screen during running. Second, we study if the exergame is fun for users and if it positively affects the perception of the running experience. We measure important variables such as level of physical activity in player's lifestyle and player's physical activity enjoyment through validated methods employed in the medical literature. The results of the study show that the use of audio storytelling techniques in mobile exergames is appreciated by users, and the exergame has positive effects on the perception of physical exercise.</t>
  </si>
  <si>
    <t>mobile;exergames;physical exercise;enjoyment;health;safety;audio;storytelling;pervasive technology</t>
  </si>
  <si>
    <t>S. Conde; A. Elor; S. Kurniawan</t>
  </si>
  <si>
    <t>Boundaries: A Serious Game on Relationships for Individuals with Developmental Disabilities</t>
  </si>
  <si>
    <t>2020 IEEE 8th International Conference on Serious Games and Applications for Health (SeGAH)</t>
  </si>
  <si>
    <t>10.1109/SeGAH49190.2020.9201810</t>
  </si>
  <si>
    <t>https://ieeexplore.ieee.org/stamp/stamp.jsp?arnumber=9201810</t>
  </si>
  <si>
    <t>Studies show that adults with developmental disabilities are often at risk of being targets of abuse. With little supporting resources available for both adults and their caretakers on identifying relationship boundaries, victimization rates are consistently and alarmingly high. This study aims to explore the gamification of behavioral learning to identify personal boundaries and at-risk behaviors with real-time feedback for adults with disabilities. A Unity game, titled â€œBoundariesâ€, was developed to provide randomized situational cases in identifying personal relationship boundaries. Ten users with developmental disabilities evaluated the game to provide run-time game responses and qualitative survey feedback. The results suggest that the game was a successful medium for engaging users on the topic of personal boundaries. Significant differences in both gameplay activity were found between users eliciting low, medium, and high-risk behaviors. This paper concludes with discussion and considerations on interactive behavioral serious games for adults with disabilities.</t>
  </si>
  <si>
    <t>Serious Games;Developmental Disability;User Studies;Design Evaluation;Boundaries;Public Health Education</t>
  </si>
  <si>
    <t>D. B. Jordaan</t>
  </si>
  <si>
    <t>Board Games in the Computer Science Class to Improve Studentsâ€™ Knowledge of the Python Programming Language</t>
  </si>
  <si>
    <t>2018 International Conference on Intelligent and Innovative Computing Applications (ICONIC)</t>
  </si>
  <si>
    <t>10.1109/ICONIC.2018.8601207</t>
  </si>
  <si>
    <t>https://ieeexplore.ieee.org/stamp/stamp.jsp?arnumber=8601207</t>
  </si>
  <si>
    <t>Increasingly research reveals that well-designed board games inspire learning, encourage communication, teamwork and risk taking. Self-confidence is built as board games empower players. The main objective of this paper is to determine if students will embrace board games as a learning tool to improve their knowledge of the Python programming language. Action research was followed to design and develop a board game for this purpose. The outcomes of this study show that students enjoy the playful learning environment that board games offer and that they welcome board games as a fun and entertaining way to learn. This is a very important result especially for developing countries as board games are inexpensive, interactive and make students mentally and playfully active.</t>
  </si>
  <si>
    <t>Board games;Computer Science;Python programming</t>
  </si>
  <si>
    <t>D. Lamprinou; F. Paraskeva</t>
  </si>
  <si>
    <t>Gamification design framework based on SDT for student motivation</t>
  </si>
  <si>
    <t>2015 International Conference on Interactive Mobile Communication Technologies and Learning (IMCL)</t>
  </si>
  <si>
    <t>10.1109/IMCTL.2015.7359631</t>
  </si>
  <si>
    <t>https://ieeexplore.ieee.org/stamp/stamp.jsp?arnumber=7359631</t>
  </si>
  <si>
    <t>Gamification is a new technique in instructional design that gains more and more attention in the elearning field. The implementation of gamification systems varies on different fields, such as sales, web design, marketing, education etc. There are many examples of applied gamification, such as international companies that use game elements in their applications in order to increase the users' motivation through a gamified process. In this paper we outline the design of a gamified scenario with the use of structural and content gamification to increase student intrinsic motivation based on the Self-Determination Theory. Besides, the use of game elements, thus game-design techniques, make the learning process more â€œfunâ€ and maintain the realistic purpose of its situation. However, the process of increasing motivation has a level of complexity, since rewards and other game elements trigger extrinsic motivation. As such this study investigates students' intrinsic motivation by designing and implementing an eClass through practical usage of gamification based on the core components of Self Determination Theory (SDT), so as to improve student engagement in class. According to the findings the use of gamification in learning and instructional design can improve student motivation. This gamified elearning course can be used as an instructional tool to increase the levels of motivation and achieve all the learning outcomes and goals with the higher success rate in online education. Further research is required to confirm these theoretical findings.</t>
  </si>
  <si>
    <t>Gamification;Education;Game elements;Intrinsic motivation;Self-determination Theory;Engagement</t>
  </si>
  <si>
    <t>R. N. Sukmana; A. J. Pradinda; T. N. Suharsono; Gunawan; R. H. Laluma</t>
  </si>
  <si>
    <t>Gamification Implementation in The Learning Media for Waste Separation</t>
  </si>
  <si>
    <t>2022 16th International Conference on Telecommunication Systems, Services, and Applications (TSSA)</t>
  </si>
  <si>
    <t>10.1109/TSSA56819.2022.10063908</t>
  </si>
  <si>
    <t>https://ieeexplore.ieee.org/stamp/stamp.jsp?arnumber=10063908</t>
  </si>
  <si>
    <t>Students generally do not like to do daily work for a long time, but are willing to spend a lot of time playing games. They grew up with digital technology. Teachers must solve important problems related to adapting the learning process to students who have different learning styles and new requirements for teaching and learning. Based on this, how to combine learning and games so that they can motivate students to do the learning. Wrapping learning in a game. Gamification is one of the educational approaches and techniques that increase the motivation and involvement of students. Gamification is also focused on digital literacy. Gamification uses elements in games or video games to motivate students in the learning process and maximize feelings of enjoyment and engagement with the learning process, besides that this media can be used to capture things that interest students and inspire them to continue doing the learning. Education about waste is the first step in shaping the character of environmental care, discipline, and children's responsibility towards waste and how to handle it. The Educational Game application sorting waste is a game that has an educational element of learning in recognizing the types of waste. With this game, it is hoped that children can recognize and understand the types of organic and inorganic waste in a fun way and style.</t>
  </si>
  <si>
    <t>Educational game;gamification;sorting trash;digital technology</t>
  </si>
  <si>
    <t>T. Bi; Y. Shi; W. Yang</t>
  </si>
  <si>
    <t>Development of high quality educational game by information technology support</t>
  </si>
  <si>
    <t>2012 2nd International Conference on Consumer Electronics, Communications and Networks (CECNet)</t>
  </si>
  <si>
    <t>10.1109/CECNet.2012.6201437</t>
  </si>
  <si>
    <t>https://ieeexplore.ieee.org/stamp/stamp.jsp?arnumber=6201437</t>
  </si>
  <si>
    <t>The development of information technology provided the possibility for the innovation to education means. Educational game, as a new type of education means, is popular by learners with its "fun" form. The problem is that nowadays many people are partial to the understanding of education game and insufficient to education game resources and development function, and the poor design and implementation of the game education, and also the evaluation of education game is not enough. Under the condition of information technology, it is a priority to research the development of the high quality education game, and promote the improvement of the education quality.</t>
  </si>
  <si>
    <t>Education game;Information Technology;Students</t>
  </si>
  <si>
    <t>N. Pindeh; A. Kamaruddin; N. M. Norowi; R. W. O. Rahmat</t>
  </si>
  <si>
    <t>Exploring Design Guidelines of Mobile Exergame for Older Adults</t>
  </si>
  <si>
    <t>2022 8th International HCI and UX Conference in Indonesia (CHIuXiD)</t>
  </si>
  <si>
    <t>10.1109/CHIuXiD57244.2022.10009875</t>
  </si>
  <si>
    <t>https://ieeexplore.ieee.org/stamp/stamp.jsp?arnumber=10009875</t>
  </si>
  <si>
    <t>Mobile devices, such as smartphones and tablets, offer a wealth of opportunities for older adults to stay connected and engaged with the world around them. One of the most exciting applications of mobile devices for older adults is mobile exergames. Mobile exergames can make exercise more fun for people of a certain age especially older adults, which may inspire them to participate in more physical activity. However, current mobile exergames are not designed for the gameplay experience of older adults or to meet their expectations, and design guidelines primarily target the younger population. Thus, the purpose of this study is to explore the design guidelines recommendation for designing mobile exergames for older adults using two main methodologies. First is the literature survey followed by the semi-structured interview. Database such as SCOPUS and Google Scholar were used to identify relevant articles in literature survey. A total of 20 articles were included in the final process of qualitative analysis. The interview was conducted in a series of separate sessions with 10 people aged 56 and older. After conducting a thematic analysis on the data, nine design principles were discovered. From these design principles, 20 design guidelines are derived, which provide valuable guidance for the development of the mobile exergame for older adults in general. The recommended design guidelines discovered in this study may be important considerations for game designers who aim to develop mobile exergames for the older adult populations.</t>
  </si>
  <si>
    <t>design guidelines;mobile exergames;older adults</t>
  </si>
  <si>
    <t>J. Li; K. Fang; W. K. V. Chan</t>
  </si>
  <si>
    <t>Parallel Dance: A Social Game on Campus Public Screens</t>
  </si>
  <si>
    <t>2022 IEEE Conference on Games (CoG)</t>
  </si>
  <si>
    <t>10.1109/CoG51982.2022.9893720</t>
  </si>
  <si>
    <t>https://ieeexplore.ieee.org/stamp/stamp.jsp?arnumber=9893720</t>
  </si>
  <si>
    <t>Parallel Dance is a social game on campus public screens based on motion capture, which provides a platform for students to find new friends. We propose a multiplayer game model, in which players participate in the same game cross space and time. We focus on helping students overcome social shame, lack of self-confidence, and language barriers in this social game. We designed and implemented Parallel Dance, and deployed the game on campus public screens which are networked by cloud server. Participants can gain not only fun in the game, but also friendship.</t>
  </si>
  <si>
    <t>game design;bodily play;social game;motion capture</t>
  </si>
  <si>
    <t>L. Bonnet; F. Lotte; A. LÃ©cuyer</t>
  </si>
  <si>
    <t>Two Brains, One Game: Design and Evaluation of a Multiuser BCI Video Game Based on Motor Imagery</t>
  </si>
  <si>
    <t>https://ieeexplore.ieee.org/stamp/stamp.jsp?arnumber=6400237</t>
  </si>
  <si>
    <t>How can we connect two brains to a video game by means of a brain-computer interface (BCI), and what will happen when we do so? How will the two users behave, and how will they perceive this novel common experience? In this paper, we are concerned with the design and evaluation of multiuser BCI applications. We created a multiuser videogame called BrainArena in which two users can play a simple football game by means of two BCIs. They can score goals on the left or right side of the screen by simply imagining left or right hand movements. To add another interesting element, the gamers can play in a collaborative manner (their two mental activities are combined to score in the same goal), or in a competitive manner (the gamers must push the ball in opposite directions). Two experiments were conducted to evaluate the performance and subjective experience of users in the different conditions. In the first experiment, we compared a single-user situation with one multiuser situation: the collaborative task. Experiment 1 showed that multiuser conditions are significantly preferred, in terms of fun and motivation, compared to the single-user condition. The performance of some users was even significantly improved in the multiuser condition. A subset of well-performing subjects was involved in the second experiment, where we added the competitive task. Experiment 2 suggested that competitive and collaborative conditions may lead to similar performances and motivations. However, the corresponding gaming experiences can be perceived differently among the participants. Taken together our results suggest that multiuser BCI applications can be operational, effective, and more engaging for participants.</t>
  </si>
  <si>
    <t>Brainâ€“computer interface (BCI);evaluation;game design;multiplayer games</t>
  </si>
  <si>
    <t>A. Thorpe; M. Ma; A. Oikonomou</t>
  </si>
  <si>
    <t>History and alternative game input methods</t>
  </si>
  <si>
    <t>2011 16th International Conference on Computer Games (CGAMES)</t>
  </si>
  <si>
    <t>10.1109/CGAMES.2011.6000321</t>
  </si>
  <si>
    <t>https://ieeexplore.ieee.org/stamp/stamp.jsp?arnumber=6000321</t>
  </si>
  <si>
    <t>This paper reviews the history of input methods used for video games, in particular previous attempts at introducing alternative input methods and how successful they have been. It also aims to answer the questions: `What are players' perceptions of alternative input methods? and `Can playing a game with an alter native input method increase players' immersion and entertainment?' We created a simple two-player game Project Zion, which can be played with any one of a number of different input devices, both traditional and alternative, e.g. mouse, keyboard, Xbox 360 controller, Wii Remote, dance mat, Phantom Omni haptic device, SpacePilot Pro, and webcam. We then enlisted participants to play the game in pairs with one of the selection of input methods (each player in the pair can use a different input method to their opponent) and then asked them to fill in a questionnaire about their previous game playing experience, opinions on games that make use of alternative input methods. The project comes to the conclusion that alternative input methods can increase the immersion and fun players perceive, provided that the input method used fits the game mechanics. Players express negative feelings when playing a game with an input method that does not suit the game mechanics, feeling that it is merely a gimmick. The result also shows that players' perceptions of alternative input methods are tied to their previous experiences with that input method.</t>
  </si>
  <si>
    <t>input devices;alternative input;video games;user inter face;game input</t>
  </si>
  <si>
    <t>N. Padilla-Zea; F. L. GutiÃ©rrez; J. R. LÃ³pez-Arcos; A. Abad-Arranz</t>
  </si>
  <si>
    <t>Introducing digital storytelling into educational videogames: â€œAto's Adventureâ€</t>
  </si>
  <si>
    <t>2012 International Symposium on Computers in Education (SIIE)</t>
  </si>
  <si>
    <t>https://ieeexplore.ieee.org/stamp/stamp.jsp?arnumber=6403192</t>
  </si>
  <si>
    <t>In recent years, introducing video games in classrooms has emerged as a motivational element which encourages learning processes. Several studies have identified some significant elements that should be considered in order to maintain the effectiveness of these games. In this paper, we focus on the incorporation of digital storytelling as one of the main elements to maintain the students' motivation and to facilitate meaning and learning processes on the basis of properties such as curiosity, attention or fun. In particular, this paper presents some considerations for students of 3 to 5 years. It also presents, as an example, the most significant elements of the process followed to incorporate digital storytelling into the educational videogame â€œAto's Adventureâ€, whose educational goal is to train grapho-motor skills.</t>
  </si>
  <si>
    <t>digital storytelling;educational videogames;game-based learning</t>
  </si>
  <si>
    <t>M. Joselli; F. Binder; E. Clua; E. Soluri</t>
  </si>
  <si>
    <t>Mindninja: Concept, Development and Evaluation of a Mind Action Game Based on EEGs</t>
  </si>
  <si>
    <t>2014 Brazilian Symposium on Computer Games and Digital Entertainment</t>
  </si>
  <si>
    <t>10.1109/SBGAMES.2014.14</t>
  </si>
  <si>
    <t>https://ieeexplore.ieee.org/stamp/stamp.jsp?arnumber=7000040</t>
  </si>
  <si>
    <t>Nowadays, Brain Computer Interface (BCI) are becoming accessible and cheap solutions and can be acquired with nonintrusive top off-the-shelf products. This creates a new paradigm of interaction for games. This work presents a novel architecture and framework that can help the development of games with both BCI and traditional interfaces. As a proof of concept, this paper shows the experience in designing and developing a game prototype using the framework and EEG brainwaves as one of the players input. The game is an action slice game, similar to Fruit Ninja, called MindNinja. This game differ form most BCI game, since it is based on a action game, where the BCI is used as an auxiliary input. This game was tested and evaluated with a group of person, showing promising results in the fun level, as well as increasing the attention level of subjects.</t>
  </si>
  <si>
    <t>gameplay;game input;mind controlled games;brain computer interaction;brain-computer interface (BCI);attention control;neuro feedback;electro encephalogram (EEG)</t>
  </si>
  <si>
    <t>T. Wen; L. Wang; J. Gu; B. Huang</t>
  </si>
  <si>
    <t>An acceleration-based control framework for interactive gaming</t>
  </si>
  <si>
    <t>2009 Annual International Conference of the IEEE Engineering in Medicine and Biology Society</t>
  </si>
  <si>
    <t>10.1109/IEMBS.2009.5334977</t>
  </si>
  <si>
    <t>https://ieeexplore.ieee.org/stamp/stamp.jsp?arnumber=5334977</t>
  </si>
  <si>
    <t>In this paper we presented a 3-D acceleration-based interactive framework using body sensor networks (BSN) for real-time game controls. The framework consists of three modules: a wireless signal acquisition module that senses the accelerations of body movements, a signal processing module that uses the Kalman filter to rectify the contaminated acceleration data, and a control module that makes interactive gaming strategies. Our framework enables a wearable gaming control solution that differs from the conventional methods using joysticks, key boards or mice. The framework was implemented on a racing-type game. The results suggested that our framework was fully functioning. It was capable of combining moderate physical exercises with the computer game, at the meantime brought in more funs and motivations to exercises.</t>
  </si>
  <si>
    <t>interactive gaming control;pervasive computing;accelerometer sensor;Kalman filter</t>
  </si>
  <si>
    <t>N. Kaevikj; A. Kostadinovska; M. Mihova; K. Trivodaliev; B. Stojkoska</t>
  </si>
  <si>
    <t>Toby the explorer â€” An interactive educational game for primary school pupils</t>
  </si>
  <si>
    <t>2016 39th International Convention on Information and Communication Technology, Electronics and Microelectronics (MIPRO)</t>
  </si>
  <si>
    <t>https://ieeexplore.ieee.org/stamp/stamp.jsp?arnumber=7522291</t>
  </si>
  <si>
    <t>Technology enhanced education has been recently established as a new approach for all stages of education in developing countries, especially in Macedonia. Although computer games are often given little attention we believe that within the vast amount of technologies and instruments used to achieve the needed improvements it is computer games that are playing the central role in delivering the desired effects, in particular to children and teenagers. In this paper we present the â€œToby the Explorerâ€, an interactive educational game for primary school students. We show in depth the engineering behind the game, its design and structure. We also give an insight and evaluation of the importance of the game in enhancing the educational process. Our results show that the learning process is regarded as more easy and fun by the students that learned by playing, but also it increased their interest in learning other subjects not included explicitly in the game.</t>
  </si>
  <si>
    <t>Educational games;Game-based learning;e-Learning;Desktop games;Games for kids</t>
  </si>
  <si>
    <t>S. M. Lucas</t>
  </si>
  <si>
    <t>Game AI Research with Fast Planet Wars Variants</t>
  </si>
  <si>
    <t>2018 IEEE Conference on Computational Intelligence and Games (CIG)</t>
  </si>
  <si>
    <t>10.1109/CIG.2018.8490377</t>
  </si>
  <si>
    <t>https://ieeexplore.ieee.org/stamp/stamp.jsp?arnumber=8490377</t>
  </si>
  <si>
    <t>This paper describes a new implementation of Planet Wars, designed from the outset for Game AI research. The skill-depth of the game makes it a challenge for game-playing agents, and the speed of more than 1 million game ticks per second enables rapid experimentation and prototyping. The parameterised nature of the game together with an interchangeable actuator model make it well suited to automated game tuning. The game is designed to be fun to play for humans, and is directly playable by General Video Game AI agents.</t>
  </si>
  <si>
    <t>H. S. Kothe; M. ApfelstÃ¤dt; M. -L. Plekat; J. GrÃ¼ndel; F. J. MÃ¼ller; L. Fischer; F. J. Helmer; M. Heinzig; A. T. KÃ¼hn; M. Vodel; I. Herrmann-Geppert; C. Roschke; M. Ritter</t>
  </si>
  <si>
    <t>2024 IEEE 12th International Conference on Serious Games and Applications for Health (SeGAH)</t>
  </si>
  <si>
    <t>https://ieeexplore.ieee.org/stamp/stamp.jsp?arnumber=10639533</t>
  </si>
  <si>
    <t>The project Queen of Quicksilver is located in the field of Serious Games. The application serves as a case study to answer the research question: How does the mobile application â€œQueen of Quicksilverâ€, a motivating educational chemistry game, influence the learning success and enthusiasm for chemical content among adolescents in the 7th to 10th grade of German high school. The Queen of Quicksilver project is designed to support pupils during their time at school and to encourage and strengthen their motivation so that learning content is efficiently consolidated. The aim is to reinforce the basics of stoichiometry in a fun way and promote intrinsic motivation. During an evaluation, approaches for improving the application were discovered, improved, and tested in an eighth-grade class, guided by people from the fields of chemistry, didactic, and game design. The test subjects in the evaluation showed an increased interest in chemistry. Their understanding of balancing reaction equations was also improved.</t>
  </si>
  <si>
    <t>A. Shapi'i; N. N. Bahari; H. Arshad; N. A. M. Zin; Z. R. Mahayuddin</t>
  </si>
  <si>
    <t>2015 2nd International Conference on Biomedical Engineering (ICoBE)</t>
  </si>
  <si>
    <t>https://ieeexplore.ieee.org/stamp/stamp.jsp?arnumber=7235882</t>
  </si>
  <si>
    <t>The purpose of rehabilitation is to improve the movement of stroke patients so that they can independently perform daily tasks on their own. Conventional therapy is a tedious exercise which usually reduces the motivation of the patient to do the exercises. Video game is a way that can motivate and help patients recover their motor skills, and also act as a deterrent pain. Video games have been used in physiotherapy, occupational therapy, and psychotherapy. In order to increase mental satisfaction and physical vitality in rehabilitation therapy, some therapists have tried to use the off-the-shelf digital game devices in rehabilitation and have found effective treatment outcomes in addition to enhancing patients' treatment motivation. Although many studies have been done in this field, there is still lacking the existing recovery game, because too many different demands must be met for each type of therapy. There is one disadvantage at the beginning of the game because patients have difficulty understanding how to use it. The current recovery games are less fun and participative for the user, while the popular games have fewer components to use in rehabilitation training. Furthermore, post-stroke patients find it difficult to get a friend to play or spend time with them every day, which will make them feel isolated. Therefore, rehabilitation exercise games that support multi-player will provide a higher motivation than the single-player. Since most stroke patients suffer from cognitive impairment, cognitive challenge levels are also the key factors in the design of the game so that it does not become an obstacle for the recovery process. Therefore, this study develops a prototype of a rehabilitation exercise game that contains aspects of the social context, the type of movement and cognitive challenges. It also provides usability in game design, according to a post-stroke stage so that they can perform recovery activities based on their ability. In addition, this study highlights technology and rehabilitation exercise games in Malaysia.</t>
  </si>
  <si>
    <t>rehabilitation exercise games;Kinect;post-stroke</t>
  </si>
  <si>
    <t>C. Wiberg; K. Jegers; H. Desurvire</t>
  </si>
  <si>
    <t>How Applicable is Your Evaluation Methods â€“ Really? Analysis and Re-design of Evaluation Methods for Fun and Entertainment</t>
  </si>
  <si>
    <t>2009 Second International Conferences on Advances in Computer-Human Interactions</t>
  </si>
  <si>
    <t>10.1109/ACHI.2009.54</t>
  </si>
  <si>
    <t>https://ieeexplore.ieee.org/stamp/stamp.jsp?arnumber=4782534</t>
  </si>
  <si>
    <t>This paper presents an approach to analyze and re-design evaluation methods. The domain explored in this paper is evaluation methods for evaluating fun and entertainment. However, the approach presented may be applied in other domains as well. The approach is conceptually described and two examples of processes where the approach were used in practice are further discussed. As the map of IT applications and digital media is continuously re-designed, there is a constant need of re-designing evaluation methods.</t>
  </si>
  <si>
    <t>usability;methods;evaluation of fun;re-design of methods</t>
  </si>
  <si>
    <t>S. Reis; R. Novais; L. P. Reis; N. Lau</t>
  </si>
  <si>
    <t>Automatic Difficulty Balance in Two-Player Games with Deep Reinforcement Learning</t>
  </si>
  <si>
    <t>10.1109/CoG57401.2023.10333240</t>
  </si>
  <si>
    <t>https://ieeexplore.ieee.org/stamp/stamp.jsp?arnumber=10333240</t>
  </si>
  <si>
    <t>Regardless of the goal of a game, it should be a pleasant and fun experience for its players. For some games to be enjoyable, the level of difficulty must be carefully calibrated, otherwise, players will feel bored or frustrated. Multiplayer scenarios in particular, where one playerâ€™s satisfaction might not translate to the enjoyment of other players and poses extra challenges in balancing the difficulty. The performance of one player is relative to the opponent, versus single-player scenarios where we can fully control the environment. We propose an AI automation framework for difficulty balancing in two-player games, where balancing is seen as a Reinforcement Learning task. A Game Master (GM) agent learns how to use handicap game mechanics, signaled by a reward function that evaluates a weighted combination of aesthetic criteria that encourages dramatization and allows a player in the lead to go back and a player in the rear to catch up, creating the desired rubber banding effect that balances out skill gaps. The quality of the games with the trained GM embedded is examined by measuring the same aesthetic criteria on the resulting games, and by analyzing the resulting changes in the game.</t>
  </si>
  <si>
    <t>Multiplayer Dynamic Difficulty Adjustment;Game Balance;Automatic Game Design;Multi-Agent Systems;Deep Reinforcement Learning;Experience Management</t>
  </si>
  <si>
    <t>S. Fonseca; S. GonzÃ¡lez; B. RodrÃ­guez; M. Seda; J. Bobonis; A. Canela; C. RolÃ³n; J. Bosque; L. MÃ©ndez; A. Cartagena; T. Fuentes; N. G. Santiago; A. Nieves</t>
  </si>
  <si>
    <t>Educational Nanotechnology Video Game to Inspire Middle and High School Students to Pursue STEM Related Professional Careers</t>
  </si>
  <si>
    <t>2018 IEEE Frontiers in Education Conference (FIE)</t>
  </si>
  <si>
    <t>10.1109/FIE.2018.8658469</t>
  </si>
  <si>
    <t>https://ieeexplore.ieee.org/stamp/stamp.jsp?arnumber=8658469</t>
  </si>
  <si>
    <t>This Work in Progress Paper of the Research-to-Practice Category discusses a complementary learning tool to motivate students to pursue careers in Science, Technology, Engineering, and Math. Students from middle and high schools are experiencing a lack of interest, awareness and resources to pursue careers related to science and engineering. Knowing that education is a key factor for success, an initiative was developed to attract these students into STEM careers, by using the growing and emerging field of nanotechnology as a catalyst. In this research, an educational video game was developed to motivate students to pursue STEM careers and introduce them to the world of nanotechnology. The designed video game presents information about nanotechnology using different approaches, including accurate representations of nanotechnology and other concepts at nanoscale, an engaging storyline, and an interactive game experience to involve players into the lesson. All concepts and teaching strategies are based on the Constructivism and Mindset Learning Theories. The video game provides students the opportunity of having fun while learning from the interactive menu and platformer levels. It is expected that this educational video game significantly increases the number of students to pursue STEM related careers.</t>
  </si>
  <si>
    <t>nanotechnology;video game;education;STEM;constructivism;mindset;learning theories</t>
  </si>
  <si>
    <t>R. J. Vasconcelos De Medeiros; T. F. Vasconcelos De Medeiros</t>
  </si>
  <si>
    <t>Procedural Level Balancing in Runner Games</t>
  </si>
  <si>
    <t>10.1109/SBGAMES.2014.30</t>
  </si>
  <si>
    <t>https://ieeexplore.ieee.org/stamp/stamp.jsp?arnumber=7000038</t>
  </si>
  <si>
    <t>Balancing a game is a long process and relies mainly on subjective feedback from human testers and selective interpretation from game developers. As a first step for completely automate game balancing, we propose a methodology to algorithmically choose features and calibrate their parameters for the procedural level generation of a simple runner game based on testers' feedback.This methodology is used in a 30 seconds game demo with survey and each playthrough is recorded and fed to a reinforcement learning algorithm. We show that the average fun grade steadily grows, proving the effectiveness of the proposed method. The collected data can be further analysed for insights on new features and other major changes.</t>
  </si>
  <si>
    <t>Game Balancing; Runner; Game Flow; Machine Learning;Reinforcement Learning;</t>
  </si>
  <si>
    <t>M. Kassim; M. N. H. M. Said</t>
  </si>
  <si>
    <t>2018 4th International Conference on Control, Automation and Robotics (ICCAR)</t>
  </si>
  <si>
    <t>https://ieeexplore.ieee.org/stamp/stamp.jsp?arnumber=8384693</t>
  </si>
  <si>
    <t>This paper presents a project development on interactive Indoor cycling exercise with virtual reality (VR) video games. Users body exercise movement on cycling while focusing on virtual reality video games are presented and analysed. The project would motivate citizen to increase their health and stamina while experiences with fun games in doing exercises. The objective is to design a prototype exercises bicycle that can control VR game using smartphone power by Arduino Uno controller. Secondly, communications control with wireless connection between Arduino Uno and smartphone is developed. Then data collection and analysed on users' exercise of the prototype VR bicycle is presented on heartbeat rate, cycle speed, game finishing time, travelled distance and stamina levels. The methodology comprised of hardware, software and programming system development using paddling sensor, handling sensor and balancing sensor for collected data. Deep data analytics on health and stamina levels are measured and analysed using Fusionex GIANT platform. Result presents a prototype of Interactive Indoor exercise cycling movement with video games is programmed to makes an enjoy movement while data analytics is presented from the movement of the human body. Analytics data on heartbeat, speed of cycling, time taken to finish, travelled distance and stamina levels on the gaming challenge are analysed. This project benefits to society to keep their fitness and healthy activities with fun games. Prototype also benefits stroke patients for bike exercises assistant.</t>
  </si>
  <si>
    <t>data analytics;exercises indoor cycling;virtual reality;video games;fusionex giant;unity3d;arduino UNO</t>
  </si>
  <si>
    <t>V. Argyriou; M. Sevaslidou; S. Zafeiriou</t>
  </si>
  <si>
    <t>Virtual university as a role playing game</t>
  </si>
  <si>
    <t>IEEE EDUCON 2010 Conference</t>
  </si>
  <si>
    <t>10.1109/EDUCON.2010.5492505</t>
  </si>
  <si>
    <t>https://ieeexplore.ieee.org/stamp/stamp.jsp?arnumber=5492505</t>
  </si>
  <si>
    <t>Research and development in design of games for education focus on understanding better what features of games can be inherited to further motivate students and simultaneously improve learning outcomes. Since, a common design standard is not available for educational games solutions are usually carried out by an ad hoc process. In this paper, a novel approach to design this kind of games is presented taking into consideration key features of the most successful massively multiplayer online role-playing games (MMORPG). The proposed design incorporates fun and learning through the key ingredients of MMORPGs that make them `addictive' keeping the players constantly motivated. Our main contribution is to suggest design issues that should be taken into consideration when designing educational games.</t>
  </si>
  <si>
    <t>Educational games;Virtual worlds;Motivation</t>
  </si>
  <si>
    <t>J. M. Thomas; R. M. Young</t>
  </si>
  <si>
    <t>Annie: Automated Generation of Adaptive Learner Guidance for Fun Serious Games</t>
  </si>
  <si>
    <t>IEEE Transactions on Learning Technologies</t>
  </si>
  <si>
    <t>10.1109/TLT.2010.32</t>
  </si>
  <si>
    <t>https://ieeexplore.ieee.org/stamp/stamp.jsp?arnumber=5611478</t>
  </si>
  <si>
    <t>This paper describes some of the difficulties inherent in building intelligent educational games, specifically the challenge of integrating pedagogy with core game play. We introduce a plan-based knowledge representation that provides a novel framework for infusing the core mechanics of a game with pedagogical content. We describe, in detail, a system that leverages this framework to dynamically adapt a game to individual learners at runtime.</t>
  </si>
  <si>
    <t>Artificial intelligence;intelligent tutoring;plan generation;games;computer-managed instruction.</t>
  </si>
  <si>
    <t>A. N. Chowdhary; N. Phutela; S. Gupta; G. Gabrani</t>
  </si>
  <si>
    <t>2021 IEEE International Conference on Systems, Man, and Cybernetics (SMC)</t>
  </si>
  <si>
    <t>https://ieeexplore.ieee.org/stamp/stamp.jsp?arnumber=9658865</t>
  </si>
  <si>
    <t>The number of dementia patients has been increasing worldwide. With a busy schedule nowadays, family members do not have the time to assist and help a member with dementia in their family. The dementia patients must take care of themselves and improve their cognitive abilities. Hence, a fun and interactive platform needs to be developed. This paper presents the design, development, and evaluation of a gamebased approach to improve cognitive and physical abilities. With the help of User-Centric Design(UCD) and Human computer Interaction(HCI) principles, a usable and interactive game has been developed to help people fight dementia</t>
  </si>
  <si>
    <t>C. A. Ongoro; J. Mwangoka</t>
  </si>
  <si>
    <t>Using Game-Based approach to enhance language learning for preschoolers in Tanzania</t>
  </si>
  <si>
    <t>Proceedings of the 2nd Pan African International Conference on Science, Computing and Telecommunications (PACT 2014)</t>
  </si>
  <si>
    <t>10.1109/SCAT.2014.7055145</t>
  </si>
  <si>
    <t>https://ieeexplore.ieee.org/stamp/stamp.jsp?arnumber=7055145</t>
  </si>
  <si>
    <t>This paper presents a Game-Based approach to E-Learning that tries to mimic games to harness motivational properties in Tanzanian Preschools. A prototype system was developed, using a rapid development approach. The system was evaluated by twelve preschools across three regions in Tanzania namely Arusha, Iringa and Dar es Salaam to give an indication of the system's ability to make work with exercise in alphabetical sound articulation more engaging and fun. The pedagogical model of the application was based on learning theories. The results of the study have shown that the learning outcomes of the integrated digital-learning activities of alphabetical sound articulation among preschoolers improved. It projected that innovative digital content framework can serve as a means to inform policy makers, educators, and teachers about the potential use of Game-Based method in preschoolers' education and offer ideas and means to standardize sound articulation and language learning thus, improve the overall quality of education.</t>
  </si>
  <si>
    <t>game-based approach;digital content;prototype;preschool;pedagogical model</t>
  </si>
  <si>
    <t>R. Baranyi; L. Rast; K. Pinter; C. Aigner; D. Hoelbling; T. Grechenig</t>
  </si>
  <si>
    <t>2023 IEEE 11th International Conference on Serious Games and Applications for Health (SeGAH)</t>
  </si>
  <si>
    <t>https://ieeexplore.ieee.org/stamp/stamp.jsp?arnumber=10253768</t>
  </si>
  <si>
    <t>After a knee injury, rehabilitation is often necessary, which is usually a longer process, and requires doing exercises at home to regain lost abilities. Exercises within this domain also include using so-called balance boards, requiring patients to step onto them and keep their balance or do specific movements. These often monotonous exercises can lead to patients' non-compliance and therefore take them longer to regain their health, or in the worst case, have long-term issues. These are situations where serious games come into play â€“ delivering entertainment to increase motivation and additional fun features to these monotonous exercises. However, in the context of current solutions for knee rehabilitation, there is a big drawback because additional setup and even (cost-intensive) hardware are required. Therefore, a new serious game was developed together with feedback from involved stakeholders (therapists and patients) also to overcome this current drawback by using commercial off-the-shelf (COTS) components, offering an easy-to-set-up solution containing just a balance board (which people doing knee rehabilitation often already possess) and a smartphone attached to it together with a PC. The evaluation of this solution and setup showed very positive feedback. From a technical point of view, it was shown that the sensors of a plain smartphone (and its sensitivity) paired with a PC and its screen for playing are feasible and can support the knee rehabilitation process by capturing the movements while standing on the balance board.</t>
  </si>
  <si>
    <t>rehabilitation;knee;serious game</t>
  </si>
  <si>
    <t>N. Zulfa; D. Yuniasri; P. Damayanti; D. Herumurti; A. A. Yunanto</t>
  </si>
  <si>
    <t>The Effect of UI and UX Enhancement on Bomberman Game Based on Game Experience Questionnaire (GEQ)</t>
  </si>
  <si>
    <t>2020 International Seminar on Application for Technology of Information and Communication (iSemantic)</t>
  </si>
  <si>
    <t>https://ieeexplore.ieee.org/stamp/stamp.jsp?arnumber=9234220</t>
  </si>
  <si>
    <t>User Interface (UI) and User Experience (UX) are aspects that cannot be separated from video game development. In this study, we have improved the UI and UX of the Bomberman game and compared it to the UI and UX of the original Bomberman game. In evaluating the UI and UX results, we use the Game Experience Questionnaire Method (GEQ). There are six aspects used in the GEQ method, i.e., aspects of the challenge, competition, immersion, playfulness, social experiment, and enjoyment. We use 65 respondents to rate the UI and UX of the original Bomberman game. The questionnaire's results were taken into consideration in improving the UI and UX of the game to be developed. GEQ also provided to get the result of the improvement game. Likert scale calculation concluded that the 62 respondents rated the success of the Bomberman game development with UI and UX that has been improved. The 62 respondents indicated that the UI and UX of games provide more fun and enjoyable than the original Bomberman game.</t>
  </si>
  <si>
    <t>user interface;user experience;improved game;game experience questionnaire</t>
  </si>
  <si>
    <t>S. AlDakhil; E. A. Taleb; M. A. Ghamlas; S. Al-Megren</t>
  </si>
  <si>
    <t>Assessing the Usability of a Tangible Educational Game for Children</t>
  </si>
  <si>
    <t>2019 2nd International Conference on Computer Applications &amp; Information Security (ICCAIS)</t>
  </si>
  <si>
    <t>10.1109/CAIS.2019.8769450</t>
  </si>
  <si>
    <t>https://ieeexplore.ieee.org/stamp/stamp.jsp?arnumber=8769450</t>
  </si>
  <si>
    <t>This paper presents the experience and results aimed to evaluate the user experience of children when they interact with a tangible educational application. The main goal was to create a usability study on the Osmo Genius Kit, observe children's experience while playing and assess the overall effectiveness of the game. Twelve children (6 girls and 6 boys) between the ages of 10 and 12 were observed on how they interact with three games (Numbers, Words, and Tangram). Two types of questionnaires (pre- and post-test questionnaires), combined with an interview, were designed. Moreover, smiley faces were used as scales to measure the answers for each participant. Overall, all children enjoyed playing the Osmo game. However, the results confirm that 42% of the participants experienced difficulty in playing with tangible pieces. In addition, boys are slightly better than girls, as they commit fewer errors, and they are generally more skillful than girls in most of the games.</t>
  </si>
  <si>
    <t>Tangible Game;Usability Game;User experience;Children;User expectations;Usability test;Fun;user-centered design</t>
  </si>
  <si>
    <t>A. Ghannem; M. A. Khenissi; F. Essalmi; A. A. Qaffas</t>
  </si>
  <si>
    <t>Educational Computer Game for learning History: Impact on learners' level of knowledge and learners' satisfaction</t>
  </si>
  <si>
    <t>2019 7th International conference on ICT &amp; Accessibility (ICTA)</t>
  </si>
  <si>
    <t>10.1109/ICTA49490.2019.9144967</t>
  </si>
  <si>
    <t>https://ieeexplore.ieee.org/stamp/stamp.jsp?arnumber=9144967</t>
  </si>
  <si>
    <t>Educational computer games have been adopted, for a long time, as a valuable tool in the learning and teaching of several subjects such as physics concepts, science, reading and spelling. These games are considered as a powerful instrument for teaching as they and succeeded in improving learners' motivation, increase learners' desire to learn, make learning more enjoyable, and lead learners to complete more difficult work. However, the use of these games for learning also has potential to affect the learning experience negatively if the game designer does not balance between a set of critical factors. Generally, the right combination of fun gameplay and appropriate learning experience constitutes a good opportunity for creating an effective educational game that supports the learners to acquire knowledge and to increase their competency. In this context, this paper introduces and describes a new educational computer game, called â€œLAST MISSIONâ€, especially designed for learning the history of the World War 1 and the World War 2. In addition, this work seeks, through a pilot study, to investigate whether the use of this educational computer game has a positive effect on learners' level of knowledge and learners' satisfaction.</t>
  </si>
  <si>
    <t>Educational computer game;Learning tools;History;Level of knowledge;Technology Acceptance Model</t>
  </si>
  <si>
    <t>S. Wodarczyk; S. von Mammen</t>
  </si>
  <si>
    <t>2020 IEEE Conference on Games (CoG)</t>
  </si>
  <si>
    <t>https://ieeexplore.ieee.org/stamp/stamp.jsp?arnumber=9231834</t>
  </si>
  <si>
    <t>In this paper, we introduce a novel video game concept called Emergent Multiplayer Games (EMGs). It aims at providing a platform for large crowds that tune in live game streams. EMGs offer an emergent game experience by empowering a large set of individual players to influence the course of a single, collectively played game. We introduce the general concept of EMGs and present our approach to an EMG prototype. Our implementation is built for audiences of varying numbers and diverse personas. It features a control system based on multiple forms of voting ballots. A preliminary evaluation of the prototype helped to identify EMG designs effective in terms of usability and fun, but also the relationships of our implemented game mechanics and game control system in terms of information flow and balancing.</t>
  </si>
  <si>
    <t>Interactive live streaming;emergent play;multiplayer games</t>
  </si>
  <si>
    <t>P. Badoni; A. Katal; M. S. Reddy; M. Bhargava</t>
  </si>
  <si>
    <t>Graphics vs Gameplay: A Comparative Analysis in Gaming</t>
  </si>
  <si>
    <t>2022 2nd International Conference on Intelligent Technologies (CONIT)</t>
  </si>
  <si>
    <t>10.1109/CONIT55038.2022.9847843</t>
  </si>
  <si>
    <t>https://ieeexplore.ieee.org/stamp/stamp.jsp?arnumber=9847843</t>
  </si>
  <si>
    <t>With a diverse multitude of formats, genres, and cutting-edge innovations, the game market is one of the quickest expanding in the media sector. Depending on ethnic legacy and reinforced by the confluence of technology and software improvements, video games have emerged as a most engaging industry. The four basic components of the game that make the game successful in every aspect are: graphics, gameplay, game mechanics and music. Game makers care about the movements and frames in videogames and graphics are a key indicator of a game's worth since visuals and artwork have the power to affect sight, sentiment, and, eventually, involvement in a game's world. Gameplay experience (GX) is developed during the playmaker interaction with the purpose of presenting the user with a stimulating and entertaining encounter. Given the importance of GX in determining whether a game succeeds or fails, a systematic categorization of how to build for and assess GX is essential. Game mechanics are made up of rules and feedback loops that are designed to produce fun gameplay. They are the building blocks that can be used to gamify any context that isn't a game. In this paper, an analysis among the graphics and gameplay is done to find the important factors in game designing. The analysis is done among the male and females gamers of different age groups to know their choice of gaming on the basis of platform, aspect and genre.</t>
  </si>
  <si>
    <t>Graphics;Gameplay;Game mechanics;Game play experience</t>
  </si>
  <si>
    <t>D. H. -L. Goh; K. Razikin; A. Y. K. Chua; C. S. Lee; K. -T. Tan</t>
  </si>
  <si>
    <t>Understanding Location-Based Information Sharing in a Mobile Human Computation Game</t>
  </si>
  <si>
    <t>2011 International Conference on Internet of Things and 4th International Conference on Cyber, Physical and Social Computing</t>
  </si>
  <si>
    <t>10.1109/iThings/CPSCom.2011.48</t>
  </si>
  <si>
    <t>https://ieeexplore.ieee.org/stamp/stamp.jsp?arnumber=6142281</t>
  </si>
  <si>
    <t>Human Computation Games (HCGs), harness the element of fun from games and information is generated as a byproduct of game play. A number of location-based mobile HCGs have emerged recently. Understanding actual usage and usability issues is crucial in identifying the challenges users face while using such applications. We introduce SPLASH (Seek, Play, Share), a mobile HCG that blends game play with location-based information sharing. This paper also highlights the actual usage and users' perspective of SPLASH by 40 participants who took part in an evaluation of the application. Participants kept a six day diary and completed a post study questionnaire. Results suggested the participants were encouraged to contribute to information by the games in SPLASH. The implications of this study are discussed.</t>
  </si>
  <si>
    <t>information sharing;mobile game;user study;location-based information;human computation game</t>
  </si>
  <si>
    <t>N. Beume; H. Danielsiek; C. Eichhorn; B. Naujoks; M. Preuss; K. Stiller; S. Wessing</t>
  </si>
  <si>
    <t>Measuring flow as concept for detecting game fun in the Pac-Man game</t>
  </si>
  <si>
    <t>2008 IEEE Congress on Evolutionary Computation (IEEE World Congress on Computational Intelligence)</t>
  </si>
  <si>
    <t>10.1109/CEC.2008.4631264</t>
  </si>
  <si>
    <t>https://ieeexplore.ieee.org/stamp/stamp.jsp?arnumber=4631264</t>
  </si>
  <si>
    <t>Popular games often have a high-quality graphic design but quite simple-minded non player characters (NPC). Recently, Computational Intelligence (CI) methods have been discovered as suitable methods to revive NPC, making games more interesting, challenging, and funny. We present a fairly large study of human players on the simple arcade game Pac-Man, controlling the ghosts behaviors by simple strategies, neural networks or evolutionary algorithms. The playerpsilas fun is of course a subjective experience, but we presume that it is related to the psychological flow concept. We deal with the question whether flow is a more reliable measure than asking human players directly for the fun experienced during the game. In order to detect flow, we introduce a measure based on the interaction time fraction between the human-controlled Pac-Man and the ghosts, and compare the outcome to the results of a fun measure suggested by Yannakakis and Hallam [1].</t>
  </si>
  <si>
    <t>R. Ibrahim; A. Jaafar</t>
  </si>
  <si>
    <t>Educational games (EG) design framework: Combination of game design, pedagogy and content modeling</t>
  </si>
  <si>
    <t>2009 International Conference on Electrical Engineering and Informatics</t>
  </si>
  <si>
    <t>10.1109/ICEEI.2009.5254771</t>
  </si>
  <si>
    <t>https://ieeexplore.ieee.org/stamp/stamp.jsp?arnumber=5254771</t>
  </si>
  <si>
    <t>Previous studies have found that educational games (EG) provide immersion, motivation, fun and high level of engagement. Studies also found that EG are able to teach 21st century skills. Thus, it is worth studying how this form of entertainment can be adapted into our teaching and learning strategies in order to develop our students' motivation and engagement, which is crucial in successful learning. However, designing and development of educational games with authentic learning content while maintaining the fun criteria can be challenging. Hence, a good design methodology and guideline is needed in assisting games development team to design an effective learning game. Our main attention is to produce a framework in educational games design for higher education. This paper analyses and compares a few frameworks available, then suggests a few criteria needed both from game design and pedagogy points of view. Hopefully it will shed some light in educational games design issues for higher education students.</t>
  </si>
  <si>
    <t>Educational games;framework;EG Design;Pedagogy;content modelling</t>
  </si>
  <si>
    <t>M. Jovanovic; D. Starcevic; V. Stavljanin; M. Minovic</t>
  </si>
  <si>
    <t>Surviving the design of educational games: Borrowing from motivation and multimodal interaction</t>
  </si>
  <si>
    <t>2008 Conference on Human System Interactions</t>
  </si>
  <si>
    <t>10.1109/HSI.2008.4581432</t>
  </si>
  <si>
    <t>https://ieeexplore.ieee.org/stamp/stamp.jsp?arnumber=4581432</t>
  </si>
  <si>
    <t>R&amp;D challenges in design of games for learning focus on research and empirical studies to understand better what features of games can be used to improve learning outcomes, and guidelines based on that research to enable the community of developers to build effective educational games. To date, there is no common standard to design this kind of games and individual solutions are usually carried out by an ad hoc process. Our approach is based on framing games as educational tools that incorporate fun and learning through motivation as the key ingredient in the learning process, and multimodal interaction as the medium for conveying educational material. Proposed solution formalizes design process describing educational games in terms of estimated effects they produce on players. Building upon research on learning and motivation theory, we are connecting these effects with player learning preferences and motivation states. Our main contribution is to suggest design issues that should be taken into account when designing educational games. We exemplify the approach through our ongoing V-Strat project, framework for designing educational games.</t>
  </si>
  <si>
    <t>Educational game;Motivation;Multimodal Interaction</t>
  </si>
  <si>
    <t>F. Gaibler; S. Faber; S. Edenhofer; S. von Mammen</t>
  </si>
  <si>
    <t>Drink &amp; Drive: A Serious but Fun Game on Alcohol-Induced Impairments in Road Traffic</t>
  </si>
  <si>
    <t>https://ieeexplore.ieee.org/stamp/stamp.jsp?arnumber=7295771</t>
  </si>
  <si>
    <t>In this paper, we present Drink &amp; Drive, a serious game about the effects of alcohol in individual transport. Although there were a few projects in place, we were eager to offer a more attractive gaming experience compared to the preceding projects, especially as the effects of drunk driving should be communicated to a young audience. Drink &amp; Drive implements a competitive third-person racing game relying on well-known game mechanics. The goal of Drink &amp; Drive is the motivation of a safe arrival by systematically avoiding any alcoholic beverages if driving. Accordingly, collectibles on the track can influence the driver's state of perception, for the better and for the worse. The delicate balance between serious contents and gaming fun is established by placing great emphasis on a clear, playful design and the introduction of effective gamification elements that support an immersive, intrinsically motivating experience. In this paper, we motivate and present the design of Drink &amp; Drive, we embed it into the context of related works and we provide preliminary results based on its presentation to forty students and faculty.</t>
  </si>
  <si>
    <t>U. Wechselberger</t>
  </si>
  <si>
    <t>The Eduventure II. An Approach to Educational Game Design</t>
  </si>
  <si>
    <t>2008 International Conference on Cyberworlds</t>
  </si>
  <si>
    <t>10.1109/CW.2008.40</t>
  </si>
  <si>
    <t>https://ieeexplore.ieee.org/stamp/stamp.jsp?arnumber=4741328</t>
  </si>
  <si>
    <t>Video games engage players and can train formal skills. However, the potential of educational games for knowledge acquisition lacks research. Moreover, many educational games suffer from low-grade design, therefore impeding the flow of the game and corrupting fun and entertainment. This article describes the "Eduventure II", a research project investigating methods for "subtle" educational game design. Having the thought in mind that subtle embedding of knowledge into a game can preserve its motivational potential, the project team designed and implemented an educational game prototype. This prototype links knowledge to narrative, simulation and game play layers. The here presented text describes the theoretical background, issues, concept and implementation of the prototype, as well as the lessons learnt from a pedagogical perspective.</t>
  </si>
  <si>
    <t>Educational Games;Semiotics;Instructional Design;Digital Game-Based Learning</t>
  </si>
  <si>
    <t>T. Takahashi; M. Morita; F. Tanaka</t>
  </si>
  <si>
    <t>2012 IEEE RO-MAN: The 21st IEEE International Symposium on Robot and Human Interactive Communication</t>
  </si>
  <si>
    <t>https://ieeexplore.ieee.org/stamp/stamp.jsp?arnumber=6343775</t>
  </si>
  <si>
    <t>A tricycle-style teleoperational interface for children to remotely control a robot was developed. There were two crucial requirements in its design: (1) the interface had to be intuitively controllable so that children could use it without requiring detailed instructions and (2) the control of the teleoperational system needed to be fun so that children did not get bored. In this paper, we report an experiment in which 20 children (4-8 years old) performed a range of tasks by remotely controlling a robot using two types of teleoperational interfaces: the tricycle-style interface and a standard video game controller. The results show that the children could perform the tasks better with the tricycle-style interface.</t>
  </si>
  <si>
    <t>C. Touret; S. Jafer</t>
  </si>
  <si>
    <t>SoutheastCon 2015</t>
  </si>
  <si>
    <t>https://ieeexplore.ieee.org/stamp/stamp.jsp?arnumber=7132975</t>
  </si>
  <si>
    <t>What if the boring classroom experience can become an immersive, effective and engaging game for both the student and instructor? What if a student could be motivated to accomplish more than just the learning requirements of a class? To make these things real, we propose ChallengeIt: a mobile application that allows students to compete with one another on challenges in their classrooms in a fun and interactive manner. The classroom can now be supplemented with a targeted â€œgameâ€, where students can earn points by completing challenges, and having their instructors review those answers and award points. And students are free to use any medium or combination of media with which they prefer to respond to these challenges (text, PDF, photos, videos, etc.). This will make them able to always participate in the class (both at school and at home) in a way that makes them most comfortable. If the instructor so chooses, real-world problems could also be introduced into our solution, thereby allowing student efforts to be channeled into real-world solutions. In this paper we will introduce our ChallengeIt interactive game and cover the design and development details from a software engineering aspect.</t>
  </si>
  <si>
    <t>Serious game;interactive learning;engaged classroom</t>
  </si>
  <si>
    <t>L. Costa; A. Veloso</t>
  </si>
  <si>
    <t>The gamer's soul never dies: Review of digital games for an active ageing</t>
  </si>
  <si>
    <t>2015 10th Iberian Conference on Information Systems and Technologies (CISTI)</t>
  </si>
  <si>
    <t>10.1109/CISTI.2015.7170614</t>
  </si>
  <si>
    <t>https://ieeexplore.ieee.org/stamp/stamp.jsp?arnumber=7170614</t>
  </si>
  <si>
    <t>Recently, there has been increasing interest in the way in which a game thinking can encourage an active ageing and lifestyle. Although recent developments in game studies have heightened the potential of games for stimulating cognitive and physical capacities, its impact on the sense of security and participation in society, which are essential variables to characterize active ageing, have been overlook. This fact may be due to the current debate towards the concept of `active ageing.' This paper reports on the state-of-the-art of games designed for an active ageing, discussing the main recommendations for addressing games to the older target group.</t>
  </si>
  <si>
    <t>active ageing;learning;games;game experience</t>
  </si>
  <si>
    <t>J. Froschauer; I. Seidel; M. GÃ¤rtner; H. Berger; D. Merkl</t>
  </si>
  <si>
    <t>Design and evaluation of a Serious Game for immersive cultural training</t>
  </si>
  <si>
    <t>2010 16th International Conference on Virtual Systems and Multimedia</t>
  </si>
  <si>
    <t>https://ieeexplore.ieee.org/stamp/stamp.jsp?arnumber=5665978</t>
  </si>
  <si>
    <t>3D Virtual Worlds have the potential to expand the knowledge of a foreign culture by presenting the information in a visual context. In this paper we describe the design and evaluation of ICURA, a Serious Game that provides an opportunity to learn more about Japanese culture and etiquette. ICURA incorporates different game design and learning principles to effectively communicate knowledge. The main goal is to combine aspects of learning and fun in an immersive 3D Environment to make the communication of knowledge an entertaining experience. We evaluated the game through a user study with 20 participants. The comparison of pre- and post-test results highlights the positive learning effect of ICURA.</t>
  </si>
  <si>
    <t>D. C. Rachevsky; V. C. d. Souza; L. Nedel</t>
  </si>
  <si>
    <t>Visualization and Interaction in Immersive Virtual Reality Games: A User Evaluation Study</t>
  </si>
  <si>
    <t>2018 20th Symposium on Virtual and Augmented Reality (SVR)</t>
  </si>
  <si>
    <t>10.1109/SVR.2018.00024</t>
  </si>
  <si>
    <t>https://ieeexplore.ieee.org/stamp/stamp.jsp?arnumber=8802491</t>
  </si>
  <si>
    <t>Digital game industry is one of main sectors of the global media and entertainment market, and according to Netscribes Gaming Market Research, it is expected a significant growth (18.98%) by 2023. In the same way, Virtual Reality (VR) is gradually more accessible, which has enabled applying it in different areas besides research, such as training, therapy, marketing and entertainment. However, there is still little research investigating the potentials of VR immersive digital games. In this work, a First-Person Shooter (FPS) VR game was developed and evaluated with the aim to contribute with the improvement of VR game experiences. To evaluate sense of presence, performance, degree of fun and comfort in the game experience, a controlled within-subjects experiment was performed. The study hypothesized that, using immersive visualization and more natural interaction, the sense of presence is increased and the player can have a better game experience. The user's evaluation results suggested that immersive VR game requires more natural and intuitive interaction and, as a result, can induce increased presence and fun. However, further research is needed to determine the results in a larger sample and other immersive game genres.</t>
  </si>
  <si>
    <t>virtual reality;digital games;presence;immersion</t>
  </si>
  <si>
    <t>N. Sorenson; P. Pasquier; S. DiPaola</t>
  </si>
  <si>
    <t>A Generic Approach to Challenge Modeling for the Procedural Creation of Video Game Levels</t>
  </si>
  <si>
    <t>https://ieeexplore.ieee.org/stamp/stamp.jsp?arnumber=5940995</t>
  </si>
  <si>
    <t>This paper presents an approach to automatic video game level design consisting of a computational model of player enjoyment and a generative system based on evolutionary computing. The model estimates the entertainment value of game levels according to the presence of â€œrhythm groups,â€ which are defined as alternating periods of high and low challenge. The generative system represents a novel combination of genetic algorithms (GAs) and constraint satisfaction (CS) methods and uses the model as a fitness function for the generation of fun levels for two different games. This top-down approach improves upon typical bottom-up techniques in providing semantically meaningful parameters such as difficulty and player skill, in giving human designers considerable control over the output of the generative system, and in offering the ability to create levels for different types of games.</t>
  </si>
  <si>
    <t>Challenge modeling;fun;player enjoyment;procedural content creation;video games</t>
  </si>
  <si>
    <t>B. H. Lifindra; D. Herumurti; I. Kuswardayan</t>
  </si>
  <si>
    <t>2023 International Seminar on Application for Technology of Information and Communication (iSemantic)</t>
  </si>
  <si>
    <t>https://ieeexplore.ieee.org/stamp/stamp.jsp?arnumber=10295276</t>
  </si>
  <si>
    <t>Mathematics is one of the difficult subjects that many students can agree on, especially in higher education. The key to teaching mathematics is repetition. Students' skills can be nurtured by practicing repetitively. This concept of repetition can be integrated with the video game framework. This study proposes game-based mathematics teaching with procedural content generation. This study involved an experimental group and a control group. The experimental group was tutored with game-based learning. The tutoring involved a self-made game designed with random maze generation. The maze was fitted with mathematic problems to be solved by the player as part of its design. This design presented an interactive mathematics exercise for its players. On the other hand, the control group will be tutored traditionally. Both groups were given a pre-test and a post-test. The result provided data for analysis. The analysis will use the non-parametric tests "Mann-Whitney U Test" and "Wilcoxon Signed Rank Test." The experimental group was also given questionnaires to be filled out at the beginning and the end of the experiment. The questionnaire results represented how the proposed game design was received by the experimental group. The results of this study show positive results. Game-based tutoring produces a slightly better result than the traditional method. The participants in the experimental group had positive opinions on the game design, content, and fun aspect but not for its difficulty and impact on study interest.</t>
  </si>
  <si>
    <t>Game-based learning;Mathematics;Education;Game design;Procedural content</t>
  </si>
  <si>
    <t>M. Schmalz; A. Finn; H. Taylor</t>
  </si>
  <si>
    <t>Risk Management in Video Game Development Projects</t>
  </si>
  <si>
    <t>2014 47th Hawaii International Conference on System Sciences</t>
  </si>
  <si>
    <t>10.1109/HICSS.2014.534</t>
  </si>
  <si>
    <t>https://ieeexplore.ieee.org/stamp/stamp.jsp?arnumber=6759136</t>
  </si>
  <si>
    <t>The video game software industry has a reputation for volatile, chaotic projects yet, in spite of dramatic growth in global revenues, surprisingly little academic work has examined these projects. This study reports a preliminary investigation into this under-researched area. We interviewed eight video game producers from a range of companies, using a critical incident method to explore risk management practices and risk perceptions. Our results revealed that in lieu of formal risk management practices, these managers relied on prototyping, pre-production decision points, and agile approaches to contain risk on their projects. Among the risk factors mentioned, two are specific to the unique context of video game development. The risk of failing to match the development strategy to the project was identified as a major cause of problems during the development process, and a new risk - the 'fun factor' - was a key element threatening the success of the final game release.</t>
  </si>
  <si>
    <t>Video game development;Project management;Risk management</t>
  </si>
  <si>
    <t>S. Dawn; P. Kaushik</t>
  </si>
  <si>
    <t>2016 Ninth International Conference on Contemporary Computing (IC3)</t>
  </si>
  <si>
    <t>https://ieeexplore.ieee.org/stamp/stamp.jsp?arnumber=7880210</t>
  </si>
  <si>
    <t>Teaching a course on game designing and development is as exciting as it is challenging. The "fun" factors have to be combined with art, narration, designing, and logic development. This paper strives to describe the pedagogy used for teaching this challenging course. Also discussed are some of the issues faced for the duration of the courses. Students' projects were implemented using Unity3d game engine by following the game development pipeline and some of their works are also showcased. The course content, lecture delivery style, assignment types are also mentioned. Some of the challenges are also presented. It has also been endeavored to enhance student motivation, knowledge and understanding through game designing and development.</t>
  </si>
  <si>
    <t>Game Design Process;Teaching Computer Games Course Objectives and Learning objectives;Pedagogy;Game Engines;Play Testing;Game Architecture</t>
  </si>
  <si>
    <t>K. Bedi; N. Å½. Hrustek; A. Ä†oriÄ‡</t>
  </si>
  <si>
    <t>2011 Proceedings of the 34th International Convention MIPRO</t>
  </si>
  <si>
    <t>https://ieeexplore.ieee.org/stamp/stamp.jsp?arnumber=5967264</t>
  </si>
  <si>
    <t>Learning through games is fun. However, it is demanding for secondary school students to learn by means of developing their own game in 3D environment. One can believe that developing a 3D computer game is to be labeled as "state-of-the-art" activity considering the use of nowadays technologies â€” programming, graphic design, visual communication, e-learning, 3D modeling, rendering, animating etc. This paper shows the development of the game named "Legenda o zmaju" ("Legend of the Dragon") by means of a wide scope of software. The purpose of the process is that students â€” via the clearly defined and challenging goal of developing a game of their own â€” acquire and hone their skills of programming, graphic designing, planning, cooperating in the project, organizing, critical evaluating and problem-solving, interpreting and visualizing the historical content and events in a creative and innovative way. Consequently, the purpose of the final product is educative by its nature as well. It was an attempt to present a part of the history of the town of ÄŒakovec in a new, different and attractive way, i.e. an attempt to revive the legend of the town through an interactive 3D computer game.</t>
  </si>
  <si>
    <t>3D game design;computer interaction;animation</t>
  </si>
  <si>
    <t>D. Susilowati; D. S. Chani Saputri; A. Rahim; T. T. Sujaka; H. Wardhana; S. Husnita; M. Rosanensi; K. Augustin</t>
  </si>
  <si>
    <t>Development of an Educational Game Visual Novel Introduction to Traditional Dance Based on Android: Case Study of Typical Dance of Lombok Island</t>
  </si>
  <si>
    <t>2023 6th International Conference of Computer and Informatics Engineering (IC2IE)</t>
  </si>
  <si>
    <t>10.1109/IC2IE60547.2023.10331409</t>
  </si>
  <si>
    <t>https://ieeexplore.ieee.org/stamp/stamp.jsp?arnumber=10331409</t>
  </si>
  <si>
    <t>This research aims to produce a practical Visual Novel Game learning media. This research is development research with the Multimedia Development Life Cycle (MDLC) method, including 4 stages, namely concept, design, material collection, manufacture, testing, and distribution. The subjects in this study were elementary school students, dance teachers, and songwriters with a purposive sampling technique. The data collection instrument was a questionnaire sheet. The analysis technique uses quantitative descriptive statistics and percentages. The results of testing the functionality of the application from black box testing show the results of the Visual Novel Game learning media are appropriate. The last test on the black box using the User Acceptance Test (UAT) shows the user satisfaction with Visual Novel Game learning media with very good results. The application feasibility results show very good with a percentage of 87.76% and the usability of the application shows very good with a percentage of 90.03%. The visual novel educational game adds insight into the typical dances of Lombok Island with a score of 92%, helps students understand the meaning of the Beriuk Tinjal dance with a score of 92%, and makes learning easy and fun with a score of 92%.</t>
  </si>
  <si>
    <t>educational game;visual novel;traditional dance;android</t>
  </si>
  <si>
    <t>F. Garavaglia; R. A. Nobre; L. A. Ripamonti; D. Maggiorini; D. Gadia</t>
  </si>
  <si>
    <t>Moody5: Personality-biased agents to enhance interactive storytelling in video games</t>
  </si>
  <si>
    <t>10.1109/CoG51982.2022.9893689</t>
  </si>
  <si>
    <t>https://ieeexplore.ieee.org/stamp/stamp.jsp?arnumber=9893689</t>
  </si>
  <si>
    <t>In story-driven video games, such as Role-Playing Games (RPGs), a static and repetitive interaction with Non-Player Characters (NPCs) can negatively impact fun and immersion. On the contrary, an NPC able to show emotions and endowed with a personality that matches its behavior can keep the user engaged for a longer time. Unfortunately, this aspect has not yet been fully investigated. We propose Moody5, a preliminary solution designed to help game designers create â€œpersonality-biasedâ€ agents able to interact in sensible ways in the framework of interactive storytelling. In particular, it supports the creation of agents that exploit the Goal-Oriented Action Planning (GOAP) technique to reach their goals but whose chain of actions and quality of the interaction with the player are dynamically affected by personality and emotions. To obtain this result, we have borrowed ideas from the Big Five theory [1] and the Emotion Facial Action Coding System (EMFACS) by Ekman &amp; Friesen [2]. We validated the proposed solution in a narrative test scenario inspired by the Harry Potter universe. Our preliminary survey demonstrated that Moody5 could improve the gameplay experience and replay value while providing a helpful Unity plugin for game developers.</t>
  </si>
  <si>
    <t>interactive storytelling;Goal-Oriented Action Planning;believable NPCs for games;artificial intelligence techniques;Big Five theory;emotion simulation;personality traits</t>
  </si>
  <si>
    <t>L. T. Hui; L. S. Hoe; H. Ismail; N. H. Foon; G. K. O. Michael</t>
  </si>
  <si>
    <t>Evaluate children learning experience of multitouch flash memory game</t>
  </si>
  <si>
    <t>2014 4th World Congress on Information and Communication Technologies (WICT 2014)</t>
  </si>
  <si>
    <t>10.1109/WICT.2014.7077309</t>
  </si>
  <si>
    <t>https://ieeexplore.ieee.org/stamp/stamp.jsp?arnumber=7077309</t>
  </si>
  <si>
    <t>Flash memory game based on multitouch technology is designed with richness of artistic effects which enhances children learning experience. It offers an opportunity for children to learn more effectively in a fun and enjoyable environment which improve their thinking, memorization and social skills. The objective of this paper is to provide an evaluation of children learning experience of multitouch flash memory game. An active learning experience offered by this game may contribute to the right brain functions development, thus unlocked children's innate intelligence. This preliminary study was conducted with four preschool children. Our results shown that the children had an average learning experience with the game. They had exhibited strong interest at playing the game but the excitement wore off gradually over time. This study had shown that the children exposure to such game in their education setting remains a challenge today.</t>
  </si>
  <si>
    <t>Multitouch edutainment;children;memory game</t>
  </si>
  <si>
    <t>B. Silvestri; A. Rinaldi; A. Berardi; M. Roccotelli; S. Acquaviva; M. P. Fanti</t>
  </si>
  <si>
    <t>A Serious Game Approach for the Electro-Mobility Sector</t>
  </si>
  <si>
    <t>2019 IEEE International Conference on Systems, Man and Cybernetics (SMC)</t>
  </si>
  <si>
    <t>https://ieeexplore.ieee.org/stamp/stamp.jsp?arnumber=8914388</t>
  </si>
  <si>
    <t>Serious Games (SGs) represent a new approach to improve learning processes more effectively and economically than traditional methods. This paper aims to present a SG approach for the electro-mobility context, in order to encourage the use of electric light vehicles. The design of the SG is based on the typical elements of the classic â€œgameâ€ with a real gameplay with different purposes. In this work, the proposed SG aims to raise awareness on environmental issues caused by mobility and actively involve users, on improving livability in the city and on real savings using alternative means to traditional vehicles. The objective of the designed tool is to propose elements of fun and entertainment for tourists or users of electric vehicles in the cities, while giving useful information about the benefits of using such vehicles, discovering touristic and interesting places in the city to discover. In this way, the user is stimulated to explore the artistic and historical aspects of the city through an effective learning process: he/she is encouraged to search the origins and the peculiarities of the monuments. A case study in the city of Bari, Italy, shows the application of the proposed SG tool.</t>
  </si>
  <si>
    <t>A. Parab; N. Rathod; T. Patil; K. Deshpande; N. Deshmukh</t>
  </si>
  <si>
    <t>https://ieeexplore.ieee.org/stamp/stamp.jsp?arnumber=9848260</t>
  </si>
  <si>
    <t>Within the modern technological era, there is a growing desire for video games with compelling narratives and storylines. The popularity of e-sports has grown, and many players have found success in streaming and tournaments. With an upsurge in expansive user base, the gaming industry is taking off in wonderfulness, drawing in major innovation powerhouses to compete within the commercial center. This paper discusses a single-player game with an Indian folklore story. The purpose of this paper is to pique children's and teenagers' interest in Indian culture by portraying it as a video game. Video games are played or have been played by more than a 90percent of children, according to the study. If used correctly, it has the potential to be an extremely powerful method of disseminating information. This enables us to develop a Mahabharata-themed video game that will pique gamers' interest in the epic story. It's a fun game designed for operating systems like Windows. A player can learn about Indian mythology and respond to the game's difficulties while playing the shooter game. Unity3D software is essential for creating unique and entertaining games, as well as creating responsive video games and providing a more visual world[4]. A Computer program like Unity3D employments inventive approaches to game advancement. The Unity engine provides a comprehensive solution with interactive media installation features. It serves an important purpose in game development. Unity3D makes use of OpenGL to render 3D graphics[2] [6]. Blender is a 3D rendering and animation program widely used by professional artists to create animations, visual effects, 3D prints, interactive 3D applications, etc[2]. Although the Unity Engine and frameworks play an important role in the development process, they are not the only factors. Game creation frameworks include graphical user interfaces (GUIs) such as a level editor, script editor, sound editor, and material editor [8] that aid in the separation of functions. Blender allows users to create flexible models by providing 3D modeling, texturing, graphics editing, animating, match moving, rendering, motion graphics, video editing, and compositing. During the development of this game, Unity3D was used for the interactive game interface, while Blender software was used to create 3D characters.</t>
  </si>
  <si>
    <t>Unity3D;Blender;Photoshop;Audition tool;After Effects tool</t>
  </si>
  <si>
    <t>R. Morsi; E. Jackson</t>
  </si>
  <si>
    <t>Playing and learning? Educational gaming for engineering education</t>
  </si>
  <si>
    <t>2007 37th Annual Frontiers In Education Conference - Global Engineering: Knowledge Without Borders, Opportunities Without Passports</t>
  </si>
  <si>
    <t>F2H-1</t>
  </si>
  <si>
    <t>F2H-6</t>
  </si>
  <si>
    <t>10.1109/FIE.2007.4418179</t>
  </si>
  <si>
    <t>https://ieeexplore.ieee.org/stamp/stamp.jsp?arnumber=4418179</t>
  </si>
  <si>
    <t>Educational gaming has spurred a surge of interest in the educational arena. There exists now a renewed interest in the science of gaming and its application to education. The idea of having curricular materials that are just as 'fun' and hard to put down as games are needed as well as intriguing. The design and development of this type of tool to contain important and solid educational content is in even greater need by educational professionals. It is common to see students spending endless hours playing games while the same is not imaginable studying for a test. Games are engaging and fun and it is worthwhile researching their use in education. They provide the ability to process information quickly, utilize parallel processing and visual processing techniques, improve data organization, critical thinking and problem solving skills. These are just a few skills gained through playing games. The purpose of this paper is to present gaming as an educational tool and its use in engineering education. The paper will present and review tools that can be used in the development of educational games as well as present the materials education game (MEG) environment, this is an environment that was developed for use in a materials science educational game. This environment uses the principles of gaming for teaching a core concept in materials engineering.</t>
  </si>
  <si>
    <t>Educational gaming;game development;gaming engines;3DSMax</t>
  </si>
  <si>
    <t>O. Cavadenti; V. Codocedo; J. -F. Boulicaut; M. Kaytoue</t>
  </si>
  <si>
    <t>What Did I Do Wrong in My MOBA Game? Mining Patterns Discriminating Deviant Behaviours</t>
  </si>
  <si>
    <t>2016 IEEE International Conference on Data Science and Advanced Analytics (DSAA)</t>
  </si>
  <si>
    <t>https://ieeexplore.ieee.org/stamp/stamp.jsp?arnumber=7796953</t>
  </si>
  <si>
    <t>The success of electronic sports (eSports), where professional gamers participate in competitive leagues and tournaments, brings new challenges for the video game industry. Other than fun, games must be difficult and challenging for eSports professionals but still easy and enjoyable for amateurs. In this article, we consider Multi-player Online Battle Arena games (MOBA) and particularly, "Defense of the Ancients 2", commonly known simply as DOTA2. In this context, a challenge is to propose data analysis methods and metrics that help players to improve their skills. We design a data mining-based method that discovers strategic patterns from historical behavioral traces: Given a model encoding an expected way of playing (the norm), we are interested in patterns deviating from the norm that may explain a game outcome from which player can learn more efficient ways of playing. The method is formally introduced and shown to be adaptable to different scenarios. Finally, we provide an experimental evaluation over a dataset of 10 000 behavioral game traces.</t>
  </si>
  <si>
    <t>video game;moba game;contextualized trajectory;expert model;discriminative pattern mining</t>
  </si>
  <si>
    <t>O. Comber; R. Motschnig; H. Mayer; D. Haselberger</t>
  </si>
  <si>
    <t>Engaging Students in Computer Science Education through Game Development with Unity</t>
  </si>
  <si>
    <t>2019 IEEE Global Engineering Education Conference (EDUCON)</t>
  </si>
  <si>
    <t>https://ieeexplore.ieee.org/stamp/stamp.jsp?arnumber=8725135</t>
  </si>
  <si>
    <t>Learning how to code by creating video games promises high motivation, engagement and fun for the students. In this study, the Unity Game Development Environment, a widely spread tool for professional game developers, was employed for teaching secondary school students to develop their own video games. The research design for the game development activities followed a Design-Based Research approach. The learning design was based on situated learning accompanied by a mix of tutorials, teacher explanations and support &amp; collaboration amongst the students. The results of the first iteration of Design-Based Research confirmed the hypotheses that video game development was fascinating and engaging for the majority of young learners. Using a professional tool with an embedded physics engine provided additional attraction for teenagers. From the first cycle of game development we learned that dealing with the complexity of the development environment in a systematic way, time management, advanced teachers' competencies in handling the environment, and providing well balanced learning materials are crucial to successfully employ a professional tool like Unity in secondary education. Besides improved materials and a stepwise process of adding complexity e.g. by starting with developing mini-games, the most important change for the second cycle is to significantly extend the time allocated for game development. This seems justified due to the vast spectrum of skills and competences students tend to acquire when collaborating on complex and exciting issues like developing games.</t>
  </si>
  <si>
    <t>video game development;engagement;motivation;Unity;learning to code;computational thinking;Design-Based Research;secondary school;K-12 education</t>
  </si>
  <si>
    <t>N. Hamdaoui; M. Khalidi Idrissi; S. Bennani</t>
  </si>
  <si>
    <t>AMEG: Adaptive mechanism for educational games based on IMSLD and artificial intelligence</t>
  </si>
  <si>
    <t>2015 10th International Conference on Intelligent Systems: Theories and Applications (SITA)</t>
  </si>
  <si>
    <t>10.1109/SITA.2015.7358424</t>
  </si>
  <si>
    <t>https://ieeexplore.ieee.org/stamp/stamp.jsp?arnumber=7358424</t>
  </si>
  <si>
    <t>Video games are very well known for their engaging and immersive capacities as well as motivation enhancement. Recently, we have witnessed their use in different serious areas such as education. Educational games must ensure an effective educational experience as well as an entertaining gameplay for each kind of player/learner. Most commercial video games adapt the playing experience to the player by using different artificial intelligence algorithms. In this paper we will propose an adaptive mechanism, which is constituted of two bricks, the first one, â€˜AI brickâ€™ will adapt the gameplay based on the player's playing style personal decisions and performance in the game. The second one, â€˜IMSLD brickâ€™ will be based on IMSLD elements to adapt the learning content depending on the learner's knowledge and learning style. Thus, ensuring both fun and effective educational experience at the same time.</t>
  </si>
  <si>
    <t>Adaptive learning;Artificial Intelligence;IMSLD;Video games;Mechanism;Learning styles;Players modeling</t>
  </si>
  <si>
    <t>E. Sudarmilah; A. Susanto; R. Ferdiana; N. Ramdhani</t>
  </si>
  <si>
    <t>Preschoolers' cognitive game prototype</t>
  </si>
  <si>
    <t>2017 International Conference on Applied System Innovation (ICASI)</t>
  </si>
  <si>
    <t>10.1109/ICASI.2017.7988313</t>
  </si>
  <si>
    <t>https://ieeexplore.ieee.org/stamp/stamp.jsp?arnumber=7988313</t>
  </si>
  <si>
    <t>Preschoolers as digital native cannot avoid gadgets. Game applications are more accessible to them. People believe that games have a negative impact such as bad character and violence. Nevertheless, the game can be developed into a fun tool. This research aimed to design a game prototype boosting cognitive abilities for preschoolers. Prototyping and testing the game system were the method. A preschoolers' cognitive game prototype was this research outcome. Game components, interfaces, and black-box testing would be discussed in this paper.</t>
  </si>
  <si>
    <t>cognitive game;preschoolers;prototype</t>
  </si>
  <si>
    <t>J. N. Amaral; P. Berube; P. Mehta</t>
  </si>
  <si>
    <t>Teaching digital design to computing science students in a single academic term</t>
  </si>
  <si>
    <t>10.1109/TE.2004.837048</t>
  </si>
  <si>
    <t>https://ieeexplore.ieee.org/stamp/stamp.jsp?arnumber=1393113</t>
  </si>
  <si>
    <t>How should digital design be taught to computing science students in a single one-semester course? This work advocates the use of state-of-the-art design tools and programmable devices and presents a series of laboratory exercises to help students learn digital logic. Each exercise introduces new concepts and produces the complete design of a stand-alone apparatus that is fun and interesting to use. These exercises lead to the most challenging capstone designs for a single-semester course of which the authors are aware. Fast progress is made possible by providing students with predesigned input/output modules. Student feedback demonstrates that the students approve of this methodology. An extensive set of slides, supporting teaching material, and laboratory exercises are freely available for downloading.</t>
  </si>
  <si>
    <t>Digital logic design;digital systems;field-programmable gate arrays (FPGAs);teaching laboratory</t>
  </si>
  <si>
    <t>M. Nussbaum</t>
  </si>
  <si>
    <t>Educational Games and the Design Based Research Approach</t>
  </si>
  <si>
    <t>2015 IEEE 15th International Conference on Advanced Learning Technologies</t>
  </si>
  <si>
    <t>https://ieeexplore.ieee.org/stamp/stamp.jsp?arnumber=7265244</t>
  </si>
  <si>
    <t>Educational videogames have become a popular teaching tool in recent years due to their ability to increase student motivation. Various attempts have been made to develop models and guides for video games which allow students to practice and/or learn certain curricular content while still meeting their expectations for the game to be fun. Achieving such a balance between teaching and gaming objectives in no easy task. With this in mind, using the "Integrative Learning Design Framework" and considering the school system requirements, this presentation describes how to develop video games.</t>
  </si>
  <si>
    <t>M. M. Hasan; J. Z. H. Khondker</t>
  </si>
  <si>
    <t>Implementing artificially intelligent ghosts to play MS. Pac-Man game by using neural network at social media platform</t>
  </si>
  <si>
    <t>2013 2nd International Conference on Advances in Electrical Engineering (ICAEE)</t>
  </si>
  <si>
    <t>10.1109/ICAEE.2013.6750362</t>
  </si>
  <si>
    <t>https://ieeexplore.ieee.org/stamp/stamp.jsp?arnumber=6750362</t>
  </si>
  <si>
    <t>Nowadays social media games such as games in facebook platform is one of the fastest growing and popular industries in the world. The goal of most social games is to entertain the player through the interaction among the players and the non-player characters (NPCs) within their friends or mutual friends. Thus, it is required to develop suitable NPCs that are fun to play against and the area of computational intelligence offers us a variety of techniques to do so. Since its beginning, game playing was a field of research in Artificial Intelligence (Al). In games, Artificial Intelligence (Al) is used to produce the illusion of intelligence in the behavior of NPCs. In the Pac-Man game, the NPCs are the ghosts. This paper illustrates a research design of MS. Pac-Man game by implementing neural networks in the movements of ghosts. Each ghost is given an unique intelligent method for movement to establish the levels of challenges in the Pac-Man game and making the game more interesting and fun to play. In addition, performance of the apps and Application Programming Interface (API) have been examined in facebook platform to check its compatibility and user friendliness.</t>
  </si>
  <si>
    <t>neural network;artificial intelligence;facebook;social media;games</t>
  </si>
  <si>
    <t>K. Murthy</t>
  </si>
  <si>
    <t>Fun based education for ages from 3 to 100: Lighting the candle of learning passion</t>
  </si>
  <si>
    <t>2013 3rd Interdisciplinary Engineering Design Education Conference</t>
  </si>
  <si>
    <t>10.1109/IEDEC.2013.6526751</t>
  </si>
  <si>
    <t>https://ieeexplore.ieee.org/stamp/stamp.jsp?arnumber=6526751</t>
  </si>
  <si>
    <t>This paper expounds the advantages, substantiating the perfect fit of video games for adapting and re-purposing them for education vertical. The author argues that the most important advantage of a gaming platform to use in education and e-learning vertical is that the video games are inherently engaging, highly interactive, a personal experience, very relaxing and fun to the players, which places the player's minds in an excited mental state, making it the best opportunity to strategically embed education contents. In such a unique frame of mind, the player is playing the game to win, yet enjoying the challenge. That frame of mind is also the best suited to learn, not just passively as in reading a book, but actively learn. The frame of mind is also the best to remember the educational contents presented to the player.</t>
  </si>
  <si>
    <t>Video;games;learning;school;adult;student;e-learning;attention;curiosity;kids;K12;age;demographics;international;USA challenge;engaging;play;fun</t>
  </si>
  <si>
    <t>M. Agarwal; S. Saha</t>
  </si>
  <si>
    <t>Learning chemistry through puzzle based game: Atoms to Molecule</t>
  </si>
  <si>
    <t>2011 9th International Conference on Emerging eLearning Technologies and Applications (ICETA)</t>
  </si>
  <si>
    <t>10.1109/ICETA.2011.6112613</t>
  </si>
  <si>
    <t>https://ieeexplore.ieee.org/stamp/stamp.jsp?arnumber=6112613</t>
  </si>
  <si>
    <t>This paper highlights the design of a chemistry based puzzle game. The design of the game is meant to teach basic concepts of chemistry related to covalent bonds. The area of Educational Technology is still not so developed for young learners. An interactive technology is required for learning effectively and efficiently. The result is Atoms to Molecule (A2M). In A2M the environment of the levels are designed as such a player will have complete feel of chemistry lab. This game tries to intact fun with education. In this paper we are trying to highlight the features of chemistry objects which are used in our game. While teaching the basic concept of Chemistry, like bonds between atoms and how molecules are formed teacher usually gives examples to define the formation of bonds. However, the concepts of atoms and molecules are difficult for students to imagine. This game A2M has clearly presented the concepts lying behind the formation of bonds, game rules and simple game levels is chosen as the teaching aid along with a fun puzzle game.</t>
  </si>
  <si>
    <t>Chemistry;Game Based Learning;Game Design;Puzzle</t>
  </si>
  <si>
    <t>D. LÃ³pez-FernÃ¡ndez; A. Gordillo; E. Tovar; P. P. AlarcÃ³n</t>
  </si>
  <si>
    <t>Gamification in Computer Science Education: An Empirical Study of a Meme Contest</t>
  </si>
  <si>
    <t>2023 IEEE Frontiers in Education Conference (FIE)</t>
  </si>
  <si>
    <t>10.1109/FIE58773.2023.10343279</t>
  </si>
  <si>
    <t>https://ieeexplore.ieee.org/stamp/stamp.jsp?arnumber=10343279</t>
  </si>
  <si>
    <t>Contests have long been used in computer science education to address themes such as artificial intelligence, video games, cybersecurity, computer programing, or robotics. However, the organization of these contests usually require a lot of resources and are very focused on a specific topic. Furthermore, there are a wide variety of gamification techniques that can complement traditional teaching activities such as points, badges, leaderboards and rewards. Prior research suggests that computer science students especially welcome these techniques, which represents a good opportunity for computer science educators. This paper presents a novel gamified learning activity that serves students to review the concepts they have learned throughout a computer science course. The activity has a contest format and makes use of multiple gamification techniques. The designed contest is performed face-to-face and uses points, leaderboards, and awards as gamification techniques. Specifically, the contest employs the dot-voting technique to collect students' votes and uses stickers and 3D-printed trophies as awards. The trophies were designed through the Tinkercad tool and printed by using the Ultimaker S3 3D printer. Moreover, an essential element of the contest that enhances its ludic aspect is that it is based on the usage of memes, which are audiovisual elements that represent in a funny way the ideas, thoughts or feelings of some people about a certain topic. The contest can be easily replicated and can address concepts related to any computer science course. The empirical validation of the contest was performed during two academic years with 72 computer science students of a database administration course. The obtained results, gathered through a survey, indicate that the perception of the participants about the contest was very positive. The students indicated that the activity helped them to reinforce their knowledge of the course and that it was extremely fun and motivating. Indeed, some students defined the learning experience as unforgettable.</t>
  </si>
  <si>
    <t>Gamification;Contest;3D Printing;Computer Science Education</t>
  </si>
  <si>
    <t>A. Primanita; M. N. A. Khalid; H. Iida</t>
  </si>
  <si>
    <t>Computing Games: Bridging the Gap Between Search and Entertainment</t>
  </si>
  <si>
    <t>10.1109/ACCESS.2021.3079356</t>
  </si>
  <si>
    <t>https://ieeexplore.ieee.org/stamp/stamp.jsp?arnumber=9427480</t>
  </si>
  <si>
    <t>Over history, games have served multiple purposes. It serves as a fun activity for players who need the entertainment to become test-beds for artificial intelligence. Solving games is beneficial in providing a better understanding of how information is progressing throughout the game. Uncertainty in games affects the way a game is solved and the way the game is experienced. Previous works have interpreted uncertainty in the game progress through various means, but there have been no clear links among those interpretations. In this paper, the probability-based proof number search (PPNS) and single conspiracy number (SCN) were used as the domain-independent indicators to analyze how uncertainty affects various game elements. PPNS exploits information from certain and uncertain information to reach convergence in solving games. Meanwhile, SCN evaluates the game states' difficulty and describes game-playing patterns to understand play positions better. The study's objective focuses on finding the optimal difficulty ordering of a game solver, defining the indicator for entertainment, and linking game-tree search and entertainment in different game environments. Experiments results demonstrate the link between the search indicators and the measure of entertainment where uncertainty plays a vital role in both contexts, verified from both two-person and single-agent games. Such a situation is also crucial for both computation and entertainment measures since it impacts both the quality of information and the expected game-playing experience.</t>
  </si>
  <si>
    <t>Search algorithm;game tree;entertainment;single agent game;puzzle game;single conspiracy number</t>
  </si>
  <si>
    <t>I. Lahti; T. Rosin; P. Qvist; V. Vuorela; M. Luimula; J. Smed</t>
  </si>
  <si>
    <t>IndustrySim: Finding the Fun in Industrial Simulations</t>
  </si>
  <si>
    <t>2014 6th International Conference on Games and Virtual Worlds for Serious Applications (VS-GAMES)</t>
  </si>
  <si>
    <t>https://ieeexplore.ieee.org/stamp/stamp.jsp?arnumber=7012162</t>
  </si>
  <si>
    <t>This paper introduces IndustrySim, a game attempting to combine truly engaging gameplay with state-of-the-art industrial simulation that would suit education and casual gaming alike. We present the concept of the game and then discuss challenges and insights encountered so far regarding the asset management, programming and game design behind its implementation.</t>
  </si>
  <si>
    <t>R. W. Astari; S. Aprilia</t>
  </si>
  <si>
    <t>Designing game for customer service training</t>
  </si>
  <si>
    <t>2016 International Conference on Data and Software Engineering (ICoDSE)</t>
  </si>
  <si>
    <t>10.1109/ICODSE.2016.7936128</t>
  </si>
  <si>
    <t>https://ieeexplore.ieee.org/stamp/stamp.jsp?arnumber=7936128</t>
  </si>
  <si>
    <t>Customer service is a crucial task in bank companies. Yet, procedures in handling customer rapidly changed and improved due to bank company policies or other public policies. Training a massive number of customer service staffs is not an easy task. Motivation should be built around customer service staffs to keep learning new procedures. Games are broadly studied as learning media that could provide motivations for learning and training. However, there weren't any research on designing and developing games for customer service training in bank company. In this paper, a training game was designed, implemented, and tested to observe its potential in customer service training. As a result of play testing, the game developed could make learning more fun. The developed game is considered helpful in learning new materials but improvement in customer service staffs work performance hasn't been yet investigated.</t>
  </si>
  <si>
    <t>games;training games;customer service;software development</t>
  </si>
  <si>
    <t>P. Princhankol; W. Sudsanong; S. Yampinij</t>
  </si>
  <si>
    <t>The creation of a multimedia game computer instruction to encourage observing and classifying skills in science studies for early childhood pupils on â€œFun with Scienceâ€</t>
  </si>
  <si>
    <t>2010 2nd International Conference on Computer Technology and Development</t>
  </si>
  <si>
    <t>10.1109/ICCTD.2010.5645829</t>
  </si>
  <si>
    <t>https://ieeexplore.ieee.org/stamp/stamp.jsp?arnumber=5645829</t>
  </si>
  <si>
    <t>This research aimed to create a multimedia computer game instruction to encourage observing and classifying skills in science studies for early childhood pupils on â€œFun with Scienceâ€. The sampling groups were 35 kindergartners in the third room of the third level from Banklongtan (Krajangjinda) School, in the second semester of academic year 2009. The tools consisted of 1) the multimedia computer game instruction to encourage observing and classifying skills in science studies for early childhood pupils on â€œFun with Scienceâ€, 2) the quality assessment forms, 3) the scientific skills test forms of early childhood level, 4) authentic assessment forms and 5) satisfaction assessment forms. The research result showed that the multimedia game computer instruction had the content's quality of a multimedia computer game was very good with the mean score at 4.53 the quality of a multimedia computer game technology was good with the mean score at 4.20. This meant that the educational achievement of students were higher after the study, the statistical level was at 0.05, the multimedia computer game instruction tasks of the students were good with the mean score of 1.66, and the samplers' satisfaction in term of the instruction were is at 4.42, which was at a very satisfactory figure.</t>
  </si>
  <si>
    <t>A Multimedia Computer Game Instruction;Observational Skills;Classifying Skills;Science Studies;Early;Childhood</t>
  </si>
  <si>
    <t>Chunlei Chai; Mingming Wang</t>
  </si>
  <si>
    <t>Neck entertainment fitness system based on face recognition</t>
  </si>
  <si>
    <t>2010 IEEE 11th International Conference on Computer-Aided Industrial Design &amp; Conceptual Design 1</t>
  </si>
  <si>
    <t>10.1109/CAIDCD.2010.5681229</t>
  </si>
  <si>
    <t>https://ieeexplore.ieee.org/stamp/stamp.jsp?arnumber=5681229</t>
  </si>
  <si>
    <t>How to integrate exercises and entertainments by applying computer technology to make exercises more entertaining, or to make entertainments more fascinating, has become a popular topic in the world. It aims to realize the human-computer interaction by using the technical features of integrating games and exercises. Face-recognition as a key technique in face information processing starts to draw common interests in the areas of pattern recognition and computer vision. It is an important approach for human-computer multimodal interaction. This paper presents a neck entertainment fitness system, which uses computer technologies such as video technology, face recognition technology to provide a convenient, simple and free body-building system. By using the common computer hardware, whether in the office, lab, or at home, hotels and other indoor places, people can enjoy the fun easily.</t>
  </si>
  <si>
    <t>face-recognition;Body-building System;human-computer interaction</t>
  </si>
  <si>
    <t>M. Guzdial; M. O. Riedl</t>
  </si>
  <si>
    <t>Conceptual Game Expansion</t>
  </si>
  <si>
    <t>10.1109/TG.2021.3060005</t>
  </si>
  <si>
    <t>https://ieeexplore.ieee.org/stamp/stamp.jsp?arnumber=9356343</t>
  </si>
  <si>
    <t>Automated game design is the problem of automatically producing games through computational processes. Traditionally, these methods have relied on the authoring of search spaces by a designer, defining the space of all possible games for the system to the author. In this article, we instead learn representations of existing games from gameplay video and use these to approximate a search space of novel games. In a human subject study, we demonstrate that these novel games are indistinguishable from human games in terms of challenge and that one of the novel games was equivalent to one of the human games in terms of fun, frustration, and likeability.</t>
  </si>
  <si>
    <t>Computational and artificial intelligence;design tools;electronic design methodology;knowledge representation;machine learning (ML);pattern analysis;procedural content generation</t>
  </si>
  <si>
    <t>G. A. da Silva; P. A. Nogueira; R. Rodrigues</t>
  </si>
  <si>
    <t>2014 9th Iberian Conference on Information Systems and Technologies (CISTI)</t>
  </si>
  <si>
    <t>https://ieeexplore.ieee.org/stamp/stamp.jsp?arnumber=6877078</t>
  </si>
  <si>
    <t>The graphical quality of modern videogames are the result of a steep evolution of hardware over the last two decades, but the game controls that are part of mainstream gaming did not change much in the same time period. To change this, biofeedback techniques using physiological sensors are being studied as possible replacements for traditional videogame interaction devices. In this paper, we continue on-going research by introducing unimodal and, for the first time, multimodal biofeedback game mechanics aiming at enhanced depth and expanded game design possibilities. We developed a First-Person Shooter to test these concepts against traditional unimodal mechanisms, and conducted an empirical study with 32 players. Both unimodal and multimodal variants provided high levels of fun to players, with subtle differences suggesting that these types are best leveraged depending on the interaction context on which they are applied.</t>
  </si>
  <si>
    <t>Biofeedback;direct biofeedback;multimodal biofeedback;unimodal biofeedback;game design;games;physical computing;physiology;physiological control</t>
  </si>
  <si>
    <t>M. Nelson; B. Ahn</t>
  </si>
  <si>
    <t>Use of games to teach teamwork and communication skills to engineering students</t>
  </si>
  <si>
    <t>2021 IEEE Frontiers in Education Conference (FIE)</t>
  </si>
  <si>
    <t>10.1109/FIE49875.2021.9637377</t>
  </si>
  <si>
    <t>https://ieeexplore.ieee.org/stamp/stamp.jsp?arnumber=9637377</t>
  </si>
  <si>
    <t>The use of video games in education is nothing new, but often these games are specifically designed for one or more specific learning objectives. These games focus on maximizing the learning outcomes and are paired with a curriculum designed to cover the selected materials. However, that does not always translate to fun games or games played outside of the classroom. Students will associate these educational games as part of the class, not something they would do for fun. These games can be beneficial, but they can also be limited in scope. Since these games have a limited purpose, they are often used for that purpose and not used for anything else. This paper will review a trial run conducted in Fall 2020 using a popular and mainstream puzzle-solving game to teach engineering students teamwork and communication skills. First, we will outline our methodology for conducting this trial and the plan we followed in executing the trial using teleconference tools due to COVID-19. Next, we will discuss both pros and cons of using this game and the lessons we learned from this trial. Finally, we will review the data collected from this trial and the future work to continue using these games as an educational tool.</t>
  </si>
  <si>
    <t>education;video games;game based learning</t>
  </si>
  <si>
    <t>I. Macedo; D. G. Trevisan; C. N. Vasconcelos; E. Clua</t>
  </si>
  <si>
    <t>Observed Interaction in Games for Down Syndrome Children</t>
  </si>
  <si>
    <t>2015 48th Hawaii International Conference on System Sciences</t>
  </si>
  <si>
    <t>10.1109/HICSS.2015.86</t>
  </si>
  <si>
    <t>https://ieeexplore.ieee.org/stamp/stamp.jsp?arnumber=7069735</t>
  </si>
  <si>
    <t>This work proposes a method for evaluating the children's behavioral interactions with a game, more specifically for evaluating playful applications for kids with cognitive disabilities. Our method introduces an evaluation criteria over children's behavioral interaction and game design analysis, adapted from a list of breakdown indication types of the Detailed Video Analysis (DEVAN) that was originally designed for regular applications. We present a case study of the proposed evaluation method with a detailed analysis of the game called JECRIPE, originally developed for stimulating cognitive abilities of children with Down syndrome in preschool age. The proposed method adopts qualitative and quantitative criteria to review the initial developmental factors that have driven JECRIPE's design versus the real behavior observed in a group of children playing the game. As results of this case study, we demonstrate the reliability of the evaluation method and the capacity of this method in discovering usability and fun problems in order to be considered and addressed in future game releases.</t>
  </si>
  <si>
    <t>down syndrome children;interaction evaluation;game;JECRIPE</t>
  </si>
  <si>
    <t>R. Ibrahim; J. Semarak; K. Lumpur; A. Jaafar</t>
  </si>
  <si>
    <t>Using educational games in learning introductory programming: A pilot study on students' perceptions</t>
  </si>
  <si>
    <t>2010 International Symposium on Information Technology</t>
  </si>
  <si>
    <t>10.1109/ITSIM.2010.5561414</t>
  </si>
  <si>
    <t>https://ieeexplore.ieee.org/stamp/stamp.jsp?arnumber=5561414</t>
  </si>
  <si>
    <t>Studies of using games for learning have being widely discussed in various literatures. This is due to believes that educational games (EG) can offer many learning benefits such as motivation, engagement and fun. Learning Programming requires many skills such as logical thinking and problem solving as well as understanding of abstract concepts. As a result, many students found that Programming is a challenging subject which resulted in low motivation to study the subject. Thus, it is worth to study how educational games help to enhance our students learning attitude towards Programming. This paper will discuss on our pilot study of students' perceptions towards using educational games as their learning medium. Findings indicated that the attitude of most students are positive and they are also more motivated to learn Programming by using games compared to conventional method. Hopefully, this research provides some insights to understand our students' perceptions regarding educational games usage in their learning.</t>
  </si>
  <si>
    <t>educational games;programming;perceptions</t>
  </si>
  <si>
    <t>Q. Ashfaq; M. Sirshar</t>
  </si>
  <si>
    <t>Emerging trends in augmented reality games</t>
  </si>
  <si>
    <t>2018 International Conference on Computing, Mathematics and Engineering Technologies (iCoMET)</t>
  </si>
  <si>
    <t>10.1109/ICOMET.2018.8346355</t>
  </si>
  <si>
    <t>https://ieeexplore.ieee.org/stamp/stamp.jsp?arnumber=8346355</t>
  </si>
  <si>
    <t>Augmented Reality (AR) can extend digital world to real world. Augmented Reality not just developed; it had been around there for many years. Actual term of AR came around in 1990's. AR experienced by using headset or mobiles. AR has many applications in military, medical field, entertainment (games) and education. In this paper different AR games are analyzed that are categorize as entertainment and educational games, some tools to develop augmented reality games are also discussed. Some parameters are also used and describe in this paper to analyze survey papers and to analyze tools for making augmented reality games. As most people think that games are just for fun but AR games usage for educational purpose increases; for making lectures attractive, grasping attention of students, teaching history and for higher retention. Augmented reality in mobile games enhances learning methodologies and also provides paramount entertainment.</t>
  </si>
  <si>
    <t>Augmented Reality;Tools;Entertainment;Real World;Virtual;Educational</t>
  </si>
  <si>
    <t>D. Callele; E. Neufeld; K. Schneider</t>
  </si>
  <si>
    <t>Requirements in Conflict: Player vs. Designer vs. Cheater</t>
  </si>
  <si>
    <t>2008 Third International Workshop on Multimedia and Enjoyable Requirements Engineering - Beyond Mere Descriptions and with More Fun and Games</t>
  </si>
  <si>
    <t>10.1109/MERE.2008.5</t>
  </si>
  <si>
    <t>https://ieeexplore.ieee.org/stamp/stamp.jsp?arnumber=4797447</t>
  </si>
  <si>
    <t>There are significant interactions between video game stakeholder emotional requirements and security requirements. Counter-intuitively, some traditional security requirements are not necessarily met by the game implementation some forms of security breaches are condoned by the stakeholders (if not actually demanded by them) and the requirements engineering process must support these contradictions. We present an overview of security requirements for video games and show how stakeholder diversity introduces significant complexities to the requirements negotiation process. Our analysis of certain security threats, and their emotional motivations, shows that these motivations form an important element of the emotional requirements and that significant context is necessary for properly capturing the emotional requirements related to security. Finally, we show how emotional requirements can be used to guide security goal development for this domain and propose the use of in-game justice systems to allow players to address security violations in realtime.</t>
  </si>
  <si>
    <t>P. Navarro; M. L. Johns; Tzu-Hsun Lu; H. Martin; V. Poduval; M. Robinson; A. Roxby; M. G. Christel</t>
  </si>
  <si>
    <t>Webz of War: A cooperative exergame driven by the heart</t>
  </si>
  <si>
    <t>2013 IEEE International Games Innovation Conference (IGIC)</t>
  </si>
  <si>
    <t>10.1109/IGIC.2013.6659125</t>
  </si>
  <si>
    <t>https://ieeexplore.ieee.org/stamp/stamp.jsp?arnumber=6659125</t>
  </si>
  <si>
    <t>Webz of War is a cooperative two player exergame utilizing a Microsoft Kinect, two Nintendo Wii Balance Boards, two heart rate monitors, and a controller PC. The innovative composition of the game system is discussed, emphasizing the use of heart rate to control the attack power of players as they encounter robot spider villains in the subway tunnel system. Heart rate is also used to track players' cardio workout: Webz of War is designed to be a fun experience which also delivers an effective workout. The production of the game is discussed along with playtests informing the tuning of the game to deliver an engaging experience, one that also happens to provide exercise for the player.</t>
  </si>
  <si>
    <t>games for health;exergames;game design;heart rate monitor;Kinect;Wii Balance</t>
  </si>
  <si>
    <t>M. J. Ibarra; W. Soto; P. Ataucusi; E. Ataucusi</t>
  </si>
  <si>
    <t>MathFraction: Educational serious game for students motivation for math learning</t>
  </si>
  <si>
    <t>2016 XI Latin American Conference on Learning Objects and Technology (LACLO)</t>
  </si>
  <si>
    <t>10.1109/LACLO.2016.7751777</t>
  </si>
  <si>
    <t>https://ieeexplore.ieee.org/stamp/stamp.jsp?arnumber=7751777</t>
  </si>
  <si>
    <t>This article aims to improve the math learning process in students of rural schools. For this purpose, an educational serious game was developed for use on the web and mobile technologies. The tool was designed using a visual approach so that students reinforce their learning developed in class. The tool was tested and validated by thirty four students and four teachers of two rural schools in ApurÃ­mac-PerÃº. The test was given using a user usability questionnaire. The results of this research show a framework to design and implement Learning Objects and Serious Game to learn Fractions; in other hand, teachers and students agree that Math-Fraction allows them to teach and learn math in a fun way and different from the other traditional methodologies that they knew.</t>
  </si>
  <si>
    <t>Computer Animation;Serious Game;Math Learning;Fractions;Human Computer Interaction</t>
  </si>
  <si>
    <t>N. Ahmed; Z. Zheng; K. Mueller</t>
  </si>
  <si>
    <t>Human Computation in Visualization: Using Purpose Driven Games for Robust Evaluation of Visualization Algorithms</t>
  </si>
  <si>
    <t>https://ieeexplore.ieee.org/stamp/stamp.jsp?arnumber=6327215</t>
  </si>
  <si>
    <t>Due to the inherent characteristics of the visualization process, most of the problems in this field have strong ties with human cognition and perception. This makes the human brain and sensory system the only truly appropriate evaluation platform for evaluating and fine-tuning a new visualization method or paradigm. However, getting humans to volunteer for these purposes has always been a significant obstacle, and thus this phase of the development process has traditionally formed a bottleneck, slowing down progress in visualization research. We propose to take advantage of the newly emerging field of Human Computation (HC) to overcome these challenges. HC promotes the idea that rather than considering humans as users of the computational system, they can be made part of a hybrid computational loop consisting of traditional computation resources and the human brain and sensory system. This approach is particularly successful in cases where part of the computational problem is considered intractable using known computer algorithms but is trivial to common sense human knowledge. In this paper, we focus on HC from the perspective of solving visualization problems and also outline a framework by which humans can be easily seduced to volunteer their HC resources. We introduce a purpose-driven game titled â€œDisguiseâ€ which serves as a prototypical example for how the evaluation of visualization algorithms can be mapped into a fun and addicting activity, allowing this task to be accomplished in an extensive yet cost effective way. Finally, we sketch out a framework that transcends from the pure evaluation of existing visualization methods to the design of a new one.</t>
  </si>
  <si>
    <t>Human computation;perception;evaluation;color blending</t>
  </si>
  <si>
    <t>M. Jovanovic; D. Starcevic; M. Minovic; V. Stavljanin</t>
  </si>
  <si>
    <t>Motivation and Multimodal Interaction in Model-Driven Educational Game Design</t>
  </si>
  <si>
    <t>IEEE Transactions on Systems, Man, and Cybernetics - Part A: Systems and Humans</t>
  </si>
  <si>
    <t>10.1109/TSMCA.2011.2132711</t>
  </si>
  <si>
    <t>https://ieeexplore.ieee.org/stamp/stamp.jsp?arnumber=5762641</t>
  </si>
  <si>
    <t>In this correspondence, we present an approach to identifying and constructing profiles of user interfaces for educational games. Our approach is based on framing games as educational tools that incorporate fun and learning through motivation as the key ingredient in the learning process and multimodal interaction as the medium for conveying educational material. The proposed solution formalizes the design process, describing educational games in terms of estimated effects that they produce on players. Building upon research on learning and motivation theory, we are connecting these effects with player learning preferences and motivation states. The essence of our solution is the educational game metamodel (EGM), which defines platform-independent educational game concepts. Using the EGM, we have explored novel design approaches for educational games. The metamodel can be used as a conceptual basis for creation of platform-independent educational games, allowing authoring for device and network independence.</t>
  </si>
  <si>
    <t>Educational game;fun;learning;model-driven architecture;motivation;multimodal interaction</t>
  </si>
  <si>
    <t>M. Zamith; J. R. da Silva Junior; E. W. G. Clua; M. Joselli</t>
  </si>
  <si>
    <t>Applying Hidden Markov Model for Dynamic Game Balancing</t>
  </si>
  <si>
    <t>2020 19th Brazilian Symposium on Computer Games and Digital Entertainment (SBGames)</t>
  </si>
  <si>
    <t>10.1109/SBGames51465.2020.00016</t>
  </si>
  <si>
    <t>https://ieeexplore.ieee.org/stamp/stamp.jsp?arnumber=9291666</t>
  </si>
  <si>
    <t>In Artificial Intelligence (AI) field, Machine Learning (ML) techniques present an interesting approach for games, where it allows some sort of adaptation along the game session. This adaptation can make games more attractive, avoiding that Non-Player-Characters (NPC) present too easy or hard patterns during the game. In both cases, the player may be frustrated due to undesired experience. Although ML techniques are appealing to be used in games, some games characteristics are hard to model. Besides, there are techniques that require a wide variety of observations, which implies two hard barriers for game application: the first is the power processing to compute a huge amount of data in games, considering the real-time characteristic of this kind of application. The second threat is related to the vast majority of games' attributes that must be described in the model. This work proposes a novel approach using ML technique based on Hidden Markov Model (HMM) for game balancing process. HMM is a powerful technique which can be used to learn patterns based on a strong co-relational between an observation and an unknown variable (the hidden part). Our proposed approach learns the player's pattern based on temporal frame observation by co-relating his/her actions (movements) with game events (NPC destruction). The temporal frame observation approach allows the game to learn about player's pattern even if a different person plays it. After the learning process, the following step is to use the knowledge pattern to adapt the game according to the current player, which normally involves making the game harder for a certain period of time. During this time, another pattern may arise, subjected to be learned. In order to validate the presented approach, a Space Invaders clone has been built, allowing to observe that 54 % of participants had more fun while playing it with ML activated in relation to a base version that did not take into account dynamic difficult balancing.</t>
  </si>
  <si>
    <t>artificial intelligence;machine learning;hidden markov models;games</t>
  </si>
  <si>
    <t>G. J. Cler; G. E. Voysey; C. E. Stepp</t>
  </si>
  <si>
    <t>Video game speech rehabilitation for velopharyngeal dysfunction: Feasibility and pilot testing</t>
  </si>
  <si>
    <t>2015 7th International IEEE/EMBS Conference on Neural Engineering (NER)</t>
  </si>
  <si>
    <t>10.1109/NER.2015.7146747</t>
  </si>
  <si>
    <t>https://ieeexplore.ieee.org/stamp/stamp.jsp?arnumber=7146747</t>
  </si>
  <si>
    <t>Poor control over the velopharyngeal (VP) port (connection between the oral and nasal cavities) leads to unintelligible speech; this VP dysfunction (VPD) can be due to structural abnormalities, poor motor control, or lack of appropriate feedback (hearing impairment). VP control is not aided by visual feedback since the relevant anatomy is not visible to the speaker or the listener. Here we present initial data from a novel, game-based speech rehabilitation platform designed for children with VPD, in which online feedback of speech nasalization is provided based on measurements of nasal skin vibration and speech acoustics. Twelve pediatric participants (three with VPD) completed one session with the video game and were all able to easily use the game. Over 90% of the participants reported that the game was at least â€œkind of funâ€ and that the equipment at least â€œkind of comfortableâ€. Over 90% of participants and 100% of their parents said they could use the game at home. Results are promising for further development and long-term testing in individuals with VPD.</t>
  </si>
  <si>
    <t>S. Qiu</t>
  </si>
  <si>
    <t>Estimating the General Trend of the Danmaku in League of Legends eSports Based on Multivariate Regression</t>
  </si>
  <si>
    <t>2023 2nd International Conference on Artificial Intelligence and Computer Information Technology (AICIT)</t>
  </si>
  <si>
    <t>10.1109/AICIT59054.2023.10277910</t>
  </si>
  <si>
    <t>https://ieeexplore.ieee.org/stamp/stamp.jsp?arnumber=10277910</t>
  </si>
  <si>
    <t>This paper proposes an estimating method for the general trend of the number of danmakus in League of Legends eSports, where the danmaku refer to real-time text comments sent by the audiences. Firstly, we collected 72 top-viewed League of Legends eSports videos and all their danmakus, calculated the average trend of in-game score superiority and the number of danmakus over time for all videos, and assumed that the changes in the number of danmakus were caused by the change in score superiority. Then, we innovatively extracted two major factors that affect audiences' psychology from the fitted average superiority funtion: competitive and suspense, and establish a binary linear model for estimating the number of danmakus. Finally, we verified the proposed model, and the results showed that it can correctly estimate the general trend of the danmaku in two kinds of typical games. This model could help game researchers or designers understand how the eSports games make audiences and players feel fun and then improve the game mechanics.</t>
  </si>
  <si>
    <t>game satisfaction;player modeling;League of Legends;eSport;danmaku;multivariate regression</t>
  </si>
  <si>
    <t>M. Venter; L. de Wet</t>
  </si>
  <si>
    <t>Continuance use intention of primary school learners towards mobile mathematical applications</t>
  </si>
  <si>
    <t>2016 IEEE Frontiers in Education Conference (FIE)</t>
  </si>
  <si>
    <t>10.1109/FIE.2016.7757539</t>
  </si>
  <si>
    <t>https://ieeexplore.ieee.org/stamp/stamp.jsp?arnumber=7757539</t>
  </si>
  <si>
    <t>Mobile educational applications include some of the most useful learning tools that have ever been developed. Games for learning are most effective when multiple sessions are involved, in other words, when users replay the games. Previous research on the use of educational games in mathematics education have focused primarily on the learning potential of these games and have not adequately addressed the continuance use intention, or the replay value, of these games. This is a serious gap in literature due to the fact that mobile mathematical applications will only be able to assist primary school learners to improve their math skills if they continue to use these apps on a regular basis. The purpose of this paper is to address this gap by investigating the continuance use intention of primary school learners towards mobile educational mathematical applications. This study adopted the Flow Theory, GameFlow and EGameFlow model, Game Based Learning model and the Technology Acceptance Model adapted to mobile gaming as theoretical base. A mixed method research methodology was employed where qualitative and quantitative data was gathered through surveys, individual observations and focus groups. Twenty-six children, aged 10 to 13, from selected schools in one of South Africa's provinces, participated in the study. The results indicate that the fun, fantasy, immersion and sensation constructs were the most influential in terms of the continuance use intention. The findings of this study could be used by educators and designers of educational mathematical applications in the evaluation of the re-use potential of these applications.</t>
  </si>
  <si>
    <t>mathematical applications;mathematical games;mobile games;continuance use intention;primary school learners</t>
  </si>
  <si>
    <t>M. A. Khenissi; F. Essalmi; M. Jemni; Kinshuk</t>
  </si>
  <si>
    <t>A Learning Version of Memory Match Game</t>
  </si>
  <si>
    <t>2014 IEEE 14th International Conference on Advanced Learning Technologies</t>
  </si>
  <si>
    <t>10.1109/ICALT.2014.67</t>
  </si>
  <si>
    <t>https://ieeexplore.ieee.org/stamp/stamp.jsp?arnumber=6901438</t>
  </si>
  <si>
    <t>Learning vocabulary is a very important part of learning a new language. It is vitally important for beginners and children to learn the keywords needed to understand what they hear and read, and to express their own ideas. Despite this importance, vocabulary acquisition stills the hardest part of the language and faces the problem of low motivation of learners. One of the effective ways of raising motivation and increase learners' desire to learn is to use learning games. This paper describes a learning version of memory match game specifically designed for second language acquisition. The objective of this learning game is to render the learning experience with more fun, to engage learners and to keep them motivated.</t>
  </si>
  <si>
    <t>learning game;vocabulary acquisition</t>
  </si>
  <si>
    <t>S. Z. Diya; R. A. Proma; I. I. Rahman; A. B. Islam; M. N. Islam</t>
  </si>
  <si>
    <t>2019 International Conference on Electrical, Computer and Communication Engineering (ECCE)</t>
  </si>
  <si>
    <t>https://ieeexplore.ieee.org/stamp/stamp.jsp?arnumber=8679203</t>
  </si>
  <si>
    <t>The Brain-computer interface (BCI) technology reliably produce changes of individuals electroencephalographic (EEG) activity, while users experience (UX) evaluation in games refers to assess the players experience (like fun, boring, engaged, etc.) in playing games. Thus the BCI technology could be used as an effective alternative means of measuring the users emotions or User Experience (UX) in playing games, which in turn will help practitioners to evaluate as well as to re-design the computer or mobile games. Therefore, the objective of this research is to propose a system based on brain-computer interface technology for evaluating the user (player) experience in playing computer games. To attain this objective, in this paper, firstly with the help of a headset that reads electroencephalogram (EEG) signals, raw data of individual's brain were extracted while the individual was playing a computer game. After that, the brain signal curves were generated from the extracted raw data. Next, the brain signals were analyzed to detect the individual's mood or emotion, which in turn provide the player's (user) experience while playing games. The system was also demonstrated with a single player while playing the â€˜DX-Ballâ€™ game to assess the system's performance in evaluating the UX of â€˜DX-Ballâ€™ game.</t>
  </si>
  <si>
    <t>Brain-computer interface;human-computer interaction;emotion detection;user experience;UX evaluation;EEG;Computer Games</t>
  </si>
  <si>
    <t>I. H. Bin Idris; S. Mustapha; H. S. S. Aljibori; A. N. Jameel Al-Tamimi; M. N. Mohammed; M. Alfiras</t>
  </si>
  <si>
    <t>Enhancing Children's Communication Skills Through an Interactive AR Board Game</t>
  </si>
  <si>
    <t>2023 IEEE 8th International Conference on Engineering Technologies and Applied Sciences (ICETAS)</t>
  </si>
  <si>
    <t>10.1109/ICETAS59148.2023.10346447</t>
  </si>
  <si>
    <t>https://ieeexplore.ieee.org/stamp/stamp.jsp?arnumber=10346447</t>
  </si>
  <si>
    <t>Communication skills, which play an integral part of social life, encompass various types and methods. At its core, communicating involves transmitting data between two points while listening plays an integral part in processing and comprehending received messages. Today's digital environment means that over 60% of parents have received advice regarding their child's screen time from healthcare professionals or peer parents. This project takes advantage of this intersection between technology and learning by using Augmented Reality (AR) with an age-old board game called Snakes and Ladders to bring Augmented Reality into children aged 8-12's learning environment and foster family engagement through fun family interaction. The AR game promotes cognitive engagement through quizzes and questions at every turn, taking inspiration from popular AR models like Pokemon Go, AR Dragon and Harry Potter: Unite. The purpose is to help improve communication skills using immersive AR interactions; its touch-and-action mechanics currently make this available solely on mobile phones - providing modern skills development solutions.</t>
  </si>
  <si>
    <t>Augmented Reality (AR);Interactive Board Game;Children's Communication Skills;Game-based Learning</t>
  </si>
  <si>
    <t>L. C. FÃ©lix-HerrÃ¡n; A. Guerrero-Serrano; A. Elizondo-Noriega; N. Tiruvengadam; J. L. Ceciliano-Meza; F. Ruiz-Mendez; D. GÃ¼emes-Castorena; M. MelÃ©ndez-Alfaro; A. N. Aldaco-Gastelum; A. A. Castillo-Paz; M. S. Ramirez-Montoya</t>
  </si>
  <si>
    <t>2023 Portland International Conference on Management of Engineering and Technology (PICMET)</t>
  </si>
  <si>
    <t>https://ieeexplore.ieee.org/stamp/stamp.jsp?arnumber=10216800</t>
  </si>
  <si>
    <t>Teaching Statistics can be a challenging endeavor. Gamification possesses immense potential to improve acquisition and retention of knowledge in general by way of making learning fun and offering the ability to embed and contextualize concepts in the game design and simulation. The breadth of technology available today presents the possibility of designing, developing, using, and/or adapting existing technologies to tailor budget-friendly gamified simulations to meet curricular needs. This research work proposes to complement the gamification approach with the design and implementation of the video game by the participating students. The Game Builder Garage (GBG) is a programming game intended for the video game tablet console called Nintendo Switch. The GBG is a visual programming language that uses characters that are controlled using the console, and as such, is intuitive and does not require a programming background. This study presents a literature review of the use of gamification in an educational setting with the intent of providing a way forward on its incorporation into a Statistics course. Besides, the degree of motivation and the knowledge acquired will be measured with a Motivated Strategies for Learning Questionnaire (MSLQ), and a standardized exam, respectively. Furthermore, including the design of educational video games in the learning of Statistics could improve motivation, engagement and, consequently, performance, and be an option to be implemented in other engineering courses.</t>
  </si>
  <si>
    <t>E. S. G. HernÃ¡ndez; J. R. P. Aristondo</t>
  </si>
  <si>
    <t>Work in Progress: Building Tools for Interactive Experiences using Class role-playing games</t>
  </si>
  <si>
    <t>2021 IEEE World Conference on Engineering Education (EDUNINE)</t>
  </si>
  <si>
    <t>10.1109/EDUNINE51952.2021.9429108</t>
  </si>
  <si>
    <t>https://ieeexplore.ieee.org/stamp/stamp.jsp?arnumber=9429108</t>
  </si>
  <si>
    <t>The Covid-19 outbreak allows the faculty to evaluate and redesign the learning experience provided to the students. Many tools can currently help us with this task, but most have a common denominator, they were designed to improve face-to-face experiences. This paper aims to present a directly generated tool to enhance students' learning experience through active learning and gamification. The proposed tool creates an interactive 3D dungeon where the professor or instructor can hide some materials all over the map, offering students challenges in the virtual environment. Such virtual environment helps the students unleash creativity and eccentric ideas, using a diverse set of tools that you may not have in the classroom to increase the relationship between fun and learning.</t>
  </si>
  <si>
    <t>gamification;CS;Computer Science;Active Learning</t>
  </si>
  <si>
    <t>T. -Y. Mou; Z. -X. Yin; C. -P. Kao; H. -H. Lin</t>
  </si>
  <si>
    <t>Run for Fun: Shape Body and Knowledge through Playing</t>
  </si>
  <si>
    <t>2018 International Conference on Orange Technologies (ICOT)</t>
  </si>
  <si>
    <t>10.1109/ICOT.2018.8705836</t>
  </si>
  <si>
    <t>https://ieeexplore.ieee.org/stamp/stamp.jsp?arnumber=8705836</t>
  </si>
  <si>
    <t>This study investigates kindergarten children's attitudes towards physical activity play and their acquirement of health knowledge conveyed in the game. A digital platform, Run-Around, which was composed of animation and interactive physical running game, was designed to promote enjoyment in physical activity play while learn health concept naturally at the same time. 20 kindergarten children were invited to play with the system. The results showed that most children had learned the concept of healthy diet and body fat. However, some children could not connect the relation between running length and calorie consumption. Nevertheless, most children still had fun playing the gift sending task by running on the board to visit famous world attractions. These findings confirmed that Run-Around platform achieved the aim of serving as a pleasurable game that promotes physical activity play.</t>
  </si>
  <si>
    <t>physical activity play;children;animation;health;fun</t>
  </si>
  <si>
    <t>O. De Troyer</t>
  </si>
  <si>
    <t>Towards effective serious games</t>
  </si>
  <si>
    <t>10.1109/VS-GAMES.2017.8056615</t>
  </si>
  <si>
    <t>https://ieeexplore.ieee.org/stamp/stamp.jsp?arnumber=8056615</t>
  </si>
  <si>
    <t>In our current society, with plenty of distractions, traditional methods for learning or performing tasks are losing in effectiveness. Serious games have great potential to replace or complement these traditional methods, because they can take benefit of the intrinsic motivation of people to play and have fun. However, creating serious games that effectively achieve their serious purpose is not obvious. The paper discusses some key aspects required to take into consideration in order to come to more effective serious games. First, we identify and justify requirements for the development process, being tools to assist the multidisciplinary teams in the development, as well as dedicated methods, guidelines and knowledge, where it is a requirement that the methods and guidelines should explicitly deal with the interdisciplinary character of serious games. Next, we argue for two important aspects for the games themselves: the use of some form of personalization or adaptation to the target audience, and the incorporation of an explicit debriefing phase.</t>
  </si>
  <si>
    <t>serious games;effectiveness;multidisciplinary tools;interdisciplinary development methods;interdisciplinary guidelines;personalization;adaptation;debriefing</t>
  </si>
  <si>
    <t>S. Oguta; A. Akinyinka; S. Ojo; B. Maake</t>
  </si>
  <si>
    <t>The Constraints of The Adoption of Gamification for Education and Training in Higher Education Institutions: A Systematic Literature Review</t>
  </si>
  <si>
    <t>2023 International Conference on Artificial Intelligence, Big Data, Computing and Data Communication Systems (icABCD)</t>
  </si>
  <si>
    <t>10.1109/icABCD59051.2023.10220568</t>
  </si>
  <si>
    <t>https://ieeexplore.ieee.org/stamp/stamp.jsp?arnumber=10220568</t>
  </si>
  <si>
    <t>Gamification, a concept that describes the use of game design elements in non-game scenarios, inan attempt to induce fun and motivation in non-game scenarios, has found application in a variety of contexts. In education, popular gamification elements that have been introduced to make learning fun includes the use of points, levels, missions, leaderboards, badges, and avatars. New gamification such as the use of social robots is now in vogue. Despite the enormous potential of these gaming concepts, researchers have unearthed some challenges that face the adoption of gamification in educational systems of Higher Education Institutions. In this study's systematic literature review, the PRISMA (Preferred Reporting Items for Systematic Reviews and Meta-Analyses) framework was used to explore the difficulties encountered when using gamification in training and education at colleges and universities and tosuggest potential solutions. Several researches that employed gamification were elicited from databases such as google scholar, Scopus and research gate. The shortcomings encountered during the deployment of gamification in these studies were summarized. The study's findings reveal that he difficulties encountered when adopting gamification in education and training in higher education institutions can be divided into three categories: design concerns, issues with short-term engagement, and problems with user adaptability. Likewise, potential fixes for the issues were mapped out for future designers of educational gamified systems to follow.</t>
  </si>
  <si>
    <t>Gamification;Game-based;user-adaptation;e-learning;PRISMA</t>
  </si>
  <si>
    <t>I. Sagredo-Olivenza; P. P. GÃ³mez-MartÃ­n; M. A. GÃ³mez-MartÃ­n; P. A. GonzÃ¡lez-Calero</t>
  </si>
  <si>
    <t>Trained Behavior Trees: Programming by Demonstration to Support AI Game Designers</t>
  </si>
  <si>
    <t>https://ieeexplore.ieee.org/stamp/stamp.jsp?arnumber=8116624</t>
  </si>
  <si>
    <t>Programming by demonstration (PbD) has a straightforward application in the development of the artificial intelligence (AI) for nonplayer characters (NPCs) in a video game: a game designer controls the NPC during a training session in the game, and thus demonstrates the expected behavior for that character in different situations. Afterwards, applying some machine learning technique on the traces recorded during the demonstration, an AI for the NPC can be generated. Nevertheless, with this approach, it is very hard for the game designer to fully control the resulting behavior, which is a key requirement for game designers, who are responsible for putting together a fun experience for the player. In this paper, we present trained behavior trees (TBTs). TBTs are behavior trees (BTs) generated from traces obtained in a game through PbD. BTs are a technique widely used for AI game programming that are created and modified through special purpose visual editors. By inducing a BT from a PbD game session, we combine the ease of use of PbD with the ability to fine-tune the learned behavior of BTs. Furthermore, TBTs facilitate the use of BTs by game designers and promote their authoring control on game AI.</t>
  </si>
  <si>
    <t>Behavior trees (BTs);decision trees;knowledge acquisition;machine learning</t>
  </si>
  <si>
    <t>D. Bulgarelli; F. Corno; L. De Russis</t>
  </si>
  <si>
    <t>Collaborative Accessible Gameplay with One-Switch Interfaces</t>
  </si>
  <si>
    <t>2018 IEEE Games, Entertainment, Media Conference (GEM)</t>
  </si>
  <si>
    <t>10.1109/GEM.2018.8516494</t>
  </si>
  <si>
    <t>https://ieeexplore.ieee.org/stamp/stamp.jsp?arnumber=8516494</t>
  </si>
  <si>
    <t>Gaming, both traditional and electronic, is a key activity for children of all ages, enabling them to learn skills, socialize with friends and family, and entertain themselves. Unfortunately, children with disabilities encounter several accessibility barriers that prevent them to participate in mainstream games, unless some adaptations are made to the interfaces. This paper tackles the problem of enabling children with severe motor disabilities to participate in multiplayer games with their peers, thus providing opportunities for socialization and fun inside families or classrooms. We present a collaborative two-player puzzle game, based on several levels of labyrinths that need to be solved by moving the two players' characters. The characteristics of the game (such as the absence of time constraints, and the need of the players to coordinate their moves) were defined in a study group involving computer scientists, psychologists and speech therapists. The game was designed and implemented to be controllable with a single-switch interface, thanks to the GNomon interaction method. A preliminary evaluation has been conducted with 5 couples of able players (mostly children) who enjoyed the game and gave us useful insights.</t>
  </si>
  <si>
    <t>U. Picariello; D. Loiacono; F. Mosca; P. L. Lanzi</t>
  </si>
  <si>
    <t>A Framework to Create Collaborative Games for Team Building using Procedural Content Generation</t>
  </si>
  <si>
    <t>2020 IEEE Symposium Series on Computational Intelligence (SSCI)</t>
  </si>
  <si>
    <t>10.1109/SSCI47803.2020.9308431</t>
  </si>
  <si>
    <t>https://ieeexplore.ieee.org/stamp/stamp.jsp?arnumber=9308431</t>
  </si>
  <si>
    <t>We present a framework to design collaborative games for team building that employs a search-based procedural content generation toolset to help designers creating levels. It comprises a multiplayer game with asymmetric interaction in which a player must reach the exit of a maze within a time limit, while wearing a head mounted display. The maze is complex and the player could not reach the exit on time without a team there to help her using a large number of printed maps describing candidate mazes. The player describes what she sees to the team who use such information to identify which one of the several available maps the player is currently navigating in virtual reality. Each game requires the generation of hundreds of very similar maps with several aliasing (confusing) situations but at the same time need to have a solution to guarantee that if the team members collaborate effectively they can guide the player to the exit. It would be infeasible for a human designer to provide such a massive number of maps for every game played. Accordingly, we developed automatic authoring tools to help designers generate such large sets of maps and also to optimize them based on design principles focusing on fun and pace. Our preliminary results show that the authoring pipeline we created can generate games (set of maps) adherent to such design principles.</t>
  </si>
  <si>
    <t>Search-based procedural content generation;collaborative puzzle games;team building</t>
  </si>
  <si>
    <t>F. Llorens-Largo; F. J. Gallego-DurÃ¡n; C. J. VillagrÃ¡-Arnedo; P. CompaÃ±-Rosique; R. Satorre-Cuerda; R. Molina-Carmona</t>
  </si>
  <si>
    <t>Gamification of the Learning Process: Lessons Learned</t>
  </si>
  <si>
    <t>IEEE Revista Iberoamericana de Tecnologias del Aprendizaje</t>
  </si>
  <si>
    <t>10.1109/RITA.2016.2619138</t>
  </si>
  <si>
    <t>https://ieeexplore.ieee.org/stamp/stamp.jsp?arnumber=7600433</t>
  </si>
  <si>
    <t>Although several definitions of gamification can be found in the literature, they all have in common certain aspects: the application of strategies, models, dynamics, mechanics, and elements of the games in other contexts than games, and the objective of producing a playful experience that fosters motivation, involvement, and fun. In this paper, our approach gamifying the learning process of a subject is presented. Our experience throughout time in using games and gamification in learning have led us to propose, lately, a personalized, automated, and gamified learning system. As a result of this experience and after several years of continuous feedback from our students, we have learned several lessons on how to approach the task of gamification. These lessons are summarized in the following concepts: fun, motivation, autonomy, progressiveness, feedback, error tolerance, experimentation, creativity, and adaptation to the specific case. The final aim is sharing our experience and opening a debate about what key elements the gamification lie in.</t>
  </si>
  <si>
    <t>Gamification;fun;motivation;feedback;trial and error;experimentation;autonomy</t>
  </si>
  <si>
    <t>W. -H. Yang; Y. -Y. Chen; C. -H. Lung; P. -H. Han</t>
  </si>
  <si>
    <t>Innovative Remote Interactive Device Conceptual Design Based on Tactile Feedback to Alleviate Loneliness of the Elderly</t>
  </si>
  <si>
    <t>2022 IEEE International Conference on Consumer Electronics - Taiwan</t>
  </si>
  <si>
    <t>10.1109/ICCE-Taiwan55306.2022.9869256</t>
  </si>
  <si>
    <t>https://ieeexplore.ieee.org/stamp/stamp.jsp?arnumber=9869256</t>
  </si>
  <si>
    <t>In Taiwan, it is common for adult children to live apart from their elderly parents. How to improve the interactions between the elderly and their family members, to help the elderly relieve their loneliness, and to make them feel cared for and valued is the core purpose of the prototype concept developed in this study. This study proposes a prototype product, MoreTime Smart Blanket, a somatosensory device with pressure and temperature feedback through the Internet of Things (IoT). Via the â€œTVâ€, which is the most frequently accessed by the elderly, the video communication allows the remote family members to make kneading gestures according to the interactive game content to trigger the tactile feedback device on the elderly side. The force will also be transmitted to the elderly's Smart Blanket to help the elderly massage. Finally, this study utilizes the Kano Model to evaluate whether users need such functions and service design.</t>
  </si>
  <si>
    <t>Loneliness;Elderly;Haptic Device;Mental health</t>
  </si>
  <si>
    <t>C. Zhu; J. E. Ahn; L. Cui; R. Hare; Y. Tang</t>
  </si>
  <si>
    <t>Engineering Human Body for Systematic and Computational Thinking</t>
  </si>
  <si>
    <t>10.1109/FIE58773.2023.10342946</t>
  </si>
  <si>
    <t>https://ieeexplore.ieee.org/stamp/stamp.jsp?arnumber=10342946</t>
  </si>
  <si>
    <t>This Research to Practice Work-in-Progress paper discusses a next-generation learning system for K-12 students to educate them on scientific concepts surrounding the human body. Specifically, our gamified learning system is designed to make learning more fun, engaging, and effective through game and experiment elements that align with science and math learning standards. It will also increase systematic problem-solving and algorithmic reasoning for K-12 students. Since the human body can be thought of as a combination of interacting systems, the game also introduces students to computational thinking by introducing internal body functions. To achieve these goals, this project has two components. First, an educational virtual reality game will be built according to the natural human body structure. During the game process, students will experience the same as the human body functions, travel along the blood circulation, help with the heartbeat, and participate in oxygen exchange. While students are playing the game, our gamified adaptive learning system tracks and controls the student's learning progress. As the AI component collects student data and uses this information, our system adjusts game content and addresses possible learner issues to refine the learning curriculum for a faster and more effective learning experience. Second, a series of hands-on activities will be conducted based on the functions of the human body (e.g., developing an artificial heart and experiencing how the heart works). Through this project, an attractive and efficient next-generation learning system will be developed and used to expose K-12 students to this learning system. The education of students will be accomplished in different dimensions through games and hands-on practice, respectively. Additionally, compared to traditional learning methods, our learning system not only increases students' interest in learning but also makes it more personalized compared to the conventional learning process. Likewise, we will refer to the results of self-efficacy surveys administered to students and teachers separately to test their perceptions of their abilities and the new system.</t>
  </si>
  <si>
    <t>Gamification;Educational Software;Learning Technology;Computational Thinking;Systematic Thinking</t>
  </si>
  <si>
    <t>A. C. Dewi; N. Dewi Aqmarina; M. Luckianto; D. Guntoro; M. Taufiq</t>
  </si>
  <si>
    <t>Hygiene Heroes: Developing Augmented Reality Game for Children's Cleanliness Awareness Using Assemblr</t>
  </si>
  <si>
    <t>2023 International Conference on Informatics, Multimedia, Cyber and Informations System (ICIMCIS)</t>
  </si>
  <si>
    <t>10.1109/ICIMCIS60089.2023.10349060</t>
  </si>
  <si>
    <t>https://ieeexplore.ieee.org/stamp/stamp.jsp?arnumber=10349060</t>
  </si>
  <si>
    <t>The hygiene awareness of children is an important part of their general health and well-being. Teaching kids appropriate cleanliness habits from an early age not only benefits their own health but also helps to establish a sanitary and disease-free society. Meanwhile, interactive games are rated as a fun and inventive approach to teaching youngsters about hygiene. Hygiene Heroes is an interactive augmented reality (AR) game designed to educate children about cleanliness. The game merges digital elements with the real world, providing an immersive learning experience. It aims to raise awareness of environmental cleanliness and promote a healthier future. This research assesses the effectiveness of the Hygiene Heroes app in achieving these goals through AR technology. The research methodology used the Waterfall approach for game development. Results showcase the app's features and potential for promoting cleanliness awareness among children. Evaluation through black box testing confirms the app's performance. Through the utilization of augmented reality (AR) technology, Hygiene Heroes combines playfulness and learning to foster cleanliness and health consciousness among children. The system effectively raised awareness about cleanliness among children. This was achieved by engaging them in interactive gameplay and immersive experiences. The incorporation of AR into the real world emerged as a potent tool in improving children's understanding of hygiene practices.</t>
  </si>
  <si>
    <t>Hygiene Heroes;Augmented Reality;Immersive Learning;Hygiene Education;Assemblr</t>
  </si>
  <si>
    <t>G. N. Yannakakis; J. Hallam</t>
  </si>
  <si>
    <t>Game and Player Feature Selection for Entertainment Capture</t>
  </si>
  <si>
    <t>2007 IEEE Symposium on Computational Intelligence and Games</t>
  </si>
  <si>
    <t>10.1109/CIG.2007.368105</t>
  </si>
  <si>
    <t>https://ieeexplore.ieee.org/stamp/stamp.jsp?arnumber=4219050</t>
  </si>
  <si>
    <t>The notion of constructing a metric of the degree to which a player enjoys a given game has been presented previously. In this paper, we attempt to construct such metric models of children's 'fun' when playing the Bug Smasher game on the Playware platform. First, a set of numerical features derived from a child's interaction with the Playware hardware is presented. Then the sequential forward selection and the n-best feature selection algorithms are employed together with a function approximator based on an artificial neural network to construct feature sets and function that model the child's notion of 'fun' for this game. Performance of the model is evaluated by the degree to which the preferences predicted by the model match those expressed by the children in a survey experiment. The results show that an effective model can be constructed using these techniques and that the sequential forward selection method performs better in this task than n-best. The model reveals differing preferences for game parameters between children who react fast to game events and those who react slowly. The limitations and the use of the methodology as an effective adaptive mechanism to entertainment augmentation are discussed</t>
  </si>
  <si>
    <t>Entertainment modeling;intelligent interactive playgrounds;neuro-evolution</t>
  </si>
  <si>
    <t>A. K. Adisusilo; E. Wahyuningtyas; N. Saurina; R. Radi</t>
  </si>
  <si>
    <t>2021 IEEE 5th International Conference on Information Technology, Information Systems and Electrical Engineering (ICITISEE)</t>
  </si>
  <si>
    <t>https://ieeexplore.ieee.org/stamp/stamp.jsp?arnumber=9655957</t>
  </si>
  <si>
    <t>Serious games are game systems that do not prioritize the fun side but have a specific purpose, such as learning media. In soil cultivating, to be ready for planting, not everyone knows the right way of processing, so there needs to be a learning process on the soil tillage. One way to cultivate the soil is to use a singkal plow to cut the soil, turn the soil, dispose of the soil and destroy nuisance plantsâ€”a research based on the data obtained in the experiment using the soil bin tool. The model uses multilinear regression with the Ordinary Least Squares (OLS) as the basis for designing a serious game mechanism for soil cultivation so that a learning experience emerges for the user. The results show that the model's accuracy that reaches above 80% can be used as the basis for the characteristics of the soil processing learning media.</t>
  </si>
  <si>
    <t>Serious Game;Soil tillage;Education media;Edu Game</t>
  </si>
  <si>
    <t>S. Reiaz; I. Mcharek; R. Shabbir; H. C. Lim; D. Talukder; R. Udasi; M. F. Malek; K. A. Malek</t>
  </si>
  <si>
    <t>https://ieeexplore.ieee.org/stamp/stamp.jsp?arnumber=8882453</t>
  </si>
  <si>
    <t>The main focus of this project is to promote and encourage a healthy lifestyle through the means of a mobile exergame with wearable sensors. It is crucial to create a fun and social environment to perform exercises so that it will attract more people to work out and stay fit. Our project uses features of gaming application - animated characters performing the exercises as a means for multiple people to exercise together and create a friendly environment. Along with this gaming aspect the calories burnt by the players will be calculated during every exercise session and displayed. This information of calories burnt will be calculated through conducting case studies where the movement detected by the accelerometer sensors when particular exercises are performed will be recorded along with the heart rate of the person after every exercise. This paper will showcase the design and application of the CalorieKiller project that calculates and displays the calories burnt by the user while they exercise through the means of our game.</t>
  </si>
  <si>
    <t>Exergame;lifestyle;calories;sensors;wearable</t>
  </si>
  <si>
    <t>M. Iqbal; C. Machbub; A. S. Prihatmanto</t>
  </si>
  <si>
    <t>2015 4th International Conference on Interactive Digital Media (ICIDM)</t>
  </si>
  <si>
    <t>https://ieeexplore.ieee.org/stamp/stamp.jsp?arnumber=7516346</t>
  </si>
  <si>
    <t>National educational system was riddled with many problems both in terms of internal and external to date. Internal issues referring to the constraints of some national education standards among which the standard process, teachers and education personnel standards, and competency standards. The standard process has a problem that improvement mindset has not done well in the learning process of the learning method centered on the teacher (teacher centered) into a student-centered teaching methods (student oriented)[17]. Standard teachers and education personnel have a problem of low professionalism of teachers in Indonesia proved in 2010 the number of teachers who meet the qualification standards nationally only 43%[2]-Standardized competence of graduates have problems one of which is evidenced by the results of the 2012 survey data by the Program for International Student Assessment (PISA), which mentions the mathematical ability of students in Indonesia was ranked 64 out of 65 countries[1]. In addition to internal problems are also external problems in the organization of education as the result of research that says that as many as 600 students in grade eight and nine on average spend 9 hours per week playing games keseluruhan. Playing games have proven to deliver negative correlation with academic achievement of students, if played in a long period of time[5]. In this digital era, it is appropriate that educational games have a more comprehensive capabilities for responding the internal and external challenges of the world of education. Therefore the authors undertake the design and construction of educational games vidyanusa mission 19th to study the materials of scale and comparison using The 7 Steps for Designing Serious Games method to resolve some of the problems of national educational standards. This method begins with the analysis specifications pedagogical objectives to be achieved, the selection of model type game that will be used, the adjustment of pedagogical scenario with games scenario are fun, the search of software components that can be used, description detail of scenarios, the quality control of pedagogical and determination of specifications for subcontractors and game design tools[10].</t>
  </si>
  <si>
    <t>vidyanusa;educational game;ratio and scale;the 7 steps for designing serious games;thematic learning;math;junior high schools;usability games</t>
  </si>
  <si>
    <t>S. MaraviÄ‡ ÄŒisar; R. Pinter; P. ÄŒisar</t>
  </si>
  <si>
    <t>Code hunt â€” â€œhuntingâ€ to learn programming</t>
  </si>
  <si>
    <t>2014 IEEE 15th International Symposium on Computational Intelligence and Informatics (CINTI)</t>
  </si>
  <si>
    <t>10.1109/CINTI.2014.7028698</t>
  </si>
  <si>
    <t>https://ieeexplore.ieee.org/stamp/stamp.jsp?arnumber=7028698</t>
  </si>
  <si>
    <t>Programming is a major subject in Computer Science (CS) departments. However, students often face difficulties on the basic programming courses due to several factors that cause these difficulties. The most important reason may be the lack of problem solving abilities that many students show. Learning to code can be made more effective if it is perceived as fun by the learner. Code Hunt uses puzzles that players have to explore by means of clues presented as test cases. Players iteratively modify their code to match the functional behavior of secret solutions. The aim of this paper is to introduce an educational, browser-based coding game which can help in learning coding.</t>
  </si>
  <si>
    <t>C. W. Lee; S. H. Oh</t>
  </si>
  <si>
    <t>2019 International Conference on Information and Communication Technology Convergence (ICTC)</t>
  </si>
  <si>
    <t>https://ieeexplore.ieee.org/stamp/stamp.jsp?arnumber=8939598</t>
  </si>
  <si>
    <t>This Study concentrates on `purpose' and `fun', core keyword of serious game development factors. The author of this Study examines studies on two factors and makes a new model of serious game for seniors by making good use of various keywords generated through above mentioned process. The author of this Study expects to improve awareness of serious game and establish efficient standard for game design.</t>
  </si>
  <si>
    <t>Serious Game;Senior Layer;Design Factor;Model</t>
  </si>
  <si>
    <t>O. Hurd; S. Kurniawan; M. Teodorescu</t>
  </si>
  <si>
    <t>Virtual Reality Video Game Paired with Physical Monocular Blurring as Accessible Therapy for Amblyopia</t>
  </si>
  <si>
    <t>2019 IEEE Conference on Virtual Reality and 3D User Interfaces (VR)</t>
  </si>
  <si>
    <t>10.1109/VR.2019.8797997</t>
  </si>
  <si>
    <t>https://ieeexplore.ieee.org/stamp/stamp.jsp?arnumber=8797997</t>
  </si>
  <si>
    <t>This paper discusses a virtual reality (VR) therapeutic video game for treatment of the neurological eye disorder, Amblyopia. Amblyopia is often referred to as lazy eye, and it entails weaker vision in one eye due to a poor connection between the eye and the brain. Until recently it was thought to be untreatable in adults, but new research has proven that with consistent therapy even adults can improve their Amblyopia, especially through perceptual learning and video games. Even so, therapy compliance remains low due to the fact that conventional therapies are perceived as either invasive, dull and/or boring. Our game aims to make Amblyopia therapy more immersive, enjoyable and playful. The game was perceived by our users to be a fun and accessible alternative, as it involves adhering a Bangerter foil (an opaque sticker) on a VR headset to blur vision in an Amblyopic person's dominant eye while having them playa VR video game. To perform well in the video game, their brain must adapt to rely on seeing with their weaker eye, thereby reforging that neurological connection. While testing our game, we also studied users behavior to investigate what visual and kinetic components were more effective therapeutically. Our findings generally show positive results, showing that visual acuity in adults increases with 45 minutes of therapy. Amblyopia has many negative symptoms including poor depth perception (nec-essary for daily activities such as driving), so this therapy could be life changing for adults with Amblyopia.</t>
  </si>
  <si>
    <t>Visual acuityâ€”Visual stereopsisâ€”LogMARâ€”Crowding</t>
  </si>
  <si>
    <t>E. Cerezo; T. Coma-RosellÃ³; A. Aguelo; A. C. Blasco-Serrano; M. Ã. Garrido</t>
  </si>
  <si>
    <t>Exploring Intergenerational Interactions Through an Online Storytelling Experience</t>
  </si>
  <si>
    <t>10.1109/TLT.2023.3260955</t>
  </si>
  <si>
    <t>https://ieeexplore.ieee.org/stamp/stamp.jsp?arnumber=10079170</t>
  </si>
  <si>
    <t>Intergenerational games to be played by grandparents and their grandchildren can be mutually beneficial for both age groups: breaking with age stereotypes, linking the learning and leisure needs of both generations and encouraging communication, solidarity, and social connectedness between generations. Due to the COVID-19 pandemic, it was necessary to switch from colocated physical intergenerational play to online experiences. This type of experience, in which grandparents connect from their own houses to participate, represents a challenge in terms of recruiting participants and carrying out the online sessions, due to grandparentsâ€™ technological insecurities and their reluctance to play videogames. Besides, intergenerational games have to be carefully designed to promote symmetrical interactions, fun, and engagement on the part of both age groups as well as to develop easy to use interfaces. In this work, we present an online storytelling game designed to be played by family teams formed by grandparents and their grandchildren. The guidelines followed, the assessment tools designed to evaluate the intergenerational dynamics and the emotions that arise during the experience are also presented. Results of the three online sessions carried out are presented and discussed.</t>
  </si>
  <si>
    <t>Intergenerational dynamics;online games;storytelling;technological acceptance</t>
  </si>
  <si>
    <t>H. Haryanto; Aripin; A. Kardianawati; U. Rosyidah; E. Mulyanto; T. Sutojo</t>
  </si>
  <si>
    <t>2022 International Conference on ICT for Smart Society (ICISS)</t>
  </si>
  <si>
    <t>https://ieeexplore.ieee.org/stamp/stamp.jsp?arnumber=9915117</t>
  </si>
  <si>
    <t>Serious game has been a very potential tool for learning, especially for online learning in the Covid 19 pandemic era. Using interactivity and experience as the main advantage, serious games offer a fun way to learn that can enhance the understanding of the learning material. However, the design of the serious game is difficult due to the different nature between learning and gaming. Game activity is one of the game elements that is difficult to develop. Appreciative serious game is the type of serious game that is using Appreciative Learning concept to design the activity. Appreciative serious game has four main stages, namely Discovery, Dream, Design and Destiny. Design stage is one of the most difficult stages, because it has the most activities compared to other stage, thus it should maintain the balance between boredom and frustration. Item often only viewed as a gimmick, even though it has potential to support the balance. This research is using fuzzy logic to produce adaptive item behavior, called fuzzy adaptive items. The fuzzy adaptive item takes life point and the number of errors, which resulted in the dynamic frequency of appearing relevant items. The results shows that items appear dynamically according to player performance.</t>
  </si>
  <si>
    <t>Adaptive;Appreciative Learning;Fuzzy Logic;Game Activity Design;Item</t>
  </si>
  <si>
    <t>R. L. Queiroz; I. Bichara de Azeredo Coutinho; P. Machado Vieira Lima; F. F. Sampaio; G. B. XexÃ©o</t>
  </si>
  <si>
    <t>Playing with Robots Using Your Brain</t>
  </si>
  <si>
    <t>2018 17th Brazilian Symposium on Computer Games and Digital Entertainment (SBGames)</t>
  </si>
  <si>
    <t>10.1109/SBGAMES.2018.00031</t>
  </si>
  <si>
    <t>https://ieeexplore.ieee.org/stamp/stamp.jsp?arnumber=8636901</t>
  </si>
  <si>
    <t>The use of EEG (electroencephalography) has been perceived as an interesting tool for people with motor disabilities to control a sort of electronic devices like robotic wheelchairs, exoskeletons, robotic arms, computers, among others. This kind of BCI (Brain Computer Interface) can be useful to help those people to carry out daily chores as well as to engage in recreational activities, like playing games, just for fun or as a way of performing the necessary training for the mental control of electronic devices in a playful way. In this sense, this paper presents a proposal for a Hot and Cold game using a Turtlebot3 Waffle robot and an EMOTIV Insight 5 channel mobile EEG.</t>
  </si>
  <si>
    <t>EEG;BCI;robots;games</t>
  </si>
  <si>
    <t>U. Tellioglu; G. G. Xie; J. P. Rohrer; C. Prince</t>
  </si>
  <si>
    <t>Whale of a crowd: Quantifying the effectiveness of crowd-sourced serious games</t>
  </si>
  <si>
    <t>2014 Computer Games: AI, Animation, Mobile, Multimedia, Educational and Serious Games (CGAMES)</t>
  </si>
  <si>
    <t>10.1109/CGames.2014.6934151</t>
  </si>
  <si>
    <t>https://ieeexplore.ieee.org/stamp/stamp.jsp?arnumber=6934151</t>
  </si>
  <si>
    <t>In this paper we analyze several Crowd-Sourced Serious Games (CSSGs), a new genre focused on advancing widely respected causes such as social equality and science. We observe that the general effectiveness of these games has remained largely unknown. Existing performance analyses have been limited to documenting experiences with individual systems. More importantly, existing game analytics approaches are designed for games that provide personal experience and entertainment. In contrast, CSSGs attract participants by evoking their sense of social responsibility and sympathy for others. Intuitively, social awareness and sympathy alone may not result in the same level of consistent participation as personal achievement, or fun. Consequently, the success of a CSSG may be more tightly linked to the contributions of few highly-dedicated players (whales).</t>
  </si>
  <si>
    <t>Crowd-Sourced Serious Games;Game Analytics;Whale Effect Graph;Player Engagement Rate</t>
  </si>
  <si>
    <t>M. M. Nadzir; B. Pillay</t>
  </si>
  <si>
    <t>2022 16th International Conference on Ubiquitous Information Management and Communication (IMCOM)</t>
  </si>
  <si>
    <t>https://ieeexplore.ieee.org/stamp/stamp.jsp?arnumber=9721794</t>
  </si>
  <si>
    <t>Energy plays a vital role in our daily lives. Energy needs to be conserved to cut costs and preserve the resources for more extended use. Energy conservation is an effort to reduce energy consumption by being more energy efficient. However, many people waste a lot of energy in their daily usage. Energy waste tends to happen due to a lack of energy conservation awareness among the public. Even though there are many digital resources on energy conservation, few mobile games are about energy conservation awareness. Therefore, this study proposes a mobile game prototype that emphasizes energy conservation, specifically electricity consumption. A rapid prototyping model modified for serious game development is used to develop the prototype. Nine participants were involved in testing the basic prototype. Most of the participants were satisfied with the game mechanics. The study's outcome shows that this prototype is promising to promote energy conservation with more fun and interactivity via a mobile game platform.</t>
  </si>
  <si>
    <t>mobile applications;mobile learning;mobile game;energy conservation;climate change</t>
  </si>
  <si>
    <t>S. Ismail; S. Abdennadher; W. Abouelsaadat</t>
  </si>
  <si>
    <t>Rules on Wheels: A Serious Game for Teaching Traffic Signs</t>
  </si>
  <si>
    <t>2016 8th International Conference on Games and Virtual Worlds for Serious Applications (VS-GAMES)</t>
  </si>
  <si>
    <t>https://ieeexplore.ieee.org/stamp/stamp.jsp?arnumber=7590360</t>
  </si>
  <si>
    <t>Serious games are games that do not only entertain but also target solving real world problems. Despite the fact that serious games can be entertaining, the primary purpose behind a serious game, among other things, is to educate the user. In this paper, we report on the design, implementation and evaluation of a serious game for learning traffic laws. In Egypt, road accidents are a major cause of casualties and injury. Rules on Wheels is a game developed to enhance the traffic law knowledge of its players through a fun and engaging experience. A formal experiment has been conducted to evaluate the effectiveness of the game in teaching traffic signs. Results show that the game outperforms conventional methods, in both effectiveness and engagement. Thus, Rules on Wheels can successfully improve the traffic law knowledge of the general population. Moreover, since it is an engaging game, it could be the motivational factor needed for Egyptians to learn about traffic laws.</t>
  </si>
  <si>
    <t>T. Mitamura; Y. Suzuki; T. Oohori</t>
  </si>
  <si>
    <t>2012 IEEE International Conference on Systems, Man, and Cybernetics (SMC)</t>
  </si>
  <si>
    <t>https://ieeexplore.ieee.org/stamp/stamp.jsp?arnumber=6378001</t>
  </si>
  <si>
    <t>In recent years, so-called serious games, where some kind of knowledge is gained through digital game play, have received significant attention and there has been an active movement toward games that effectively enrich the learning environment. Serious games are games that are developed according to the concept, â€œIt is possible through game play to obtain some kind of knowledge while having fun. Through these serious games, there has been an active movement toward fun learning using games in education at school and internal training at organizations. In contrast, at universities the level of learning programming differs significantly depending on the academic background of the student and there are issues with traditional programming education learning because the student does not feel enjoyment and is not interested in information engineering. As a countermeasure, teaching methods and teaching aids etc. have been cited as themes and learning through the utilization of serious games and game development has been proposed to tackle these themes. In this paper we propose and evaluate serious games for programming learning based on the concept â€œLearning programming through gamingâ€.</t>
  </si>
  <si>
    <t>Serious Games;Programming Languages</t>
  </si>
  <si>
    <t>V. Dambhare; R. Wader; V. Jadhav; Y. Gaikwad; A. Warghane</t>
  </si>
  <si>
    <t>Exergame with Deep-Learning and Sensors</t>
  </si>
  <si>
    <t>2023 7th International Conference On Computing, Communication, Control And Automation (ICCUBEA)</t>
  </si>
  <si>
    <t>10.1109/ICCUBEA58933.2023.10391959</t>
  </si>
  <si>
    <t>https://ieeexplore.ieee.org/stamp/stamp.jsp?arnumber=10391959</t>
  </si>
  <si>
    <t>The shift from offline to online work has resulted in long sitting hours of the students and employees. It is crucial for them to do at least some physical movements in between sitting hours. Some fun activities could motivate them to do exercise. For this purpose, we have proposed a game which can be played in real time. The diminishing equipment cost makes it reasonable to Virtual Reality (VR) headsets with gaming hardware and gestures. In this paper, we talk about the utilization of various gamification methods in VR for encouraging exercise. We portray both the hardware setting and the use of sensors to detect the user gestures for jumping and crouching. We assess the viability of such strategies through a user study, which gives valuable insights on their effectiveness in designing such apps.</t>
  </si>
  <si>
    <t>Gamification;Deep learning;Video Classification;Immersion;Unity 2D;Virtual Reality;Fitness;Heart rate sensor;Internet Of Things</t>
  </si>
  <si>
    <t>Rung-Yu Tseng; K. Chuang; K. Hermann; J. Koehler; Ellen Yi-Luen Do</t>
  </si>
  <si>
    <t>Hard to access the information in the healthcare system? I See! - an innovative touch-screen information board for pediatric hospitals</t>
  </si>
  <si>
    <t>2011 IEEE International Conference on Pervasive Computing and Communications Workshops (PERCOM Workshops)</t>
  </si>
  <si>
    <t>10.1109/PERCOMW.2011.5766910</t>
  </si>
  <si>
    <t>https://ieeexplore.ieee.org/stamp/stamp.jsp?arnumber=5766910</t>
  </si>
  <si>
    <t>Confusion, frustration and anxiety are caused by the ineffective communication in healthcare system. Patients and family members usually have a hard time to acquire necessary information in hospitals. The healthcare literacy, a wide range of patient-age population, and the text-only teaching sheets are important factors to block the communication. Therefore, the proposed work presents an innovative information board that is designed specifically for current pediatric healthcare environment to deliver messages more effectively through a fun and interactive approach. The I See! System carries four goals: Inform, Set expectation, Educate and Ease Anxiety (I.S.E.E). The innovative I See! System achieves these goals through categories, such as introduction video clip, interactive games, key words section and parents' place. Using different sections in the module, patients and families can engage more effectively in medical procedures. The distinguishing features in I See! module are Age-Adaptable, Audio-Visual, Multi-Lingual, Multi-Sensory, Interactive and Procedural. In addition, this module is a mobile, touch-screen and web-based appliance to prepare patients and families well to take the examinations in hospitals. Lastly, this work also discusses how the information in healthcare system could be delivered to patients and families more efficiently.</t>
  </si>
  <si>
    <t>information board;children healthcare system;pediatric hospital</t>
  </si>
  <si>
    <t>L. A. Diehl; E. Lehmann; R. M. Souza; J. B. Alves; R. Z. Esteves; P. A. Gordan</t>
  </si>
  <si>
    <t>A serious game prototype for education of medical doctors and students on insulin management for treatment of diabetes mellitus</t>
  </si>
  <si>
    <t>2011 IEEE 1st International Conference on Serious Games and Applications for Health (SeGAH)</t>
  </si>
  <si>
    <t>10.1109/SeGAH.2011.6165437</t>
  </si>
  <si>
    <t>https://ieeexplore.ieee.org/stamp/stamp.jsp?arnumber=6165437</t>
  </si>
  <si>
    <t>This paper describes the construction of a serious game prototype for training doctors and medical students about insulin management for the treatment of diabetes mellitus (DM). There are a few simulators that are educationally useful for this aim, but they are little attractive for the user, so we intend to create a tool that includes game elements to make it more fun and appealing. A series of hypothetical, clinical cases with increasing complexity are used to develop a minimum curriculum for training, incorporating all the principal aspects of insulin therapy for DM in the context of primary health care. We chose to develop an Adventure game, based on a minimum curriculum of contents about insulin management. The game presents a series of clinical scenarios and asks the players to make decisions about the best diagnostic and therapeutic options for each case. After each decision, the players receive feedback, comparing their decisions with the recommendations from the best-quality medical literature, and have access to additional educational resources (texts, algorithms, links to guidelines).</t>
  </si>
  <si>
    <t>Insulin;Diabetes Mellitus;Video Games;Medical Education;Educational Technology</t>
  </si>
  <si>
    <t>R. Walsh; M. Boberg; J. Arrasvuori; H. Korhonen; T. Walsh</t>
  </si>
  <si>
    <t>Introducing game and playful experiences to other application domains through personality and motivation models</t>
  </si>
  <si>
    <t>2010 2nd International IEEE Consumer Electronics Society's Games Innovations Conference</t>
  </si>
  <si>
    <t>10.1109/ICEGIC.2010.5716900</t>
  </si>
  <si>
    <t>https://ieeexplore.ieee.org/stamp/stamp.jsp?arnumber=5716900</t>
  </si>
  <si>
    <t>We discuss the use of the PLEX playful experience model a system to introduce games design aspects into alternative application and product domains. We report an exploratory study to relate the relationships between playful experiences and real world values and personalities. The method led to a prototype model of playful experiences associated with values and personality based motivations, emotions and behavior, and could be a useful tool for playful concept creation. As consumer offerings are increasingly differentiated by the quality of the experience, our approach promises to enhance the fun, and widen the engagement, of many products and applications.</t>
  </si>
  <si>
    <t>N. L. Lescano; S. E. Mamani; J. G. Illatopa</t>
  </si>
  <si>
    <t>Cultiventura software architecture tool supporting the learning of the moche culture</t>
  </si>
  <si>
    <t>2016 IEEE XXIII International Congress on Electronics, Electrical Engineering and Computing (INTERCON)</t>
  </si>
  <si>
    <t>https://ieeexplore.ieee.org/stamp/stamp.jsp?arnumber=7815575</t>
  </si>
  <si>
    <t>This paper aims to describe the software architecture used for the development of Cultiventura, tool that provides technology resources to support the formation of cultural identity in the teaching-learning process through technology of videogame and augmented reality for students of fourth, fifth and sixth elementary school. The design method of architecture in the context of an agile software development process is described. The results indicate that applying the model based on architecture has allowed us to develop the application with better management from the conceptual vision to the software artifact, understanding more appropriately as the essential features are implemented in the organization of the elements Cultiventura taking advantage of the interactive features of the technology to insert cultural concepts that allow students to bring cultural identification through fun and learning.</t>
  </si>
  <si>
    <t>Architecture;games;augmented reality;movile;software</t>
  </si>
  <si>
    <t>D. Assante; C. Fornario; A. E. Sayed; S. A. Salem</t>
  </si>
  <si>
    <t>Edutronics: Gamification for introducing kids to electronics</t>
  </si>
  <si>
    <t>2016 IEEE Global Engineering Education Conference (EDUCON)</t>
  </si>
  <si>
    <t>10.1109/EDUCON.2016.7474659</t>
  </si>
  <si>
    <t>https://ieeexplore.ieee.org/stamp/stamp.jsp?arnumber=7474659</t>
  </si>
  <si>
    <t>In this paper we present the Edutronics project, a new game-based equipment to introduce kids to Electronics by means of a fun learning environment based on learning by doing. The equipment has been developed as a graduation project by a group of Egyptian students, enrolled in a double degree program in ICT Engineering, organized by Uninettuno University (Italy) and Helwan University (Egypt). The equipment is composed by a hardware platform and a controlling software. The hardware platform consists of a didactic kit designed to allow to build electric circuits in a amusing and safe way. The controlling software has been developed as a mobile application and provides the students with exercises to be solved. Today's ubiquity of social networks is enabled through a Facebook profile in order to publish one's results. An Arduino board with Bluetooth shield connects the hardware to the software and is able to check the correctness of each exercise solutions. Such an equipment is targeted to young students of primary to high schools in order to introduce them to Electronics in a safe way and with an affordable cost for schools.</t>
  </si>
  <si>
    <t>Electronics;gamification;Arduino;STEM education</t>
  </si>
  <si>
    <t>R. Guo; J. Quarles</t>
  </si>
  <si>
    <t>Converting Sedentary Games to Exergames: A Case Study with a Car Racing Game</t>
  </si>
  <si>
    <t>10.1109/VS-GAMES.2013.6624225</t>
  </si>
  <si>
    <t>https://ieeexplore.ieee.org/stamp/stamp.jsp?arnumber=6624225</t>
  </si>
  <si>
    <t>One of the major challenges in designing exercise games (exergames) is maintaining engagement and motivation over time. Previous research has shown that games can increase the motivation exercise. However, these games are typically developed with limited set of specific exercises in mind, which limits genre choices, and potentially long term motivation. To address this critical issue, we are interested in employing any exercise as an interface to common, existing, sedentary games, such as a car racing game. Specifically, in this paper, we aim to take initial steps toward this goal. As a proof of concept, we developed 2 exercised based interfaces for a car racing game - a game genre minimally used for exergames. We present the evaluation of our novel exercise interfaces to the racing game, and offer general guidelines for converting common classes of sedentary games to exergames.</t>
  </si>
  <si>
    <t>X. Peng; J. Quaye; S. Rao; W. Xu; P. Botchway; C. Brockett; N. Jojic; G. DesGarennes; K. Lobb; M. Xu; J. Leandro; C. Jin; B. Dolan</t>
  </si>
  <si>
    <t>Player-Driven Emergence in LLM-Driven Game Narrative</t>
  </si>
  <si>
    <t>2024 IEEE Conference on Games (CoG)</t>
  </si>
  <si>
    <t>10.1109/CoG60054.2024.10645607</t>
  </si>
  <si>
    <t>https://ieeexplore.ieee.org/stamp/stamp.jsp?arnumber=10645607</t>
  </si>
  <si>
    <t>We explore how interaction with large language models (LLMs) can give rise to emergent behaviors, empowering players to participate in the evolution of game narratives. Our testbed is a text-adventure game in which players attempt to solve a mystery under a fixed narrative premise, but can freely interact with non-player characters generated by GPT-4, a large language model. We recruit 28 gamers to play the game and use GPT-4 to automatically convert the game logs into a node-graph representing the narrative in the playerâ€™s gameplay. We find that through their interactions with the non-deterministic behavior of the LLM, players are able to discover interesting new emergent nodes that were not a part of the original narrative but have potential for being fun and engaging. Players that created the most emergent nodes tended to be those that often enjoy games that facilitate discovery, exploration and experimentation.</t>
  </si>
  <si>
    <t>N. A. Miedema; J. Vermeer; S. Lukosch; R. Bidarra</t>
  </si>
  <si>
    <t>Superhuman sports in mixed reality: The multi-player game League of Lasers</t>
  </si>
  <si>
    <t>https://ieeexplore.ieee.org/stamp/stamp.jsp?arnumber=8798275</t>
  </si>
  <si>
    <t>In recent years, many promising developments have taken place around augmented, virtual and mixed-reality technology. One could wonder whether these technologies can be combined to yield a mix of video games and sports, involving physical activities previously deemed impossible: creating a superhuman sport. This work investigates how mixed-reality can be used to create a fun, intuitive and engaging superhuman sport. To this end, the game League of Lasers was developed, in which two teams compete in a mix between football and Pong, using the physical movement of the players as main means to interact within mixed-reality. An evaluation of League of Lasers with a user study with 32 participants showed that League of Lasers is perceived as a fun and immersive skill-based game.</t>
  </si>
  <si>
    <t>Human-centered computing;Mixed / augmented reality Human-centered computing;User studies Human-centered computing;User interface design Software and its engineering;Interactive games</t>
  </si>
  <si>
    <t>S. Miller; G. McRobbie; C. Begg</t>
  </si>
  <si>
    <t>Business intelligence tools: Should they be â€˜gamifiedâ€™? Project â€˜GamBITâ€™: Evaluating user engagement</t>
  </si>
  <si>
    <t>2016 SAI Computing Conference (SAI)</t>
  </si>
  <si>
    <t>10.1109/SAI.2016.7556065</t>
  </si>
  <si>
    <t>https://ieeexplore.ieee.org/stamp/stamp.jsp?arnumber=7556065</t>
  </si>
  <si>
    <t>The act of applying game mechanics and dynamics (which have been traditionally used in video games) into business applications is being widely trialled in an effort to make conventional business software a bit more participative, fun and engaging. This new trend, named `gamification' has its believers and of course, its critics who still need convincing that the concept is an effective and beneficial business tool worthy of investment. The literature reveals that user engagement of business intelligence (BI) tools is much lower than expected and investors are failing to get a good return on their investment (ROI). So, a software prototype will be designed and developed to add gamification to a BI tool to determine its effect upon the user engagement levels of test participants. The experimental study will be evaluated using the comprehensive User Engagement Scale (UES) to see if there are improvements in areas such as; aesthetics, perceived usability, endurability, novelty, felt involvement and focused attention. The results of this unique study should demonstrate whether or not `gamifying' a BI tool has the potential to increase an individual's motivation to use BI software more often.</t>
  </si>
  <si>
    <t>Business intelligence;Gamification;Human computer interaction;User engagement</t>
  </si>
  <si>
    <t>M. A. Khenissi; Y. Bouzid; F. Essalmi; M. Jemni</t>
  </si>
  <si>
    <t>A Learning Game for Deaf Learners</t>
  </si>
  <si>
    <t>10.1109/ICALT.2015.98</t>
  </si>
  <si>
    <t>https://ieeexplore.ieee.org/stamp/stamp.jsp?arnumber=7265368</t>
  </si>
  <si>
    <t>Using computer games that support learning and teaching can offer various benefits to learners. The use of learning games can consume the attention of learners and increase their motivation and engagement which can then lead to stimulate learning. In particular, the use of learning versions of existing computer games has been found to have success in improving learners' motivation, increasing their desire to learn and making learning more enjoyable. However, most of the research to date on educational games, in particular learning versions of existing computer games, focused only on learner with typical development. Rather less is known about the designing of educational games for learners with special needs. For that, this paper presents a new educational game for deaf learners, called learning version of memory match game for deaf learners. This learning game was specially designed to foster vocabulary acquisition for deaf learners, to engage them, to keep them motivated and to render the learning experience with more fun.</t>
  </si>
  <si>
    <t>Learning game;Deaf learner;Sign Writing;tuni Signer;Vocabulary acquisition;Working Memory Capacity</t>
  </si>
  <si>
    <t>K. F. Li; K. Lothrop; E. Gill; S. Lau</t>
  </si>
  <si>
    <t>A Web-Based Sign Language Translator Using 3D Video Processing</t>
  </si>
  <si>
    <t>2011 14th International Conference on Network-Based Information Systems</t>
  </si>
  <si>
    <t>10.1109/NBiS.2011.60</t>
  </si>
  <si>
    <t>https://ieeexplore.ieee.org/stamp/stamp.jsp?arnumber=6041939</t>
  </si>
  <si>
    <t>The American Sign Language (ASL) is used by hearing-impaired people in North America, as well as in other parts of the world to supplement indigenous sign language. A proof-of-concept ASL Translator has been designed and developed using 3D video processing techniques. Foreseeing its potential as a Web-based application, the Translator must have a portable input device to capture gestures and its cost must be kept low. The recently introduced Xbox Kinect is a versatile gesture input device and fits the low-cost requirement as well. 3D data of the joints of a user captured by the Kinect are analyzed and matched to a library of pre-recorded signs. The matched signs are then transcribed to word or phrase, and output to a suitable user interface. The implemented prototype works with excellent accuracy for a limited vocabulary. Using the Web and a server to archive the pre-recorded signs and to process recorded gesture via a motion capture device, there are many potential applications. The Translator can be utilized as an assistive tool for the hearing impaired to communicate or as a teaching tool for those who want to learn the sign language.</t>
  </si>
  <si>
    <t>American Sign Language;motion capture;gesture recognition;3D point-pattern matching</t>
  </si>
  <si>
    <t>S. Chennamaneni; P. Pradhan; V. Chebolu; M. Vejendla; S. K. Kannaiah; S. S. Aravinth</t>
  </si>
  <si>
    <t>2023 International Conference on Sustainable Computing and Data Communication Systems (ICSCDS)</t>
  </si>
  <si>
    <t>https://ieeexplore.ieee.org/stamp/stamp.jsp?arnumber=10104800</t>
  </si>
  <si>
    <t>Cybercrimes are a hazard to both people and businesses. Knowing the best techniques for cyber security is essential for defending against these threats. Despite their ability to be useful, conventional learning techniques like reading articles or attending seminars lack interest. Because of this, employing serious games for education is growing in popularity. Serious games give players an involved learning experience while educating them on a subject, like cyber security. In order to give players a useful understanding to defend themselves, this study investigates the best approaches for embedding cyber security education into serious games. Learning about cyber security is made enjoyable and more relevant by using a game-based methodology. In order to evaluate how game design aspects might be utilized to effectively instruct players on cyber security, the paper examines a variety of game design elements, including game mechanics, narrative, and feedback mechanisms. Additionally, it goes into how different players, such as novice and experienced players, might be catered to in serious games. In general, playing serious games is a fun and effective approach to educate yourself about cyber security. Designers and teachers can produce games that are both enjoyable and instructional by adhering to the quality standards described in this paper.</t>
  </si>
  <si>
    <t>Cybercrimes;Cyber security;Conventional learning techniques;Serious games;Education;Game-based methodology;Game design elements;Game mechanics;Narrative;Feedback mechanisms;Novice players;Experienced players;Fun;Effective;Designers;Teachers;Quality standards</t>
  </si>
  <si>
    <t>S. -C. Lin; T. -J. Lee; H. -W. Wang; H. -C. Chan</t>
  </si>
  <si>
    <t>2018 7th International Congress on Advanced Applied Informatics (IIAI-AAI)</t>
  </si>
  <si>
    <t>https://ieeexplore.ieee.org/stamp/stamp.jsp?arnumber=8693463</t>
  </si>
  <si>
    <t>Learners' motivation is usually a necessary condition for successful learning process and it is positively correlated with the characteristics of the design of the game, such as goals, rules, competition, challenge, fantasy and fun. In this study, an immersive virtual reality device, HTC Vive, was developed as a learning tool for fire disaster prevention education. It is a digital game-based learning system which was developed based on the design principles of EFM model and the learning theorem of experimental learning cycle. The results show that more than 70% of students believe that using the platform of virtual reality can increase learning interest and is helpful for learning. It not only enhances students' motivation to learn disaster prevention literacy, but also provides interests of exploring knowledge of fire response. Finally, this study provides suggestions on this kind of learning programs.</t>
  </si>
  <si>
    <t>digital game-based learning;experiential learning cycle;immersion virtual reality</t>
  </si>
  <si>
    <t>M. -B. IbÃ¡Ã±ez; Ã. Di-Serio; C. Delgado-Kloos</t>
  </si>
  <si>
    <t>Gamification for Engaging Computer Science Students in Learning Activities: A Case Study</t>
  </si>
  <si>
    <t>10.1109/TLT.2014.2329293</t>
  </si>
  <si>
    <t>https://ieeexplore.ieee.org/stamp/stamp.jsp?arnumber=6827214</t>
  </si>
  <si>
    <t>Gamification is the use of game design elements in non-game settings to engage participants and encourage desired behaviors. It has been identified as a promising technique to improve studentsâ€™ engagement which could have a positive impact on learning. This study evaluated the learning effectiveness and engagement appeal of a gamified learning activity targeted at the learning of C-programming language. Furthermore, the study inquired into which gamified learning activities were more appealing to students. The study was conducted using the mixed-method sequential explanatory protocol. The data collected and analysed included logs, questionnaires, and pre- and post-tests. The results of the evaluation show positive effects on the engagement of students toward the gamified learning activities and a moderate improvement in learning outcomes. Students reported different motivations for continuing and stopping activities once they completed the mandatory assignment. The preferences for different gamified activities were also conditionedÂ by academic milestones.</t>
  </si>
  <si>
    <t>E-learning;engagement;game mechanics;game dynamics;gamification</t>
  </si>
  <si>
    <t>S. H. Ab Hamid; L. Y. Fung</t>
  </si>
  <si>
    <t>Learn Programming by Using Mobile Edutainment Game Approach</t>
  </si>
  <si>
    <t>2007 First IEEE International Workshop on Digital Game and Intelligent Toy Enhanced Learning (DIGITEL'07)</t>
  </si>
  <si>
    <t>https://ieeexplore.ieee.org/stamp/stamp.jsp?arnumber=4148850</t>
  </si>
  <si>
    <t>The concept of edutainment or ''education and entertainment" is not new in a learning environment and its purpose is to make the learning process more enjoyable. This project integrated mobile game technology into a mobile learning system to make the learning process more fun and effective for its student end-users. The current generation prefers to spend time in front of the computer playing games instead of studying, so the project merged the technology so they can still play games but study at the same time. Even though mobile technology has many weaknesses (e.g., limited screen size), the project used this technology because it can be played anywhere, anytime, by any mobile device. The main end-users of the project are students or anyone who is learning the subject. For the time being, the project focuses on C++ programming as its domain. Basically, once a student executes the application, he or she can play the game by using C++ programming knowledge. The game starts by displaying a question. The player is represented by a small car that can shoot by using bullets. Within a time limit, the player must shoot the correct answer to a practical programming question. If the player shoots the wrong answer, the wrong answer will try to shoot the player back. The game was developed using J2ME as its development tool and Adobe Photoshop as its graphic design tool.</t>
  </si>
  <si>
    <t>R. Daconceicao; C. Locke; K. Cooper; C. S. Longstreet</t>
  </si>
  <si>
    <t>Semi-automated serious educational game generation: A component-based game engineering approach</t>
  </si>
  <si>
    <t>Proceedings of CGAMES'2013 USA</t>
  </si>
  <si>
    <t>10.1109/CGames.2013.6632637</t>
  </si>
  <si>
    <t>https://ieeexplore.ieee.org/stamp/stamp.jsp?arnumber=6632637</t>
  </si>
  <si>
    <t>The use of serious educational games has many advantages, offering immersive, engaging and fun environments that require deep thinking and complex problem solving within a construct of overcoming obstacles and challenges. Developing new games, however, to support broad and rapidly evolving disciplines has remained time consuming, expensive, and requiring the expertise of game designers, software developers, software engineering educators, and players. Here, we introduce a semi-automated component-based engineering approach for generating serious educational games, which enables educators to rapidly and independently develop their own games across diverse educational topics. The game components are presented in this paper using a simplified example game on basic algebra for illustration.</t>
  </si>
  <si>
    <t>game engineering;component-based engineering;semi-automated game generation;serious educational games</t>
  </si>
  <si>
    <t>H. Dian Andarini; W. Swasty; D. Hidayat</t>
  </si>
  <si>
    <t>Designing the interactive multimedia learning for elementary students grade 1stâ€“3rd: A case of plants (Natural Science subject)</t>
  </si>
  <si>
    <t>2016 4th International Conference on Information and Communication Technology (ICoICT)</t>
  </si>
  <si>
    <t>10.1109/ICoICT.2016.7571873</t>
  </si>
  <si>
    <t>https://ieeexplore.ieee.org/stamp/stamp.jsp?arnumber=7571873</t>
  </si>
  <si>
    <t>Learning is human activities as the necessities of life that will add insight, knowledge, change behavior, and leads man to maturation. Therefore, humans known as homo educandum or educated man. The learning process requires media as a tool to understand the science that is being studied, for example in Natural Science subject, especially in the world of plants that teaches human to interact directly in identifying and testing (experimenting) in plants. The Natural Science subject provides the experience and practice so that students more quickly understand the teaching material. However, the lack of media as a teaching tool at school and the focus only on textbooks make education figures in Indonesia began to decline. However with proper media such as edutainment learning, students - especially for kids who psychologically need to play for cognitive and motoric development - can learn in fun and interactive way, but still informative. In this study, the authors designed an interactive learning media i.e. the game, which is fun but still informative, with material about plants for grades 1st to 3rd of elementary school. Media is packaged in the form of interactive Compact Disc (CD) and can be accessed via computer or laptop. It also can be used as a teaching tool for teachers in teaching activities. Furthermore the creation of character that is creative, clever, diligent, and always wanted to know is expected to encourage kids to be critical and not afraid to ask.</t>
  </si>
  <si>
    <t>Interactive Media;Edutainment;Natural Science;Plants;Kids</t>
  </si>
  <si>
    <t>M. Beyyoudh; M. K. Idrissi; S. Bennani</t>
  </si>
  <si>
    <t>A new approach of designing an intelligent tutoring system based on adaptive workflows and pedagogical games</t>
  </si>
  <si>
    <t>2018 17th International Conference on Information Technology Based Higher Education and Training (ITHET)</t>
  </si>
  <si>
    <t>10.1109/ITHET.2018.8424619</t>
  </si>
  <si>
    <t>https://ieeexplore.ieee.org/stamp/stamp.jsp?arnumber=8424619</t>
  </si>
  <si>
    <t>In this article we present our approach of intelligent tutoring systems which is based on adaptive workflows. The main idea is to use workflows for learning and assessment process. In fact, our goal is to have a system that could combine the existence of an intelligent tutor to carry out the tasks of teachers in the teaching process and a human tutor who takes part in the monitoring, control and follow-up of the execution of self-learning processes models in order to check out the learner path and to resolve blocking and demotivating situations of the learners. Our model use parameters provided by the adopted learner model especially, student knowledge and preferences, and teaching domain model to propose the optimal pedagogical workflow for each learner to reach his didactical objective. This pedagogical process will be adapted during its execution in the workflow engine by using some parameters of student interaction with the system. We aim also to make the evaluation process more fun and non-stressful by introducing pedagogical games in assessment process in order to motivate students to learn and make the learning process a mean to succeed the game.</t>
  </si>
  <si>
    <t>Adaptive Workflow;Intelligent Tutoring System;Meta-model of learning process;Assessment;Pedagogical Games</t>
  </si>
  <si>
    <t>C. Gomes; D. Schneider; J. de Souza; G. XexÃ©o</t>
  </si>
  <si>
    <t>Cassino musical: A game with a purpose for social recruitment and measurement of musical talent</t>
  </si>
  <si>
    <t>Proceedings of the 2013 IEEE 17th International Conference on Computer Supported Cooperative Work in Design (CSCWD)</t>
  </si>
  <si>
    <t>10.1109/CSCWD.2013.6581028</t>
  </si>
  <si>
    <t>https://ieeexplore.ieee.org/stamp/stamp.jsp?arnumber=6581028</t>
  </si>
  <si>
    <t>Identifying and measuring a musical talent is not a simple task that could be performed by computers. In addition to the technical challenges, it also involves social, emotional and cultural issues. This problem is aggravated when the task needs to be performed taking as input the huge amount of music content available on the Internet today. In this paper we report work in progress on a social interactive Game with a Purpose using fun as a key motivational factor to assist in recruitment and measurement of musical talent.</t>
  </si>
  <si>
    <t>mass collaboration;crowdsourcing for music;games with a purpose;crowd computing;wisdom of crowd;social recruitment</t>
  </si>
  <si>
    <t>C. -c. Chao</t>
  </si>
  <si>
    <t>An Investigation of Learning Style Differences and Attitudes toward Digital Game-based Learning among Mobile Users</t>
  </si>
  <si>
    <t>2006 Fourth IEEE International Workshop on Wireless, Mobile and Ubiquitous Technology in Education (WMTE'06)</t>
  </si>
  <si>
    <t>https://ieeexplore.ieee.org/stamp/stamp.jsp?arnumber=4032517</t>
  </si>
  <si>
    <t>Game-based learning in mobile and ubiquitous learning environments has gained great interests in recent years throughout the world and there is every indication that the trend will continue. This paper is a brief report on the findings of a study conducted on student mobile users' learning style, attitudes toward game-based learning in mobile and ubiquitous learning environments and the relationship between learning styles and attitudes towards digital game-based learning in this environment. Characteristics and principles of digital game-based learning, learning style based on experiential learning theory, constructivist learning approach to problem solving, interactions of collaborative learning, engagement of fun-flow experiences and characteristics of mobile-ubiquitous learning environments are synthesized as a framework to investigate research inquiries. This study provided insights for better understanding the design, theory and practice of game-based learning in mobile-ubiquitous environments</t>
  </si>
  <si>
    <t>E. B. Passos; D. B. Medeiros; P. A. S. Neto; E. W. G. Clua</t>
  </si>
  <si>
    <t>Turning Real-World Software Development into a Game</t>
  </si>
  <si>
    <t>2011 Brazilian Symposium on Games and Digital Entertainment</t>
  </si>
  <si>
    <t>https://ieeexplore.ieee.org/stamp/stamp.jsp?arnumber=6363241</t>
  </si>
  <si>
    <t>Software development is a challenging, but seldom amusing activity. At the same time, gamification, a recent trend that brings game mechanics to websites and interactive media, together with many past works that propose the use of serious games to teach software engineering in a fun way, show evidence that this type of real-world activity can also incorporate game design elements. In this work, we propose a novel approach: incorporating game mechanics directly into a software development process, effectively turning it into a live game. We show interesting results from a case study with a production team of a software house, and firmly believe it is important that the game academic community spreads this type of knowledge to influence other research areas.</t>
  </si>
  <si>
    <t>Serious Games;Software Engineering;Game Design</t>
  </si>
  <si>
    <t>L. G. Flores; M. Horner</t>
  </si>
  <si>
    <t>Leisure Time in Second Life: Cultural Differences and Similarities</t>
  </si>
  <si>
    <t>2010 International Conference on Cyberworlds</t>
  </si>
  <si>
    <t>10.1109/CW.2010.73</t>
  </si>
  <si>
    <t>https://ieeexplore.ieee.org/stamp/stamp.jsp?arnumber=5655143</t>
  </si>
  <si>
    <t>This paper analyses leisure activities in Cyber worlds such as Virtual Communities (VCs) in the Internet, and how people through their avatars explore this new worlds in search of fun. It makes a cross cultural study between three different cultures represented within a VC in the Internet. The three chosen cultures are Latin American, American and British, and the VC is Second Life (SL). The main objective is to assess if and how the cultural background of the people behind avatars influence leisure time spent in these communities, proposes a methodology using 3D avatars as researchers, and draws some conclusions about the subject.</t>
  </si>
  <si>
    <t>leisure;avatars;virtual communities;Second Life</t>
  </si>
  <si>
    <t>R. Hare; Y. Tang</t>
  </si>
  <si>
    <t>2021 International Conference on Cyber-Physical Social Intelligence (ICCSI)</t>
  </si>
  <si>
    <t>https://ieeexplore.ieee.org/stamp/stamp.jsp?arnumber=9736213</t>
  </si>
  <si>
    <t>Serious games have emerged in recent years as a key method to augment education and training. These games allow players to engage with new concepts and explore fun virtual environments. The two key components of successful adaptive serious games are the player model and adaptive methods to personalize the game experience. In this paper, we review and categorize various methods for player modelling and adaptation, offering broad comparisons and insights for future study and game development in this area.</t>
  </si>
  <si>
    <t>L. T. Pereira; B. M. F. Viana; C. F. M. Toledo</t>
  </si>
  <si>
    <t>Procedural Enemy Generation through Parallel Evolutionary Algorithm</t>
  </si>
  <si>
    <t>2021 20th Brazilian Symposium on Computer Games and Digital Entertainment (SBGames)</t>
  </si>
  <si>
    <t>10.1109/SBGames54170.2021.00024</t>
  </si>
  <si>
    <t>https://ieeexplore.ieee.org/stamp/stamp.jsp?arnumber=9637547</t>
  </si>
  <si>
    <t>This research presents a Parallel Evolutionary Algorithm (PEA) that generates enemies with diverse characteristics, such as the enemy's health, weapons, and movement. Our PEA aims to create enemies matching their difficulty degrees with the difficulty goal given as input parameter. We designed our algorithm in this way to be future used in an online adaptive generation system. We experimented with a set of generated enemies with an Action-Adventure game prototype as a testbed. The results show that players evaluated our approach positively, successfully creating enemies considered easy, medium, or hard to face, as defined by their original fitness' target value. Besides, the players found the game fun to play for all difficulty levels played, and the perceived challenge rose as the PEA fitness was higher. In terms of performance results, our PEA converged into the input solution in less than a second for most cases, denoting its future use in online adaptive applications.</t>
  </si>
  <si>
    <t>enemy generation;procedural content generation;video games;parallel evolutionary algorithm</t>
  </si>
  <si>
    <t>D. LÃ³pez-fernÃ¡ndez; A. Gordillo; F. Ortega; A. YagÃ¼e; E. Tovar</t>
  </si>
  <si>
    <t>LEGOÂ® Serious Play in Software Engineering Education</t>
  </si>
  <si>
    <t>10.1109/ACCESS.2021.3095552</t>
  </si>
  <si>
    <t>https://ieeexplore.ieee.org/stamp/stamp.jsp?arnumber=9477556</t>
  </si>
  <si>
    <t>Nowadays, it is mandatory to complement the traditional learning methods with active ones that enhance the student's motivation and facilitate the development of technical and soft competences. LEGOÂ®Serious Play is an experiential methodology designed to enhance innovation and performance in the business world and it is fully aligned with these needs. Previous researches show that this methodology has great potential in engineering education, and specifically in software engineering education. This paper presents an original LEGOÂ®Serious Play activity to teach in a playful and active way software engineering concepts such as life cycle models and software development activities, which can be extrapolated to other engineering fields. This activity was validated through a case study involving 242 computer science students and it was supported by quantitative and qualitative data gathered from a survey and a post-test. The results indicate that the students found this activity highly fun and motivating as well as very useful to learn about the addressed topics and develop soft skills.</t>
  </si>
  <si>
    <t>Software engineering education;LEGO serious play;gamification;active learning</t>
  </si>
  <si>
    <t>C. Jurgensen</t>
  </si>
  <si>
    <t>Motivation in lifestyle changes: Using mock-ups as a tool for exploring the design space</t>
  </si>
  <si>
    <t>2011 5th International Conference on Pervasive Computing Technologies for Healthcare (PervasiveHealth) and Workshops</t>
  </si>
  <si>
    <t>10.4108/icst.pervasivehealth.2011.246028</t>
  </si>
  <si>
    <t>https://ieeexplore.ieee.org/stamp/stamp.jsp?arnumber=6038871</t>
  </si>
  <si>
    <t>The sedentary lifestyle is a growing problem in many western countries. Obesity and resulting health related problems are more and more common. Indeed, designing tools to help people take action against obesity, and moreover to stay motivated for both making and maintaining a lifestyle change could prove important for our society. The Participatory Design approach has extensively been used when designing new technology. It is less investigated if it is the most useful method in designing for a larger, heterogeneous, and non-consistent group of people. In this paper, I suggest to use the framework of Lim et al. "The Anatomy of Prototypes".</t>
  </si>
  <si>
    <t>motivation;lifestyle changes;fun;Mock-ups;games</t>
  </si>
  <si>
    <t>K. Dive; A. Ruplag; P. Rane; P. Gawali; S. Diwakar</t>
  </si>
  <si>
    <t>Design and Development of Digital Board Gaming System</t>
  </si>
  <si>
    <t>2017 International Conference on Computing, Communication, Control and Automation (ICCUBEA)</t>
  </si>
  <si>
    <t>10.1109/ICCUBEA.2017.8463662</t>
  </si>
  <si>
    <t>https://ieeexplore.ieee.org/stamp/stamp.jsp?arnumber=8463662</t>
  </si>
  <si>
    <t>Board games have been very popular and are fun to play. But each new game requires a dedicated board and accessories. The digital era has provided us with many solutions like mobile apps, games, software platforms, etc. But one thing they fail to cater is the same experience as playing on an actual board. In this paper, we propose a single digital board for all such games. The technologies used in the board try to make the gaming as realistic as possible. It provides a platform for single player as well as multiplayer games. Networking capabilities enable multiple boards to connect through the Internet. This allows players from various parts of the world to come together and play amongst each other.</t>
  </si>
  <si>
    <t>Distributed Systems;Client/Server;Wireless Communication;Portable Device;Interactive environments</t>
  </si>
  <si>
    <t>A. U. Aramini; P. L. Lanzi; D. Loiacono</t>
  </si>
  <si>
    <t>https://ieeexplore.ieee.org/stamp/stamp.jsp?arnumber=8516490</t>
  </si>
  <si>
    <t>The design of video game levels is a complex and critical task. Levels need to elicit fun and challenge while avoiding frustration at all costs. In this paper, we present a framework to assist designers in the creation of levels for 2D platformers. Our framework provides designers with a toolbox (i) to create 2D platformer levels, (ii) to estimate the difficulty and probability of success of single jump actions (the main mechanics of platformer games), and (iii) a set of metrics to evaluate the difficulty and probability of completion of entire levels. At the end, we present the results of a set of experiments we carried out with human players to validate the metrics included in our framework.</t>
  </si>
  <si>
    <t>G. H. M. Moro; C. R. V. Carvilhe; B. C. de Paula; C. N. Silla</t>
  </si>
  <si>
    <t>https://ieeexplore.ieee.org/stamp/stamp.jsp?arnumber=10342992</t>
  </si>
  <si>
    <t>Within the tradition of Digital Game courses, the use and teaching of programming is seen as essential for students to work on skills and gain knowledge to develop an artifact. However, for students at a more basic level, this can be a major difficulty considering the complexity of understanding a language they have never seen before. Narrative, sound, and music are critical elements in game creation and can be used to teach programming concepts in a more intuitive and engaging way. Recently, the â€œCreative Experience: Text-Based Game Developmentâ€ module has strengthened the use of narrative as a way of teaching programming concepts. Narrative creates contexts and stories for players, while sound provides feedback and guidance during the game. According to Kelleher (2006), the use of games to teach programming is an effective form of learning because it allows students to experiment with concepts in a fun and playful way and develops important skills such as problem-solving, critical thinking, and teamwork. The use of narrative, sound, and music in games can be an effective way to teach complex programming concepts clearly and engagingly. This is an article that addresses the strategies created in the digital game module â€œCreative Experience: Text-Based Game Developmentâ€ exploring narrative, sound, and music as learning elements for programming and comparing the results within the period of two course offerings, one with only programming teaching and another with the introduction of narrative and sound as the basis for constructing this knowledge. It is hoped that these teaching strategies can contribute to the development of valuable skills in the field of education and programming.</t>
  </si>
  <si>
    <t>Learning Programming;Narrative in Games;Sound in Games;Text-based Games</t>
  </si>
  <si>
    <t>J. Guo; N. Singer; R. Bastide</t>
  </si>
  <si>
    <t>2014 IEEE 3nd International Conference on Serious Games and Applications for Health (SeGAH)</t>
  </si>
  <si>
    <t>https://ieeexplore.ieee.org/stamp/stamp.jsp?arnumber=7067096</t>
  </si>
  <si>
    <t>serious game;educational game;game design;medical interview;electronic health record;e-Health</t>
  </si>
  <si>
    <t>K. I. Ustinova; C. D. Ingersoll; N. Cassavaugh</t>
  </si>
  <si>
    <t>Short-term practice with customized 3D immersive videogame improves arm-postural coordination in patients with TBI</t>
  </si>
  <si>
    <t>2011 International Conference on Virtual Rehabilitation</t>
  </si>
  <si>
    <t>10.1109/ICVR.2011.5971864</t>
  </si>
  <si>
    <t>https://ieeexplore.ieee.org/stamp/stamp.jsp?arnumber=5971864</t>
  </si>
  <si>
    <t>This paper describes the effects of short-term practice with the custom-made 3D immersive videogame Octopus on arm-postural coordination in patients with traumatic brain injury (TBI). Unlike many other custom-designed virtual environments, Octopus includes an actual gaming component with a system of multiple rewards, making the game challenging, competitive, and fun. While standing, 6 individuals with mild-to-moderate manifestations of TBI practiced reaching and popping virtual bubbles with the left or right hand avatar. The bubbles, blown by the Octopus, followed a specific trajectory. Interception of the bubbles allowed flexible use of the postural segments (trunk and legs) for balance maintenance and arm transport. Participants practiced ten 90-s gaming trials during a single session, followed by a retention test. Whole-body kinematics was analyzed using principal component analysis. As a result of the short-term practice, the participants improved in game performance, arm movement time, and precision, mostly by adapting efficient arm-postural coordination strategies. Of the 6 participants, 5 showed an immediate increase in arm forward reach and single-leg stance time. These results support the feasibility of using the custom-made 3D game for retraining of arm-postural coordination disrupted as a result of TBI.</t>
  </si>
  <si>
    <t>virtual reality;motor rehabilitation;postural control</t>
  </si>
  <si>
    <t>C. Berry; K. W. Wong; G. Wang; S. Rai; M. F. Shiratuddin</t>
  </si>
  <si>
    <t>How a mRNA COVID-19 Vaccine works inside a Cell: A Virtual Reality Serious Game</t>
  </si>
  <si>
    <t>2022 IEEE 10th International Conference on Serious Games and Applications for Health(SeGAH)</t>
  </si>
  <si>
    <t>10.1109/SEGAH54908.2022.9978562</t>
  </si>
  <si>
    <t>https://ieeexplore.ieee.org/stamp/stamp.jsp?arnumber=9978562</t>
  </si>
  <si>
    <t>Vaccine hesitancy and uptake have been important issues in controlling the current COVID-19 pandemic in many regions around the globe, but the increase in vaccination rates has been slow or even halted in some countries. Therefore, people who have hesitated in getting the vaccine need to be addressed. One driver influencing vaccination uptake is closing the knowledge gap among the public by equipping them with a deeper understanding of how a vaccine works inside our cells to activate the immune system and develop immunity. Viral immunology is highly conceptual and requires an appreciation of molecular biology in the cell. To give individuals an intuitive awareness of the operation of a mRNA-type virus vaccine for COVID-19, we designed and developed a Virtual Reality (VR) based serious game called â€˜Cell Travelerâ€™. Through this innovative VR serious game, the player can control and interact with a sequence of critical real-life events inside a cell triggered by the injected mRNA COVID-19 vaccine. In this paper, we describe the prototype of the â€˜Cell Travelerâ€™. We utilize the concepts of serious game to create an experience to encourage students and the public to develop deeper mRNA vaccine knowledge through a memorable and fun experience.</t>
  </si>
  <si>
    <t>COVID-19;SARS-CoV2 coronavirus mRNA;vaccines;education;innovative pedagogy;serious game;virtual reality</t>
  </si>
  <si>
    <t>M. Mistry; S. A. Baharna</t>
  </si>
  <si>
    <t>Edutainment: A Pioneering Innovation at the College of Health Sciences</t>
  </si>
  <si>
    <t>2013 Fourth International Conference on e-Learning "Best Practices in Management, Design and Development of e-Courses: Standards of Excellence and Creativity"</t>
  </si>
  <si>
    <t>10.1109/ECONF.2013.36</t>
  </si>
  <si>
    <t>https://ieeexplore.ieee.org/stamp/stamp.jsp?arnumber=6745522</t>
  </si>
  <si>
    <t>Edutainment or Education through Entertainment is one of the latest innovations in teaching-learning methodology. As the focus shifts from studies to entertainment, it is expected to be better accepted by students and to be more effective than traditional class-room instruction. "Fun learning" has always been acceptable for teaching young children, but not many have incorporated it yet for teaching older children and adults. Although the scope of "Edutainment" is very vast, including video games, videos, movies and MS PowerPoint and MS Excel games, we at College of Health Sciences (CHS) pioneered the use of "game shows" as a pre-examination review activity. The focus of this paper is to identify the students' perception of game shows as an effective way to review topics and retain information and compare it with student scores on tests before and after the game show review activity.</t>
  </si>
  <si>
    <t>game show;fun;review;interaction;retention</t>
  </si>
  <si>
    <t>T. Bi</t>
  </si>
  <si>
    <t>Making Full Use of Education Games' Role in Promoting Learning</t>
  </si>
  <si>
    <t>2013 International Conference on Information Technology and Applications</t>
  </si>
  <si>
    <t>10.1109/ITA.2013.46</t>
  </si>
  <si>
    <t>https://ieeexplore.ieee.org/stamp/stamp.jsp?arnumber=6709962</t>
  </si>
  <si>
    <t>Surveys found that the simplification and courseware phenomenon of education game had caused the apparent gully between the education games and commercial games. But education game is a fun way in teaching and its broad prospective of application has gained much attention from the people. In the real education practice, a lot of people do not use and promote it in the education teaching for education game because it has some negative influences. Therefore, the correct understanding of education game's connotation, using modern information technology and scientifically designing education game's teaching process will bring the positive role of education game into full play to promote young people to learn.</t>
  </si>
  <si>
    <t>game;education game;teenagers</t>
  </si>
  <si>
    <t>A. CalderÃ³n; M. Ruiz; E. Orta</t>
  </si>
  <si>
    <t>Integrating Serious Games as Learning Resources in a Software Project Management Course: The Case of ProDec</t>
  </si>
  <si>
    <t>2017 IEEE/ACM 1st International Workshop on Software Engineering Curricula for Millennials (SECM)</t>
  </si>
  <si>
    <t>10.1109/SECM.2017.3</t>
  </si>
  <si>
    <t>https://ieeexplore.ieee.org/stamp/stamp.jsp?arnumber=7964618</t>
  </si>
  <si>
    <t>Curriculum guidelines for IT learners need to be aligned with the current generation of students, the so-called millennials, own features and style of learning. It is necessary explore ways of adapting the teaching/learning process, the methods, the techniques and the resources we use, to reach them and teach them more effectively. Computer-based simulations and serious games are powerful tools that provide an alternative to the traditional teaching method. They facilitate the application of technological resources to produce new practical, social and fun activities. This work introduces our experience of integrating a simulation-based serious game for software project management training as an educational resource within the learning/teaching process. The achieved outcomes offer positive evidence about the knowledge acquisition and the learners' satisfaction with the experience.</t>
  </si>
  <si>
    <t>serious games;software project management;simulation;training;software engineering;millennials generation</t>
  </si>
  <si>
    <t>J. Moon; J. -H. Oh; S. B. Oh; J. I. Kim; Y. Y. Doh; C. -K. Shi</t>
  </si>
  <si>
    <t>Smart Icebreaker: A Workflow for Serious Game That Promotes Intimacy among Group Members</t>
  </si>
  <si>
    <t>2013 International Conference on Culture and Computing</t>
  </si>
  <si>
    <t>10.1109/CultureComputing.2013.38</t>
  </si>
  <si>
    <t>https://ieeexplore.ieee.org/stamp/stamp.jsp?arnumber=6680351</t>
  </si>
  <si>
    <t>The purpose of this research is to design the workflow of a serious game that promotes intimacy among the members of a group from the moment of group formation. We plan to design our game based on an interdisciplinary approach that applies users' psychological, communicative and serious game design perspectives. Our research began by analyzing previously published serious games and sampling the factors that prevent or boost intimacy among group members through a pilot test that was conducted based on methods from psychology and communication studies. With the result, we were able to suggest a workflow for Smart Icebreaker, a serious game that alleviates awkwardness and promotes intimacy when people come together as a group for the first time.</t>
  </si>
  <si>
    <t>Serious game;Group Formation;Workflow;Smart Icebreaker</t>
  </si>
  <si>
    <t>H. Duin; M. Oliveira; A. Saffarpour</t>
  </si>
  <si>
    <t>A simulation model for virtual manufacturing environments for serious games</t>
  </si>
  <si>
    <t>2007 IEEE International Technology Management Conference (ICE)</t>
  </si>
  <si>
    <t>https://ieeexplore.ieee.org/stamp/stamp.jsp?arnumber=7458671</t>
  </si>
  <si>
    <t>The objective of a serious game is to impart some knowledge and experience for a specific subject, whilst leveraging the â€œfunâ€ factor of games thereby ensuring user engagement. The European project PRIME develops such a game where the subject is â€œstrategic decision making in global manufacturingâ€. PRIME is a multi-user online serious game that allows the players to manage a business company that may be involved in some or all phases of a product lifecycle within the context of a global market. This paper describes the simulation model that drives the PRIME serious game. The simulation model is responsible to provide a believable virtual business environment in which the player's business companies can interact with each other and the virtual business environment.</t>
  </si>
  <si>
    <t>Serious games;simulation;games;education in manufacturing</t>
  </si>
  <si>
    <t>V. Francisco; P. Moreno-Ger; R. HervÃ¡s</t>
  </si>
  <si>
    <t>Application of Competitive Activities to Improve Studentsâ€™ Participation</t>
  </si>
  <si>
    <t>10.1109/TLT.2022.3153174</t>
  </si>
  <si>
    <t>https://ieeexplore.ieee.org/stamp/stamp.jsp?arnumber=9720233</t>
  </si>
  <si>
    <t>Making students become intrinsically motivated to participate in daily class activities is an open challenge that has been addressed in different ways. In this article, we evaluate the impact of an educational innovation project, named TrivialCV, in terms of student motivation, engagement, and learning outcomes. We analyze the impact of two types of activities: multiplayer team-based competitions created for delivery during a live class session and single-player competitions created to be played asynchronously from home. We deployed these activities in two different computer engineering courses (programming fundamentals and operating systems) and used questionnaires, grades, and activity tracking in the virtual campus to evaluate their impact. After the analysis, we can assert that the use of TrivialCV activities was useful for providing additional motivation to the students and improving their engagement with the courses in which they were deployed. TrivialCV activities were very well received by the students, who considered them fun, engaging, and useful.</t>
  </si>
  <si>
    <t>Competitive and collaborative learning experiences;engagement;learning outcomes;motivation;participation;single-player activities;team-based competition activities</t>
  </si>
  <si>
    <t>C. Souza De AraÃºjo; A. C. B. Salgado</t>
  </si>
  <si>
    <t>Game Analytics Platform to assist in the Game Design process</t>
  </si>
  <si>
    <t>2022 17th Iberian Conference on Information Systems and Technologies (CISTI)</t>
  </si>
  <si>
    <t>10.23919/CISTI54924.2022.9820140</t>
  </si>
  <si>
    <t>https://ieeexplore.ieee.org/stamp/stamp.jsp?arnumber=9820140</t>
  </si>
  <si>
    <t>In the game design process, the task of generating ideas and making game mechanics fun is very challenging. In software engineering, end-user satisfaction is difficult to achieve, and in a game, the challenge is much greater. This work proposes a platform that shows the data collected from the player so that, through previously defined metrics, the game designer can have information to support decision making and then make improvements in the game design of the game analyzed.</t>
  </si>
  <si>
    <t>game analytics;software engineer;data visualization;game design process</t>
  </si>
  <si>
    <t>L. Graf; L. Scholemann; M. Masuch</t>
  </si>
  <si>
    <t>Designing VR Games with Gaze Control for Directing Attention of Children with ADHD</t>
  </si>
  <si>
    <t>10.1109/CoG52621.2021.9619077</t>
  </si>
  <si>
    <t>https://ieeexplore.ieee.org/stamp/stamp.jsp?arnumber=9619077</t>
  </si>
  <si>
    <t>Within this paper, we want to present a new game concept that combines VR technology and gaze control to direct and train attention in ADHD children. Our approach combines the motivating ability of games with attention-demanding tasks, gaze control, and the high level of immersion of Virtual Reality to design a fun training game for children with ADHD. We describe our design process and give design recommendations for creating games with gaze control and games for children with ADHD.</t>
  </si>
  <si>
    <t>Gaze Control;Virtual Reality;ADHD;Attention;Game Design</t>
  </si>
  <si>
    <t>F. Levillain; J. O. Orero; M. Rifqi; B. Bouchon-Meunier</t>
  </si>
  <si>
    <t>Characterizing player's experience from physiological signals using fuzzy decision trees</t>
  </si>
  <si>
    <t>Proceedings of the 2010 IEEE Conference on Computational Intelligence and Games</t>
  </si>
  <si>
    <t>10.1109/ITW.2010.5593370</t>
  </si>
  <si>
    <t>https://ieeexplore.ieee.org/stamp/stamp.jsp?arnumber=5593370</t>
  </si>
  <si>
    <t>In the recent years video games have enjoyed a dramatic increase in popularity, the growing market being echoed by a genuine interest in the academic field. With this flourishing technological and theoretical efforts, there is need to develop new evaluative methodologies for acknowledging the various aspects of the player's subjective experience, and especially the emotional aspect. In this study, we addressed the possibility of developing a model for assessing the player's enjoyment (amusement) with respect to challenge in an action game. Our aim was to explore the viability of a generic model for assessing emotional experience during gameplay from physiological signals. In particular, we propose an approach to characterize the player's subjective experience in different psychological levels of enjoyment from physiological signals using fuzzy decision trees.</t>
  </si>
  <si>
    <t>H. N. H. Cheng; Y. -C. Deng; S. -B. Chang; T. -W. Chan</t>
  </si>
  <si>
    <t>EduBingo: Design of Multi-level Challenges of a Digital Classroom Game</t>
  </si>
  <si>
    <t>https://ieeexplore.ieee.org/stamp/stamp.jsp?arnumber=4148826</t>
  </si>
  <si>
    <t>Some researches suggest that well-designed computer games can facilitate children's learning and motivation on mathematics (Klawe, 1998 and Randel et al., 1992). To sustain the fun in playing a learning game, according to the concept of "flow", students need a series of challenges to match their developing skills. This paper addresses two design questions: 1) How to transform a popular game into an educational game? 2) How to design multi-level challenges to sustain fun for practicing arithmetic in that game? In this paper, the game rules of Bingo are modified to design a competitive computer game, called EduBingo, for practicing arithmetic in a classroom. Based on our previous works and surveys of several digital games, four dimensions of challenges are identified for devising such educational games. A trail test was conducted to preliminarily evaluate the game's effects on learning, and, in particular, the influences of different dimensions of challenges on practice.</t>
  </si>
  <si>
    <t>R. B. Bahaweres; A. Pratama; B. Sitohang</t>
  </si>
  <si>
    <t>2014 International Conference on ICT For Smart Society (ICISS)</t>
  </si>
  <si>
    <t>https://ieeexplore.ieee.org/stamp/stamp.jsp?arnumber=7013157</t>
  </si>
  <si>
    <t>Three dimension computer graphics has become important to present virtual objects to be more realistic and physically correct. One way to enhancing realism is by representing the physics simulation. We tried to implement physics simulation into a serious game. It is because of ability to increase realism in synthesis on virtual object motion. We design a serious game called â€œTraffic Driveâ€. Traffic Drive is a vehicle simulation game that has a goal to drive a vehicle, especially cars, with emphasis on safety and presented in a fun way. In physics simulation and game that are vehicle's physics a physics of gear and physics of rollover. It was expected that physics simulation can make the behavior of vehicles in the game resembles the behavior of the vehicle in terms of more realistics. And it is used as the object of research to compare the results of the data simulation with data from manual calculations. Comparison of results from the simulation output data and manual calculations were analyzed using T test hypotheses. From that T test was concluded that the output of data simulation with formula calculation almost the same.</t>
  </si>
  <si>
    <t>Physics simulation;serious game;vehicle physics;unity 3D</t>
  </si>
  <si>
    <t>A. De Bortoli; O. Gaggi</t>
  </si>
  <si>
    <t>PlayWithEyes: A new way to test children eyes</t>
  </si>
  <si>
    <t>10.1109/SeGAH.2011.6165458</t>
  </si>
  <si>
    <t>https://ieeexplore.ieee.org/stamp/stamp.jsp?arnumber=6165458</t>
  </si>
  <si>
    <t>One of the major problems of doctors when dealing with children is to capture and maintain their attention. This is particularly true for oculists that must test children eyes, especially if they are very young. In this paper we present PlayWithEyes, a serious game that aims at testing the children eyes while they are having fun playing with Lea symbols and images taken from popular cartoons, using a touch interface. PlayWithEyes was created to perform screening of visual acuity of very young children, since early diagnosis is very important for some sight defects like amblyopia (lazy eye).</t>
  </si>
  <si>
    <t>serious games;game-based diagnosis;assistive technologies;multimedia applications;mobile devices;natural human interaction</t>
  </si>
  <si>
    <t>F. GonÃ§alves; V. Carvalho; D. Matos; F. Soares</t>
  </si>
  <si>
    <t>Development of a Serious Game to fight Childhood Obesity: â€œBartyâ€</t>
  </si>
  <si>
    <t>2020 IEEE Global Engineering Education Conference (EDUCON)</t>
  </si>
  <si>
    <t>10.1109/EDUCON45650.2020.9125408</t>
  </si>
  <si>
    <t>https://ieeexplore.ieee.org/stamp/stamp.jsp?arnumber=9125408</t>
  </si>
  <si>
    <t>Serious games are often used for the purpose of educating through fun. This serious game, designed for Android devices, includes three challenges that are presented randomly to the player. The main objective of game is to teach the player to classify food in terms of healthiness and to teach the proper food to eat over the different day meals. The evaluation of the challenges takes into account its time and the total number of movements for its accomplishment, influencing the appearance of the game mascot - Barty - that appears in one of four possible states: Unhealthy, Weak, Healthy and Vitality. The validation of the developed solution was made through a two-week test phase with an initial sample of 16 children, and the whole testing process was completed with a total of 13 children. The testing phase started with a food questionnaire answered by the children, and by the installation of the application in a mobile device defined by the caregivers, so that the serious game could be explored over two weeks. At the end of that period, the children were asked to respond to a new questionnaire, identical to the initial one, in order to assess whether their food knowledge had changed or not. In the end the caregiver answered a questionnaire of his own that was intended to evaluate, among other questions, his level of satisfaction with the application.</t>
  </si>
  <si>
    <t>Serious game;Android;food;children;obesity</t>
  </si>
  <si>
    <t>X. Zhiyong; W. Jiani; J. Lijun</t>
  </si>
  <si>
    <t>How Game Tutorials in Mobile Online Games Affect User Adoption</t>
  </si>
  <si>
    <t>2021 10th International Conference on Educational and Information Technology (ICEIT)</t>
  </si>
  <si>
    <t>https://ieeexplore.ieee.org/stamp/stamp.jsp?arnumber=9375593</t>
  </si>
  <si>
    <t>Some studies believe that game tutorials have a positive impact on games, there is limited research on how game tutorials affect user adoption. This study takes MOGs (Mobile online games) as an example, through the study of the adoption of previous games, the influence model of MOGs' adoption in the game tutorial stage is constructed. Structural equation modelling (SEM) was used for data analysis. The results show that perceived usefulness greatly affects satisfaction. In addition, immersion through perception enjoyment also affects satisfaction. The conclusion of this article is that designers need to pay attention to the design of game tutorials, in addition to helping players quickly master the game, but also to improve the immersion and fun at this stage.</t>
  </si>
  <si>
    <t>mobile games;technology adoption model;game tutorial;perceived enjoyment;satisfaction</t>
  </si>
  <si>
    <t>G. Tisza</t>
  </si>
  <si>
    <t>Assessing the Fun Experience with FunQ</t>
  </si>
  <si>
    <t>2021 IEEE/ACIS 20th International Fall Conference on Computer and Information Science (ICIS Fall)</t>
  </si>
  <si>
    <t>10.1109/ICISFall51598.2021.9627453</t>
  </si>
  <si>
    <t>https://ieeexplore.ieee.org/stamp/stamp.jsp?arnumber=9627453</t>
  </si>
  <si>
    <t>Fun is often considered as an essential element of learning, especially among researchers in gamification and child-computer interaction. Accordingly, enjoyment of a learning game is often an important design and evaluation criteria. However, while it is often declared that learning games are fun for children players, empirical evidence is hard to come by as measuring fun is not straightforward. Additionally, instruments suitable for adolescents are scarce. FunQ is a recently developed questionnaire specifically designed for adolescents for the assessment of the experienced fun. In this paper I review the development and validation of FunQ, elaborate on the psychometric properties, and across several studies I discuss application areas, suitable ages, and the translations of the instrument. I conclude the paper with suggestions for best practices for using self-reported measures for game evaluation with children respondents.</t>
  </si>
  <si>
    <t>FunQ;fun;scale;learning;gamification</t>
  </si>
  <si>
    <t>S. N. Ihsan; T. A. Abd Kadir; N. I. Ismail; K. Z. Yuan; Y. S. Jie</t>
  </si>
  <si>
    <t>https://ieeexplore.ieee.org/stamp/stamp.jsp?arnumber=10256329</t>
  </si>
  <si>
    <t>Information security and privacy are big issues in today's digital world, and people should be aware of the risks that come with using their personal information online. There are many things that can be done to make people more aware of the importance of keeping personal information safe from attacks, such as an educational campaign, workshops and training sessions, public service announcements, and events in the community. Serious games, which are also called educational games, are a type of educational campaign activity that is meant to teach or train players about a certain subject or skill. They can play an important role in raising awareness of data privacy and information security by providing an engaging and interactive way for players to learn about these important topics. In this study, we suggest a game design architecture for protecting and keeping data private in cybersecurity. In order to validate the architecture, Datanion, a platform game, was created to educate the public on maintaining data privacy over the internet. This lack of awareness will have negative effects on mental health, private information, and computer equipment. Through these games, players can learn the basics of cybersecurity in a fun way, such as how to use strong passwords, recognise and avoid phishing websites, and how firewalls work. The advantage of playing these games is that they can help non-expert end users improve their knowledge and awareness of cybersecurity and also increase a player's motivation, engagement, and comprehension of cybersecurity knowledge.</t>
  </si>
  <si>
    <t>serious games;awareness;cybersecurity;data privacy;protection</t>
  </si>
  <si>
    <t>L. T. Pereira; P. V. S. Prado; C. Toledo</t>
  </si>
  <si>
    <t>Evolving Dungeon Maps With Locked Door Missions</t>
  </si>
  <si>
    <t>2018 IEEE Congress on Evolutionary Computation (CEC)</t>
  </si>
  <si>
    <t>10.1109/CEC.2018.8477718</t>
  </si>
  <si>
    <t>https://ieeexplore.ieee.org/stamp/stamp.jsp?arnumber=8477718</t>
  </si>
  <si>
    <t>The present paper proposes an evolutionary algorithm for procedural content generation of dungeon maps together with locked door missions. The algorithm evolves a tree structure which contains information of a dungeon. The aim is to converge the generated dungeons as close as possible to the input configuration set by a game designer. The dungeon holds information about rooms such as their number, connections between them and position in a 2D map (also knows as grid). It also contains relevant semantic information for generating narrative properties in the dungeon. Those are the placement of keys and locks in it, in a feasible way. Results show the algorithm is able to create dungeons within the desired configurations for a large set of different inputs. Also, they show the generated maps are perceived as human-designed, and evoke similar opinions of fun and difficulty when compared to human-designed maps.</t>
  </si>
  <si>
    <t>S. M. S. Nugroho; A. S. Utama; M. Hariadi; U. L. Yuhana; M. H. Purnomo</t>
  </si>
  <si>
    <t>HEIRDOM: Multiple Ending Scenario Game For Mathematics Learning Using Rule-Based System</t>
  </si>
  <si>
    <t>10.1109/CENIM.2018.8711022</t>
  </si>
  <si>
    <t>https://ieeexplore.ieee.org/stamp/stamp.jsp?arnumber=8711022</t>
  </si>
  <si>
    <t>There is a lack of interest in learning mathematics because it is difficult to learn. There are various kinds of innovations that have been made to ease learning math. One of them is via game media. The existence of math games has helped a lot in facilitating learning math and changing difficult perceptions into fun. Games with multiple endings or different endings can provide a different sensation for each player because each player that will determine what ending will be received depending on the selected option. Game â€œHeirdomâ€ was created to help students eliminate boredom in learning mathematics using Rule-Based System (RBS) method. This game has been tested with 45 people consisting of general category and elementary students category. From the test results, more than 80% of users like this game, both concerning game concepts, story, and the game itself.</t>
  </si>
  <si>
    <t>Multiple Ending Game;Rule Based System;Game Story;Math Game</t>
  </si>
  <si>
    <t>V. R. Warriar; J. R. Woodward; L. Tokarchuk</t>
  </si>
  <si>
    <t>Modelling Player Preferences in AR Mobile Games</t>
  </si>
  <si>
    <t>2019 IEEE Conference on Games (CoG)</t>
  </si>
  <si>
    <t>10.1109/CIG.2019.8848082</t>
  </si>
  <si>
    <t>https://ieeexplore.ieee.org/stamp/stamp.jsp?arnumber=8848082</t>
  </si>
  <si>
    <t>In this paper, we use preference learning techniques to model playersâ€™ emotional preferences in an AR mobile game. This exploratory study uses player behaviour to make these preference predictions. The described techniques successfully predict playersâ€™ frustration and challenge levels with high accuracy while all other preferences tested (boredom, excitement and fun) perform better than random chance. This paper describes the AR treasure hunt game we developed, the user study conducted to collect player preference data, analysis performed, and preference learning techniques applied to model this data. This work is motivated to personalize playersâ€™ experiences by using these computational models to optimize content creation and game balancing systems in these environments. The generality of our technique, limitations, and usability as a tool for personalization of AR mobile games is discussed.</t>
  </si>
  <si>
    <t>Augmented reality;mobile games;player preference modelling;content creation;player experience;preference learning;linear classifiers</t>
  </si>
  <si>
    <t>T. Lima; B. Barbosa; C. Niquini; C. AraÃºjo; R. Lana</t>
  </si>
  <si>
    <t>https://ieeexplore.ieee.org/stamp/stamp.jsp?arnumber=7939294</t>
  </si>
  <si>
    <t>Dengue is a global public health challenge. The dengue virus is transmitted mainly by the Aedes aegypti mosquito, which is also a vector of other diseases such as zika, chikungunya and urban yellow fever. Its transmission dynamics is complex, involving several actors, factors and processes. Acting against vectors is still an important strategy, mainly due to limitations in efficacy and accessibility of vaccines. We believe that including and awareness of population is an important factor to address the problem. This project aims to design and develop a serious game to support actions and strategies based on prevention and epidemiological surveillance. In order to raise awareness about vector ecology and disease transmission dynamics, the game design presents information and seeks to encourage behavior changes in a playful environment. Moreover, gamification strategies are being used to stimulate concrete actions in real world. A mix of 2D-based game, augmented reality, virtual reality and the real world itself, will provide the proper environment to offer fun with the purpose of helping to deal with this complex problem. This paper presents the game design and current development stage. The artifacts are being developed in an iterative and incremental way, involving activities of conception, design, construction/prototyping and evaluation. Results include the game design, prototypes and the release of a demo version.</t>
  </si>
  <si>
    <t>Serious game;dengue;Aedes aegypti;public health</t>
  </si>
  <si>
    <t>M. Gasser; Y. -H. Lu; C. -K. Koh</t>
  </si>
  <si>
    <t>2010 IEEE Frontiers in Education Conference (FIE)</t>
  </si>
  <si>
    <t>F2E-1</t>
  </si>
  <si>
    <t>F2E-5</t>
  </si>
  <si>
    <t>https://ieeexplore.ieee.org/stamp/stamp.jsp?arnumber=5673580</t>
  </si>
  <si>
    <t>This paper presents an outreach program that targets students in high school. The program is designed to be fun, hands-on, and interactive, while introducing educational building blocks that will prepare students for careers in computer engineering. Key concepts introduced to students include logic design, hardware-software interface, simple circuit design, robust design practices, and teamwork. An adaptation of the popular video game Dance Dance Revolution (DDR) is the platform on which this program is built. Teams of students construct dance pads from arts and crafts materials and aluminum foil. They also design and implement a scoring circuit based on Boolean logic, using logic gates on a solder-less breadboard. The scoring circuit is then interfaced with a preprogrammed micro controller and graphical user interface to complete the DDR design. Using DDR as a platform allows students to conquer several design challenges including building reliable dance pads and designing logic for a scoring circuit. The program was used three times during engineering summer camps hosted by the Minority Engineering Program and Women In Engineering Program at Purdue University in 2009. It received overwhelmingly positive reviews from the students that participated.</t>
  </si>
  <si>
    <t>Computer Engineering;Pre-College Outreach;Logic Design;Game Development</t>
  </si>
  <si>
    <t>J. Aguilar; F. DÃ­az; J. Altamiranda; N. P. Garcia; A. D. Pinto</t>
  </si>
  <si>
    <t>An Adaptive System for Emerging Serious Games Using a Swarm Intelligence Algorithm</t>
  </si>
  <si>
    <t>10.1109/TG.2021.3118273</t>
  </si>
  <si>
    <t>https://ieeexplore.ieee.org/stamp/stamp.jsp?arnumber=9566787</t>
  </si>
  <si>
    <t>An emerging serious game (SG) is a game designed and developed from an objective other than pure fun, so that the player can learn while playing, but where the game unfolds spontaneously, autonomously, and without explicit laws, adapting to the player. On the other hand, an emerging serious game engine (ESGE) must make explicit the possibility of emergence in an SG, from the coordinated handling of the game plot, adapted to the specific educational context where it is being used. In previous articles, an ESGE has been proposed, which allows the initial emergence of an SG. This article defines a new component of the ESGE, called the plot adaptive system (PAS), which allows the updating of an SG according to the theme that is being given in a smart classroom (SaCI). This component is based on an ant colony optimization algorithm that changes the plots/frames in the game to follow the desired theme in the SaCI. Thus, this new component manages a set of game plots that may be of interest in an educational context to dynamically modify an SG initially conceived for a subject taught in the SaCI, in order to adequate it to the current pedagogical context. The novelty of the approach is that it adapts the SG to the educational context where it takes place. Additionally, this article analyzes the behavior of the PAS in a case study, and presents three experiments with very encouraging results.</t>
  </si>
  <si>
    <t>Ant colony optimization (ACO);emerging serious games (ESGs);game adaptation system;game engine;smart classroom (SaCI)</t>
  </si>
  <si>
    <t>V. A. Okpanachi; I. Adaji</t>
  </si>
  <si>
    <t>2024 IEEE 14th Annual Computing and Communication Workshop and Conference (CCWC)</t>
  </si>
  <si>
    <t>https://ieeexplore.ieee.org/stamp/stamp.jsp?arnumber=10427569</t>
  </si>
  <si>
    <t>Serious games, which are games that are designed not just for entertainment, are commonly used to teach important concepts such as a new language, or other specific subjects such as healthy nutrition. Serious games can be a fun and interactive way to educate people about healthy eating habits which can go a long way to address health challenges such as obesity. These games are typically available to users on the app store such as the Google Play Store where users can also write reviews based on their experience playing the game. The reviews are a rich source of information and feedback for game developers and other stakeholders. Analyzing the sentiments and emotions expressed in such reviews can help developers gain insights into how players perceive a gameâ€™s effectiveness in achieving its goals and aims. This can aid the development of future releases of the game where issues are fixed and improvements made. To contribute to research in this area, ten games are analyzed for sentiments and emotions using Natural Language Processing techniques. Our results show that all but one of the games have more positive sentiments than negative sentiments. In addition, some of the popular emotions we identified include admiration, approval, amusement, and love. To support game designers and other stakeholders in gaining useful insights from our results, we developed a tool in the form of an interactive web page where users can view the sentiments and emotions expressed in the reviews of each game including the raw reviews. This can help game designers and other stakeholders explore reviews of users in one place.</t>
  </si>
  <si>
    <t>NLP;serious games;nutritional games;persuasive games;NLP techniques;sentiment analysis;emotions</t>
  </si>
  <si>
    <t>S. Palakvangsa-Na-Ayudhya; C. Senthongy; S. Somnatez; P. Thitiwimolx</t>
  </si>
  <si>
    <t>System design for mobile exergame to engage physical activity</t>
  </si>
  <si>
    <t>TENCON 2015 - 2015 IEEE Region 10 Conference</t>
  </si>
  <si>
    <t>10.1109/TENCON.2015.7373166</t>
  </si>
  <si>
    <t>https://ieeexplore.ieee.org/stamp/stamp.jsp?arnumber=7373166</t>
  </si>
  <si>
    <t>The World Health Organization (WHO) reports that people around the world are in the situation of physical inactivity which mainly causes non-communicable diseases (NCDs). Due to this, people around the world are aware of the importance of exercise. Walking is considered to be one of the cheapest and easiest ways to exercise. To be fully beneficial from walking, the number of steps must be more than 10,000 steps/day. Even though it is easy to walk, people still find walking boring and lack motivation to make it into habit. As a result, various studies have tried to deploy persuasive applications, but these applications are not yet convincing enough because of the lack of fun factor. One possible solutions is to integrate digital gaming in exercise, called Exergaming. To design such games, three main factors need to be considered which are a fun factor, the increase of a physical activity level, and technologies used. Legendary Crystal is proposed as a 2D puzzle RPG game which motivates players to enjoy their walking exercise with appropriate technologies. Legendary Crystal gives walking quests to players, and once they achieve each quest they will be rewarded with items that can be used in the game. In order to calculate the caloric expenditure of each player, the data from mobiles' accelerometers will first be gathered and changed to the number of steps. These numbers of steps will be later converted into the amount of caloric expenditure. Legendary Crystal is developed on the Android platform with the use of the Unity game engine. Both the game data and the player information are kept locally except from the registration of the players which is maintained on Microsoft Azure for further expansion. In conclusion, Legendary Crystal provides benefits which are not only for enjoyment, but also for good health.</t>
  </si>
  <si>
    <t>Exercise Game;Exergame;Physical Health;Puzzle RPG Game</t>
  </si>
  <si>
    <t>C. Pedersen; J. Togelius; G. N. Yannakakis</t>
  </si>
  <si>
    <t>Modeling player experience in Super Mario Bros</t>
  </si>
  <si>
    <t>2009 IEEE Symposium on Computational Intelligence and Games</t>
  </si>
  <si>
    <t>10.1109/CIG.2009.5286482</t>
  </si>
  <si>
    <t>https://ieeexplore.ieee.org/stamp/stamp.jsp?arnumber=5286482</t>
  </si>
  <si>
    <t>This paper investigates the relationship between level design parameters of platform games, individual playing characteristics and player experience. The investigated design parameters relate to the placement and sizes of gaps in the level and the existence of direction changes; components of player experience include fun, frustration and challenge. A neural network model that maps between level design parameters, playing behavior characteristics and player reported emotions is trained using evolutionary preference learning and data from 480 platform game sessions. Results show that challenge and frustration can be predicted with a high accuracy (77.77% and 88.66% respectively) via a simple single-neuron model whereas model accuracy for fun (69.18%) suggests the use of more complex non-linear approximators for this emotion. The paper concludes with a discussion on how the obtained models can be utilized to automatically generate game levels which will enhance player experience.</t>
  </si>
  <si>
    <t>Platform games;player satisfaction;content creation;fun;preference learning;entertainment modeling;neuroevolution</t>
  </si>
  <si>
    <t>W. A. Shellington; T. O. Humphries; R. Morsi; M. A. E. Rizvi</t>
  </si>
  <si>
    <t>Syntax circuitry: A mobile game for practicing programming language syntax</t>
  </si>
  <si>
    <t>2015 IEEE Frontiers in Education Conference (FIE)</t>
  </si>
  <si>
    <t>10.1109/FIE.2015.7344133</t>
  </si>
  <si>
    <t>https://ieeexplore.ieee.org/stamp/stamp.jsp?arnumber=7344133</t>
  </si>
  <si>
    <t>According to the U.S. Bureau of Labor Statistics [1], computer science professions are among the fastest growing occupations in the U.S., and computer science occupations will add more than half a million new jobs in the next ten years. Simultaneously, universities in the U.S. and worldwide are seeing poor retention rates in computer science, with a major reason being that students often view the early courses in the subject as uninteresting and dull [2]. We have developed a mobile game that provides an engaging way for students to practice the basic syntax of C, C++ and Java. Learning programming language syntax is a tedious process. Practicing by actually programming is, of course, ideal, but we believe that a game which is fun for students to play in their spare time will help them get used to distinguishing correct syntactical constructs quickly. The initial version of the game was evaluated by a small population of first-year computer science students at Norfolk State University. The results showed that students enjoyed the game, and that a modest improvement in the students' abilities to identify correct and incorrect syntax was achieved.</t>
  </si>
  <si>
    <t>computer science education;mobile computing</t>
  </si>
  <si>
    <t>B. S. Avi Shena; B. Sitohang; S. A. Rukmono</t>
  </si>
  <si>
    <t>Application of Dynamic Difficulty Adjustment on Evidence-centered Design Framework for Game Based Learning</t>
  </si>
  <si>
    <t>2019 International Conference on Data and Software Engineering (ICoDSE)</t>
  </si>
  <si>
    <t>10.1109/ICoDSE48700.2019.9092725</t>
  </si>
  <si>
    <t>https://ieeexplore.ieee.org/stamp/stamp.jsp?arnumber=9092725</t>
  </si>
  <si>
    <t>Evidence-centered Design (ECD) framework has been used to design an effective assessment plan for student. The assessment process often uses game as a tool to make the activity more active, goal-oriented and could give a direct feedback. A difficulty level in the game need to be suitable with student's skill to create a fun, comfortable assessment environment. The result of assessment process usually need some times to be processed and the student could not experience it right away. This paper applies Dynamic Difficult Adjustment (DDA) to create a dynamic game content suitable with the student's skill based on the result of assessment process within the game which is designed using ECD. The presented scheme produce winning rate value of 67%. The students who were participated in the test also find the game to be fun and the dynamic content inside the game could motivate them to use the game to help them learn.</t>
  </si>
  <si>
    <t>skill assessment;ECD;dynamization;DDA;game</t>
  </si>
  <si>
    <t>J. Hintze; M. Masuch</t>
  </si>
  <si>
    <t>Proceedings. Second International Conference on Creating, Connecting and Collaborating through Computing, 2004.</t>
  </si>
  <si>
    <t>https://ieeexplore.ieee.org/stamp/stamp.jsp?arnumber=1314373</t>
  </si>
  <si>
    <t>When designing their own interactive 3D worlds and computer games, children can not only engage in a fun and playful activity that has meaning to them, but will be able to strengthen their creative power as well as their analytical and problem solving skills. However, this requires tools that are designed carefully to foster these processes and to be fun to use at the same time. We present work in progress on designing a 3D authoring tool for children to create interactive 3D worlds. In the design process, emphasis was placed on fostering the user's creative process as well as on conveying mathematical and structural principles and ways of thinking through the tool's structure. In the design process of a 3D authoring tool, these two goals often stand in contradiction to each other. We discuss selected problems that are characteristic to the design of this authoring tool and present our solutions to these problems as well as the resulting preliminary prototype system JiVE.</t>
  </si>
  <si>
    <t>A. Valente; E. Marchetti</t>
  </si>
  <si>
    <t>Make and Play: Card Games as Tangible and Playable Knowledge Representation Boundary Objects</t>
  </si>
  <si>
    <t>10.1109/ICALT.2015.31</t>
  </si>
  <si>
    <t>https://ieeexplore.ieee.org/stamp/stamp.jsp?arnumber=7265287</t>
  </si>
  <si>
    <t>Having worked with transposition of domain knowledge in digital and card games, we propose a novel approach for enabling groups of primary school pupils to express their shared understanding of a topic, the group can represent their knowledge by creating a trading card game (with custom cards and rules) instead of using diagrammatical formalisms. A kit and a special design method have been devised to simplify the creation of card games, bringing the task in within the capabilities of pupils. The process of designing card games represents in itself a form of group reflection in action. The resulting card games serve as boundary objects among learners and instructors (or other participating adults, in informal contexts). The games reify the group knowledge, making it tangible and playable: each of these games can be seen as a simulation or a presentation of knowledge, for the benefit of new learners or for assessment. Studies are currently being conducted to investigate the full potential our new knowledge, and how to improve our kit further.</t>
  </si>
  <si>
    <t>card-based games;playful learning;game design</t>
  </si>
  <si>
    <t>B. G. Silverman; M. Johns; R. Weaver</t>
  </si>
  <si>
    <t>Satisfying the perceived need for free-play in pedagogically oriented interactive dramas</t>
  </si>
  <si>
    <t>Proceedings 11th IEEE International Workshop on Program Comprehension</t>
  </si>
  <si>
    <t>10.1109/CASA.2003.1199319</t>
  </si>
  <si>
    <t>https://ieeexplore.ieee.org/stamp/stamp.jsp?arnumber=1199319</t>
  </si>
  <si>
    <t>This research explores ways of harnessing people's passion for entertainment in order to stimulate players to attain the meta-learning skills they need for lifelong learning and to reach the highest level of learning, that of learning by teaching. More specifically to keep up with today's pace of training and the goal for it to be just-in-time, we are interested in creating a game generator to empower grass roots experts to share their stories in such a way that others learn the lessons by engagement and empathy with the storyworld characters. Doing so requires us to address the fundamental issue that caused the entertainment and educational gaming communities to split: that it is not easy to create something fun while constrained by rigid pedagogical goals. We examine a case study of the attempts of one cross-disciplinary team to overcome aesthetic silos, and propose a critical systems methodology and generator that harness the core mechanics that make gaming fun, while providing an accessible means for educators to create content to deliver the educational payload.</t>
  </si>
  <si>
    <t>Modeling Player Experience for Content Creation</t>
  </si>
  <si>
    <t>10.1109/TCIAIG.2010.2043950</t>
  </si>
  <si>
    <t>https://ieeexplore.ieee.org/stamp/stamp.jsp?arnumber=5420018</t>
  </si>
  <si>
    <t>In this paper, we use computational intelligence techniques to built quantitative models of player experience for a platform game. The models accurately predict certain key affective states of the player based on both gameplay metrics that relate to the actions performed by the player in the game, and on parameters of the level that was played. For the experiments presented here, a version of the classic Super Mario Bros game is enhanced with parameterizable level generation and gameplay metrics collection. Player pairwise preference data is collected using forced choice questionnaires, and the models are trained using this data and neuroevolutionary preference learning of multilayer perceptrons (MLPs). The derived models will be used to optimize design parameters for particular types of player experience, allowing the designer to automatically generate unique levels that induce the desired experience for the player.</t>
  </si>
  <si>
    <t>Content creation;fun;neuroevolution;platform games;player experience;player satisfaction modeling;preference learning</t>
  </si>
  <si>
    <t>J. S. C. Llanos; P. A. F. Forero</t>
  </si>
  <si>
    <t>Serious games in complex urban environments: Learning through education and fun</t>
  </si>
  <si>
    <t>2011 6th Colombian Computing Congress (CCC)</t>
  </si>
  <si>
    <t>10.1109/COLOMCC.2011.5936331</t>
  </si>
  <si>
    <t>https://ieeexplore.ieee.org/stamp/stamp.jsp?arnumber=5936331</t>
  </si>
  <si>
    <t>We present the design and development of a serious game about â€Transmilenioâ€, a public transportation system based on articulated buses. The objective of the game is to create awareness about the expected behavior of users within the system. Initially, and in order to maintain a high degree of interaction and fun while keeping the educational side of the game, we modeled the driver's perspective, from which one can observe the mistakes that are made by pedestrians as well as drivers. The final results were satisfying as they show that the game was interesting for players and that awareness was raised regarding the rules and procedures of the system.</t>
  </si>
  <si>
    <t>Serious games;Transmilenio;education;fun</t>
  </si>
  <si>
    <t>M. E. Morales-Trujillo; G. A. GarcÃ­a-Mireles; P. Maslova</t>
  </si>
  <si>
    <t>What Can Go Wrong in a Software Project? Have Fun Solving it</t>
  </si>
  <si>
    <t>2018 Federated Conference on Computer Science and Information Systems (FedCSIS)</t>
  </si>
  <si>
    <t>https://ieeexplore.ieee.org/stamp/stamp.jsp?arnumber=8511237</t>
  </si>
  <si>
    <t>Providing stimulating and real-life experiences is a key component in teaching software project management in Computer Science or Software Engineering programs. The diversity of topics that need to be addressed and restrictions that should be considered in university courses make a challenging task of it. This paper presents a serious game, called â€œWhite Crow PMâ€ whose objective is to make students aware of the risks they might face during software development projects. The paper describes the game design steps and provides results of its validation in Computer Science programs in two Mexican universities. The collected data showed that the participants had fun playing the game and its content is relevant for software project management courses. Although the game needs to be validated in other settings with more participants, we conclude that it fulfills the goal of motivating discussion and increasing awareness of project management concerns among students.</t>
  </si>
  <si>
    <t>G. Petri; C. G. von Wangenheim; A. F. Borgatto</t>
  </si>
  <si>
    <t>Quality of Games for Teaching Software Engineering: An Analysis of Empirical Evidences of Digital and Non-Digital Games</t>
  </si>
  <si>
    <t>2017 IEEE/ACM 39th International Conference on Software Engineering: Software Engineering Education and Training Track (ICSE-SEET)</t>
  </si>
  <si>
    <t>https://ieeexplore.ieee.org/stamp/stamp.jsp?arnumber=7964340</t>
  </si>
  <si>
    <t>Educational games have been used as an innovative instructional strategy in order to achieve learning more effectively in Software Engineering (SE) education. However, it is essential to systematically evaluate such games in order to obtain sound evidence on their benefits. And, although, several SE games have been evaluated adopting diverse research designs and measurements, so far no larger scale study across different games has been conducted. In this respect, this article presents a comprehensive analysis in order to summarize empirical evidence on the benefits of digital and non-digital games used for SE education. The analysis is based on data collected from 43 case studies that use MEEGA, the most commonly used model for educational game evaluation, evaluating 20 different SE games, involving a total population of 723 students. Our analysis indicate evidence that digital and non-digital games can yield a positive effect on the learning of SE, providing a pleasant and engaging experience to the students and motivate them. Our analysis also points out that non-digital games more easily seem to promote a more positive experience, principally in terms of fun and social interaction than the digital ones used for teaching SE. These results may guide SE instructors in the selection of educational games as instructional methods and guide game creators with respect to the development of new games.</t>
  </si>
  <si>
    <t>Empirical evidence;evaluation;SE game</t>
  </si>
  <si>
    <t>K. -K. Kemell; J. Risku; A. Evensen; P. Abraharnsson; A. M. Dahl; L. H. Grytten; A. Jcdryszek; P. Rostrup; A. Nguyen-Duc</t>
  </si>
  <si>
    <t>Gamifying the Escape from the Engineering Method Prison</t>
  </si>
  <si>
    <t>2018 IEEE International Conference on Engineering, Technology and Innovation (ICE/ITMC)</t>
  </si>
  <si>
    <t>10.1109/ICE.2018.8436340</t>
  </si>
  <si>
    <t>https://ieeexplore.ieee.org/stamp/stamp.jsp?arnumber=8436340</t>
  </si>
  <si>
    <t>Software Engineering is an engineering discipline but lacks a solid theoretical foundation. One effort in remedying this situation has been the SEMAT Essence specification. Essence consists of a language for modeling Software Engineering (SE) practices and methods and a kernel containing what its authors describe as being elements that are present in every software development project. In practice, it is a method agnostic project management tool for SE Projects. Using the language of the specification, Essence can be used to model any software development method or practice. Thus, the specification can potentially be applied to any software development context, making it a powerful tool. However, due to the manual work and the learning process involved in modeling practices with Essence, its initial adoption can be tasking for development teams. Due to the importance of project management in SE projects, new project management tools such as Essence are valuable, and facilitating their adoption is consequently important. To tackle this issue in the case of Essence, we present a game-based approach to teaching the use Essence. In this paper, we gamify the learning process by means of an innovative board game. The game is empirically validated in a study involving students from the IT faculty of University of Jyvaskyla (n=61). Based on the results, we report the effectiveness of the game-based approach to teaching both Essence and SE project work.</t>
  </si>
  <si>
    <t>software engineering practices;SEMAT;essence;software engineering methods;project management;serious game;game-based learning</t>
  </si>
  <si>
    <t>K. -Y. Liu; C. -T. Yang; K. -H. Chang</t>
  </si>
  <si>
    <t>Development of a Multiplayer Online Role-Playing Game-based Learning System for Multiple Curriculums</t>
  </si>
  <si>
    <t>2012 IEEE Fourth International Conference On Digital Game And Intelligent Toy Enhanced Learning</t>
  </si>
  <si>
    <t>10.1109/DIGITEL.2012.18</t>
  </si>
  <si>
    <t>https://ieeexplore.ieee.org/stamp/stamp.jsp?arnumber=6184373</t>
  </si>
  <si>
    <t>Integrating games into learning process can be summarized into three approaches: (1) Using multimedia technologies to content presentation for edutainment purpose, (2) repurposing commercial off-the-shelf (COTS) games to assisting in learning for educational purpose, and (3) a hybrid way to design specific games that seeks a balance between fun and educational content. In this paper, we propose a compromised platform which enables instructors to create a learning game by an authoring tool. The reason is that many learning games developed for specific curriculums are time-consuming and high-cost. Additionally, instructors may be unfamiliar or have no experience with game design and programming. Therefore, the developed system, Multiplayer Online Role-Playing Game-based Learning System, consists of three major components: game editor, learning content management component and game rendering engine, which can provide instructors to create different games for multiple curriculums.</t>
  </si>
  <si>
    <t>game-based learing;game authoring tool;edutainment</t>
  </si>
  <si>
    <t>I. Estrada Cota; J. AndrÃ©s Sandoval-Bringas; M. Adriana CarreÃ±o-LeÃ³n; A. Alejandro Leyva-Carrillo; A. Osiris GonzÃ¡lez Castro; K. LizÃ¡rraga GarcÃ­a</t>
  </si>
  <si>
    <t>Prototype of a video game for visual disabilities people</t>
  </si>
  <si>
    <t>2022 International Conference on Inclusive Technologies and Education (CONTIE)</t>
  </si>
  <si>
    <t>10.1109/CONTIE56301.2022.10004417</t>
  </si>
  <si>
    <t>https://ieeexplore.ieee.org/stamp/stamp.jsp?arnumber=10004417</t>
  </si>
  <si>
    <t>The main objective of this article is to describe a prototype of a video game developed for people with visual disabilities. For the development of the video game, relied on tools, techniques and methods provided by Software Engineering, specifically the life cycle called evolutionary prototype, which helps a rapid design focusing on a representation of those aspects of the software and allows visible results. The main result is a prototype of a video game, this video game is made up of three mini-games called: Tiro al blanco, FÃ¡bricas de robots and Club de fans, in its first version for people with visual disabilities, which can be played in an easy way. and fun since it was based on musical sounds.</t>
  </si>
  <si>
    <t>Software Engineering;Video game;Visually disabilities</t>
  </si>
  <si>
    <t>C. Tseloudi; T. Tsiatsos</t>
  </si>
  <si>
    <t>2015 6th International Conference on Information, Intelligence, Systems and Applications (IISA)</t>
  </si>
  <si>
    <t>https://ieeexplore.ieee.org/stamp/stamp.jsp?arnumber=7388084</t>
  </si>
  <si>
    <t>With the evolution of technology, social media and mobile devices, digital games have become a frequent form of entertainment for many people. As games can provide a fun environment, where students can actively learn content through actions and decisions, there are high hopes that game-based learning can be used both in and outside the classroom and yield positive learning outcomes. The aim of this study is to evaluate the effectiveness and enjoyment of a game created for art history learning, on adults of various ages, with a different art history background and game experience and to hopefully help educational game creators get closer to a balance between fun and learning.</t>
  </si>
  <si>
    <t>game-based learning (GBL);e-learning;educational games;art history</t>
  </si>
  <si>
    <t>P. Pooja; V. Bhatnagar</t>
  </si>
  <si>
    <t>2020 2nd International Conference on Advances in Computing, Communication Control and Networking (ICACCCN)</t>
  </si>
  <si>
    <t>https://ieeexplore.ieee.org/stamp/stamp.jsp?arnumber=9362916</t>
  </si>
  <si>
    <t>Due to diversity in the nature of humans, a creative engagement of humans in digital games increases their effectiveness in the global economy. The author specified various categories of games that elaborated on how to accommodate the genres of games in particular fields. Genre is a specific type of classification which describes the characteristics of specific models. Games Genres characterized the objectives of games by the type of game-play they contain. Genres prediction can be categorized based upon attractive storyline, fun content, gender-biased, attractive graphic designs, geographical dynamics, and age factor.</t>
  </si>
  <si>
    <t>Genre;Recommendation System;Digital Games;Social Environment</t>
  </si>
  <si>
    <t>G. Low; D. H. -L. Goh; C. S. Lee</t>
  </si>
  <si>
    <t>Looking for a Good Time: Information Seeking in a Mobile Content Sharing and Gaming Environments</t>
  </si>
  <si>
    <t>10.1109/CW.2010.64</t>
  </si>
  <si>
    <t>https://ieeexplore.ieee.org/stamp/stamp.jsp?arnumber=5656383</t>
  </si>
  <si>
    <t>Indagator is a mobile application which incorporates multiplayer, pervasive gaming elements into content sharing. The application allows users to annotate physical locations with multimedia content (annotations), and concurrently, provide opportunities for play through creating and engaging interactive game elements, earning points, and socializing. This paper examines the motivations for accessing and viewing annotations in Indagator, and highlights the influence of introducing games to mobile content sharing applications in general. Participants used Indagator for one week and were thereafter interviewed. Results were drawn by triangulating data from the interview, server logs, and the content of the annotations accessed. Three overarching motivation categories for accessing annotations emerged from our analysis - Facts, Friends, and Fun. Further, participants generally felt that games would sustain their interest in accessing annotations in the long run. Implications of our work are also discussed.</t>
  </si>
  <si>
    <t>Mobile content sharing game;information seeking;motivations;Indagator;social computing</t>
  </si>
  <si>
    <t>J. Wei; A. D. Cheok</t>
  </si>
  <si>
    <t>Foodie: play with your food promote interaction and fun with edible interface</t>
  </si>
  <si>
    <t>IEEE Transactions on Consumer Electronics</t>
  </si>
  <si>
    <t>10.1109/TCE.2012.6227410</t>
  </si>
  <si>
    <t>https://ieeexplore.ieee.org/stamp/stamp.jsp?arnumber=6227410</t>
  </si>
  <si>
    <t>This paper presents Foodie, a novel interactive system that promotes interactive entertainment using the real edible food, connecting digital playfulness with active participation in the food creation and eating experience. Through this system, people can not only create novel food media and share with remote family members or friends, but also serve them with the physical food. This system adds another natural and organic dimension - edible food with smell and taste, to enhance the lifelike feeling and enrich the play experience. We believe the actual manipulation of real food through digital drawings would increase the engagement and enjoyment even for remote people, extending the digital playfulness of food games with real life experience. Besides social entertainment, this intuitive interface also provides an attractive channel for kids to try out and learn about realistic cooking, in a safe, creative and playful way.</t>
  </si>
  <si>
    <t>Food interaction;social entertainment;food computing;edible interface</t>
  </si>
  <si>
    <t>A. G. Jondya; K. F. Susanto; Cathleen</t>
  </si>
  <si>
    <t>2023 7th International Conference on New Media Studies (CONMEDIA)</t>
  </si>
  <si>
    <t>https://ieeexplore.ieee.org/stamp/stamp.jsp?arnumber=10428575</t>
  </si>
  <si>
    <t>Educational paradigms are being redefined to foster more engaging and effective learning experiences as technology continues to evolve. This research paper delves into the integration of educational gaming and adaptive learning methodologies, focusing on the development of an interactive storytelling mobile game aimed at teaching the historical event surrounding Indonesia's struggle for independence. The study introduces an innovative approach by incorporating simple fuzzy logic techniques to create an adaptive gameplay environment. Each user can experience the game differently based on their understanding of the material by providing a brief review if needed. In addition, the results of this fuzzy logic itself will provide different story scenarios and set the quiz difficulty level more dynamically. The development process including the development of adaptive mechanism with fuzzy logic, the design of system architecture and content creation including story and assets. The final evaluation results, which is based on 8 Golden Rules of Interface, show that the developed game successfully helped students to understand the values from several events of Indonesia's Independence movement easier and more fun.</t>
  </si>
  <si>
    <t>adaptive learning;fuzzy logic;mobile games;interactive storytelling;history learning</t>
  </si>
  <si>
    <t>E. Pereira; B. Ferreira; P. Menezes</t>
  </si>
  <si>
    <t>A VR-Based Vestibular Rehabilitation Therapeutic Game</t>
  </si>
  <si>
    <t>2021 International Conference on Graphics and Interaction (ICGI)</t>
  </si>
  <si>
    <t>10.1109/ICGI54032.2021.9655277</t>
  </si>
  <si>
    <t>https://ieeexplore.ieee.org/stamp/stamp.jsp?arnumber=9655277</t>
  </si>
  <si>
    <t>Vestibular impairment is often mistaken for just dizziness. Diagnosis and treatment, starting as soon as possible and repeated several times, are essential for returning to a normal life. However, it is a long process in which patients tend to get tired and bored with the exercises they have to perform and eventually lose interest in doing them. There are three fundamental exercises for this treatment: horizontal movements, vertical movements, and diagonal movements. These exercises are to be performed with head movements, accompanied with gaze stabilization techniques. This paper focus on the development of Virtual Reality Serious Games that can be played at home with a smartphone and a virtual reality headset, simulating the exercises recommended by therapists. Therefore, it becomes possible to provide patients a helpful strategy to perform the required activities while having fun at the same time. Through the means of the smartphone's sensors to detect the person's movements, users can play the three task-oriented games that were specifically developed to simulate each exercise mentioned. Finally, all the information regarding the user's gameplay is uploaded to a backoffice system, which enables therapists to track and analyze patientsâ€™ progress over time.</t>
  </si>
  <si>
    <t>Serious games;Virtual Reality;Engagement;Rehabilitation;Vestibular dysfunction</t>
  </si>
  <si>
    <t>N. A. Nurhadi; L. A. Rahim; N. I. Arshad</t>
  </si>
  <si>
    <t>2016 3rd International Conference on Computer and Information Sciences (ICCOINS)</t>
  </si>
  <si>
    <t>https://ieeexplore.ieee.org/stamp/stamp.jsp?arnumber=7783263</t>
  </si>
  <si>
    <t>Educational games are serious games that specifically used for education yet it is fun to play. There are numbers of domain specific modeling languages for educational games focus in various aspect and theories of learning. By having domain specific modeling language which applies a visual diagramming language, it helps in represent design ideas and logic. This paper analyzes existing modelling languages to assess the coverage of strategy genre and transfer learning concepts. The results show that existing modelling languages covers important strategy genre concepts but cover very little of the transfer learning concepts. The authors conclude that the existing modelling languages can be used to model small strategy games but will have trouble to scale to large strategy games, and will not be able to model games that guarantee students learning.</t>
  </si>
  <si>
    <t>educational games;strategy games;domain specific modeling language</t>
  </si>
  <si>
    <t>Yang Qiu; Kun Man Li; Eng Chuan Neoh; Huiguo Zhang; Xin Yue Khaw; Xiuyi Fan; Chunyan Miao</t>
  </si>
  <si>
    <t>Fun-Kneeâ„¢: A novel smart knee sleeve for Total-Knee-Replacement rehabilitation with gamification</t>
  </si>
  <si>
    <t>https://ieeexplore.ieee.org/stamp/stamp.jsp?arnumber=7939284</t>
  </si>
  <si>
    <t>Total Knee Replacement (TKR) is an increasingly common surgery worldwide. A significant contributor to TKR success is post-surgical rehabilitation. In this work, we present Fun-Kneeâ„¢, a novel sensor-equipped knee support complemented by mobile device-supported games, specifically designed for â€œgamifiedâ€ TKR rehabilitation. Two inclinometers are used to measure the knee angle, which is used as the main input to the developed game. Human-Centered Design theory is applied throughout the game design to ensure a customized, dynamic gaming experience to maximize the pain distraction effect and to increase the exercise compliance and improve the rehabilitation outcome. Preliminary survey results collected from practicing physiotherapists show promising outcomes of the developed prototype, in terms of hardware and software characteristics, usability, clinical utility and overall effectiveness.</t>
  </si>
  <si>
    <t>H. H. Lund; P. Marti</t>
  </si>
  <si>
    <t>Designing modular robotic playware</t>
  </si>
  <si>
    <t>RO-MAN 2009 - The 18th IEEE International Symposium on Robot and Human Interactive Communication</t>
  </si>
  <si>
    <t>10.1109/ROMAN.2009.5326286</t>
  </si>
  <si>
    <t>https://ieeexplore.ieee.org/stamp/stamp.jsp?arnumber=5326286</t>
  </si>
  <si>
    <t>In this paper, we explore the design of modular robotic objects that may enhance playful experiences. The approach builds upon the development of modular robotics to create a kind of playware, which is flexible in both set-up and activity building for the end-user to allow easy creation of games. Key features of this design approach are modularity, flexibility, and construction, immediate feedback to stimulate engagement, activity design by end-users, and creative exploration of play activities. These features permit the use of such modular playware by a vast array of users, including disabled children who often could be prevented from using and taking benefits from modern technologies. The objective is to get any children moving, exchanging, experimenting and having fun, regardless of their cognitive or physical ability levels. The paper describes two prototype systems developed as modular robotic tiles, and discusses the challenges and opportunities of this modular playware when used by children with different cognitive abilities.</t>
  </si>
  <si>
    <t>T. C. Dutra; D. Felipe; I. Gasparini; E. Maschio</t>
  </si>
  <si>
    <t>Educational Digital Games and Computational Thinking for students with Intellectual Disabilities - Guidelines for accessibility</t>
  </si>
  <si>
    <t>2021 International Conference on Advanced Learning Technologies (ICALT)</t>
  </si>
  <si>
    <t>10.1109/ICALT52272.2021.00101</t>
  </si>
  <si>
    <t>https://ieeexplore.ieee.org/stamp/stamp.jsp?arnumber=9499901</t>
  </si>
  <si>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</si>
  <si>
    <t>computational thinking;educational digital games;intellectual disabilities;accessibility</t>
  </si>
  <si>
    <t>I. R. Diaz Renavitasari; A. Afif Supianto</t>
  </si>
  <si>
    <t>Educational Game For Training Spatial Ability Using Tangram Puzzle</t>
  </si>
  <si>
    <t>2018 International Conference on Sustainable Information Engineering and Technology (SIET)</t>
  </si>
  <si>
    <t>https://ieeexplore.ieee.org/stamp/stamp.jsp?arnumber=8693164</t>
  </si>
  <si>
    <t>Spatial ability can be categorized as the ability that is in the realm of psychology where this ability becomes a reference for insiders entering a job or profession. High spatial ability is necessary for those who are work at computer-graphic, engineers, and architects. Tangram puzzle is a game that comes from China and consists of several pieces of basic geometry shapes and arranged to be another form. Tangram is known to be effective in training geometry reasoning skills of various ages. There is a significant effect on learning geometry on students' performance in spatial ability tasks. So, this paper proposes the design and implementation of a mobile game that can be used for training spatial ability in interesting and fun ways through tangram puzzle. It developed using ADDIE approach which is consist of five steps such as analysis, design, development, implementation, and evaluation. There are two evaluations including functional and non-functional evaluations. The functional evaluations used the black-box method, while the non-functional evaluation used a questionnaire of 30 randomly selected users regardless of their background. The results show that 93,3% of the users said that the game is easy to use and 83,3% said easy to play. Then 86,7% of them mentioned that the game is interesting. In addition, all users agree if this game can be used to train identify, classify and analyze the shape. Therefore, the design of the tangram puzzle has a potential to use as an educational game for training spatial ability.</t>
  </si>
  <si>
    <t>spatial ability;tangram puzzle;ADDIE method</t>
  </si>
  <si>
    <t>F. Z. Oyuela; Ã“. A. Paz</t>
  </si>
  <si>
    <t>AI-powered backup robot designed to enhance cognitive abilities in children with Down syndrome</t>
  </si>
  <si>
    <t>2023 IEEE Central America and Panama Student Conference (CONESCAPAN)</t>
  </si>
  <si>
    <t>10.1109/CONESCAPAN60431.2023.10328430</t>
  </si>
  <si>
    <t>https://ieeexplore.ieee.org/stamp/stamp.jsp?arnumber=10328430</t>
  </si>
  <si>
    <t>The goal of this research is the creation of a fun interactive robot that will help improve speech in children who appear to have Down syndrome. The creation of this robot was designed primarily to improve and address the linguistic difficulties that children present, the robot offers interactive games, pronunciation exercises and personalized comments. In the design of the robot is present the area of electronics, mechanics, programming, where cutting edge technology was used in this robot. Where extensive research was done to meet all the requirements that are required to help children who have the syndrome. Where it will enhance their speech learning process will be very interactive with the child to facilitate learning. The goal that is addressed more is to promote optimal emotional and linguistic development, has an easier way of integration and improve the overall quality of life of these children using the V-methodology to give greater validity at the time of development of robot in its mechanical, electronic and systems design.</t>
  </si>
  <si>
    <t>3D printing;AI;camera for Raspberry Pi;PLA filament;Raspberry Pi;recognition libraries</t>
  </si>
  <si>
    <t>A. Facoetti; S. Franceschini; O. Gaggi; G. Galiazzo; S. Gori; C. E. Palazzi; M. Ruffino</t>
  </si>
  <si>
    <t>Multiplatform games for Dyslexia identification in preschoolers</t>
  </si>
  <si>
    <t>2014 IEEE 11th Consumer Communications and Networking Conference (CCNC)</t>
  </si>
  <si>
    <t>10.1109/CCNC.2014.6940496</t>
  </si>
  <si>
    <t>https://ieeexplore.ieee.org/stamp/stamp.jsp?arnumber=6940496</t>
  </si>
  <si>
    <t>Dyslexia is a learning disability affecting the ability to process written and sometimes even spoken language. It affects educational opportunities of about 10% of children, regardless of their intelligence. One of the main challenges is to be able to identify Dyslexia in preschoolers. To this aim we have developed a set of serious games that are the core of this demo. Our games have been created with a multiplatform approach so as to generate, in a single effort, game versions for mobile platforms and the Web. They have also been designed to be adequately challenging and fun for their target users, as well as effective.</t>
  </si>
  <si>
    <t>dyslexia;mobile;multiplatform;serious game</t>
  </si>
  <si>
    <t>M. A. CarreÃ±o-LeÃ³n; J. A. Sandoval-Bringas; I. D. Encinas; R. C. Castro; I. E. Cota; A. L. Carrillo</t>
  </si>
  <si>
    <t>Managing emotions in autistic children through serious game with tangible interfaces</t>
  </si>
  <si>
    <t>2021 4th International Conference on Inclusive Technology and Education (CONTIE)</t>
  </si>
  <si>
    <t>10.1109/CONTIE54684.2021.00029</t>
  </si>
  <si>
    <t>https://ieeexplore.ieee.org/stamp/stamp.jsp?arnumber=9707112</t>
  </si>
  <si>
    <t>The autism spectrum is identified by presenting a set of symptoms that appear in early childhood with a particular impact on communication and language, social interaction and repetitive behaviors. These symptoms accompany them throughout their lives, compromising and limiting their daily functioning. In recent years researchers from different areas of science and technology have been interested in serving people with special needs. This paper presents the development of a serious game as support in the management of emotions in children with autism. It is proposed to integrate tangible user interfaces which interact with a gamified application, through an RFID communication board. The serious game proposal was evaluated by experts in special education and through a case study of a child. Favorable results were obtained in both evaluations.</t>
  </si>
  <si>
    <t>Inclusion;Autism;serious game;TUI;Managing emotions</t>
  </si>
  <si>
    <t>J. -H. Chiu; C. -C. Cheng; K. -H. Huang</t>
  </si>
  <si>
    <t>More than Learning Mathematics: The Impact of Mathematics Games on Learning in Geography and Community Education</t>
  </si>
  <si>
    <t>10.1109/DIGITEL.2012.39</t>
  </si>
  <si>
    <t>https://ieeexplore.ieee.org/stamp/stamp.jsp?arnumber=6185602</t>
  </si>
  <si>
    <t>This article describes a web-based games for solving problems of mathematics concept of "scale". To help the elementary students to understand the meaning of scale meters in maps, the authors designed an electronic map of the local district in which students were familiar with. By adding characters navigating on the map and solving mathematics problems to reach the goal, this learning system created atmosphere of exploring and learning in fun. Surprisingly, students spent more time on sharing their living and geography of daily activities than mathematics.</t>
  </si>
  <si>
    <t>scale meter;mathematics education;computer games;geography education</t>
  </si>
  <si>
    <t>M. Sugimoto</t>
  </si>
  <si>
    <t>What can Children Learn through Game-based Learning Systems?</t>
  </si>
  <si>
    <t>10.1109/DIGITEL.2007.54</t>
  </si>
  <si>
    <t>https://ieeexplore.ieee.org/stamp/stamp.jsp?arnumber=4148825</t>
  </si>
  <si>
    <t>In this talk, the author presents key ideas and underlying philosophies of our research projects. He also describes about several systems for supporting children's collaborative learning, such as CarettaKids, T-RHYTHM, and so on. Lessons learned through the design and evaluation of these systems, and some thoughts for DIGITEL researches are discussed.</t>
  </si>
  <si>
    <t>S. Kim</t>
  </si>
  <si>
    <t>https://ieeexplore.ieee.org/stamp/stamp.jsp?arnumber=9637160</t>
  </si>
  <si>
    <t>Can we make undergraduate engineering education easier and more fun? This research aims to see if we can answer the ambitious question! The digital game-based learning (DGBL) has been found to increase the efficacy of learning when applied in engineering classes thanks to its ability to make students feel easy and fun. However, the state-of-the-art DGBL schemes still observe challenges in various aspects including cost, efficacy, readiness of instructors and students, etc. Motivated from the challenges, this research proposes to design a DGBL platform that features visualized and systematic views. Specifically, we identify the blockchain applied to wireless communications and networking systems as a key ecosystem that we capitalize the benefit of the proposed platform. As such, in this paper, we lay out a comprehensive DGBL pedagogy that includes (i) creation of relevant assignment activities and class materials in a relevant course and (ii) evaluation of the pedagogical efficacy. In a long-term view, a successful delivery of this research will increase the confidence of undergraduate engineering students on the â€œin-concertâ€ dynamics of various factors determining the performance of a blockchain system built on a wireless network.</t>
  </si>
  <si>
    <t>DGBL;Interactivity;Visualization;Wireless Communications and Networking;Electrical and Computer Engineering</t>
  </si>
  <si>
    <t>C. Mloza-Banda; B. Scholtz</t>
  </si>
  <si>
    <t>2017 1st International Conference on Next Generation Computing Applications (NextComp)</t>
  </si>
  <si>
    <t>https://ieeexplore.ieee.org/stamp/stamp.jsp?arnumber=8016200</t>
  </si>
  <si>
    <t>A dire need for Enterprise Resource Planning (ERP) skills globally has led to the adoption of ERP courses into higher education programs. Gamification is proposed as a possible e-learning strategy that can engage and motivate students to learn introductory ERP concepts. This paper explores the design of a gamified system for learning ERP systems and the impact on the user experience of students. A gamified system, LearnERP, was developed that exposes students to the introductory concepts of ERP systems by means of four mini-games. An exploratory qualitative study was performed of students' perceptions of the user experience of the LearnERP system. Results revealed that the students enjoyed using the system and found it fun, motivating and stimulating. Some drawbacks to the system related to confusion regarding instructions of how to play the games.</t>
  </si>
  <si>
    <t>enterprise resource planning;ERP education;gamification;serious games</t>
  </si>
  <si>
    <t>M. Sanmugam</t>
  </si>
  <si>
    <t>Exploring the existence and variation of Game Player Traits among Undergraduate students in Malaysia</t>
  </si>
  <si>
    <t>2021 9th International Conference on Information and Communication Technology (ICoICT)</t>
  </si>
  <si>
    <t>10.1109/ICoICT52021.2021.9527451</t>
  </si>
  <si>
    <t>https://ieeexplore.ieee.org/stamp/stamp.jsp?arnumber=9527451</t>
  </si>
  <si>
    <t>The use of game has become a norm for generation-z, whose live revolves around technology. The ease of access towards games via handheld devices such as tablets or smartphones cultivates a specific type of motivation among students. These motivational goals will indirectly influence the ways students investigate tasks that may or may not have a snippet of game-like environments. As such, it will be vital to identify the player motivation among these students. This study used a quasi-experimental design with a one-group post-test-only design. Participants from a tertiary institution were tested using an adapted Bartle Player Motivation questionnaire after learning via an e-learning platform. The overall findings showed that all students have a higher tendency of Achiever player motivation followed by Explorer, Killer, and Socializer. This showed that players go for individualistic games that are played for fun, personal gain, or occupying their time, thus the low level of preference towards socialization. Meanwhile, when differentiating among genders, female students' Achiever Player motivation tendencies are higher than male students, while the Killer Player motivation tendencies of male students are higher than female students. This can be attributed to the morale of female students leaning towards proving or achieving something in a game. Meanwhile, male students have gaming intentions to not only win but dominate others. As such, identifying students' motivation in learning and using technology can guide them in the right path of interest, leading to a personalized learning path.</t>
  </si>
  <si>
    <t>Game player traits;personalized learning;game-based learning</t>
  </si>
  <si>
    <t>Jiyoung Lee; A. Gea; N. Levin; Cheng Yang; R. Deciron; M. Lee; Pei-Lin Lu; Meng Xie</t>
  </si>
  <si>
    <t>TuneTrain: Incidental learning through interactive music creation</t>
  </si>
  <si>
    <t>10.1109/IGIC.2013.6659139</t>
  </si>
  <si>
    <t>https://ieeexplore.ieee.org/stamp/stamp.jsp?arnumber=6659139</t>
  </si>
  <si>
    <t>Inspiring children who may be new to music composition can set them on a rewarding path of discovery and lifelong learning. Composing music however, can be daunting and challenging for anyone who has not received formal music education. TuneTrain is an app that addresses both of these concerns by aiding exploratory learning through interactive music creation. TuneTrain is an iPad game-like application for children 8-years-old and up; the goal of the application is for children to experience fun gameplay, music creation, while working within real musical harmonic structures. This paper describes the design, visual style, and technological challenges of developing TuneTrain to be interesting to play while also integrating musical rules. Playtesting with 45 children ages 8 to 12 has revealed how TuneTrain arouses curiosity and inspires through rewarding moments of self-directed creation.</t>
  </si>
  <si>
    <t>Education;Game Design;Games;iPad Game;Mobile/Handheld;Music;Music Composition;Music Theory</t>
  </si>
  <si>
    <t>P. Mattila; J. Miettunen; T. Manninen</t>
  </si>
  <si>
    <t>An approach to a virtual learning environment through a game</t>
  </si>
  <si>
    <t>10.1109/DIGITEL.2007.8</t>
  </si>
  <si>
    <t>https://ieeexplore.ieee.org/stamp/stamp.jsp?arnumber=4148855</t>
  </si>
  <si>
    <t>The traditional notion of a learning environment has expanded to cover virtual spaces. Today, these extremely popular virtual learning environments are often network-based and readily accessible to a certain group of students. These considerations have inspired the present project that has produced a 3D virtual learning environment with the aim of providing a space for learning activities. The games designed for this space offer challenges the players try to solve as a team. They emphasize group work skills, group interaction, and cooperation in various conflict situations that have to be negotiated inside the virtual world. Historical information plays a key role in gameplay and thus the learning experience is integrated into the events of the games, making learning fun. The environment does not contain violent or destructive elements, and therefore it is suitable for children of all ages and both sexes.</t>
  </si>
  <si>
    <t>S. C. Kodimela; G. S. Vinjay; S. R. Kotha</t>
  </si>
  <si>
    <t>Artificial Intelligence based Design and Analysis of Exergaming compatible Lower Limb Exoskeleton for Rehabilitation of Pediatric Cerebral Palsy</t>
  </si>
  <si>
    <t>2021 6th International Conference for Convergence in Technology (I2CT)</t>
  </si>
  <si>
    <t>10.1109/I2CT51068.2021.9417958</t>
  </si>
  <si>
    <t>https://ieeexplore.ieee.org/stamp/stamp.jsp?arnumber=9417958</t>
  </si>
  <si>
    <t>Cerebral Palsy is one of the most common pediatric movement disorders. Rehabilitation of children with this disorder requires task-specific exercises but many children find it difficult to complete these tasks due to lack of motor capabilities. Exergaming is an innovative technology that literally means video gaming that promotes physical exercising by tracking body movements, thus making exercises fun which enable children to involve with interest. This paper proposes a 7-link lower limb exoskeleton with an artificial-intelligence based algorithm to enable the system to choose the most appropriate path trajectory based on continuous learning to assist target children in task-specific exergaming movements like cycling, jumping, kicking, running, dancing, and walking. The kinematic design has been done in such a way as to properly impart desired motion and forces to the user. Thorough analysis has been done to validate the system structurally and functionally to satisfy the required clinical specifications.</t>
  </si>
  <si>
    <t>Cerebral Palsy;rehabilitation;seven-link-exoskeleton;Artificial fish swarm algorithm;exergaming</t>
  </si>
  <si>
    <t>M. A. Zielke; D. Zakhidov; D. Jacob; G. Hardee</t>
  </si>
  <si>
    <t>2016 IEEE International Conference on Serious Games and Applications for Health (SeGAH)</t>
  </si>
  <si>
    <t>https://ieeexplore.ieee.org/stamp/stamp.jsp?arnumber=7586270</t>
  </si>
  <si>
    <t>The University of Texas Transformation in Medical Education Portal (UT TIME Portal) is a game-based learning platform for select pre-med students. The UT TIME Portal offers unique opportunities for assessment of player performance through rich quantitative and qualitative user data, asynchronous access to content and individualized feedback, and motivational mechanics like game-earned badges and professor-awarded discussion board stars. Our initial findings suggest that the UT TIME Portal helps students improve knowledge regarding basic patient interviewing skills and influences attitudes about professionalism in social media use. This paper explores the results of our first experiments with the UT TIME Portal - suggesting parameters for an adaptive and emergent learning platform for healthcare professional education based on the rich data set available from the multi-faceted design.</t>
  </si>
  <si>
    <t>serious games;gifted learners;online learning portal;asynchronous access;qualitative data;adaptive learning systems;emergent learning systems;blended learning</t>
  </si>
  <si>
    <t>A. Akbulut; F. GÃ¼ngÃ¶r; E. TarakcÄ±; A. Ã‡abuk; M. A. Aydin</t>
  </si>
  <si>
    <t>Immersive Virtual Reality Games for Rehabilitation of Phantom Limb Pain</t>
  </si>
  <si>
    <t>2019 Medical Technologies Congress (TIPTEKNO)</t>
  </si>
  <si>
    <t>10.1109/TIPTEKNO.2019.8895177</t>
  </si>
  <si>
    <t>https://ieeexplore.ieee.org/stamp/stamp.jsp?arnumber=8895177</t>
  </si>
  <si>
    <t>Serious games mostly associated with rehabilitation systems with state-of-the-art virtual reality hardware and software products. This approach benefits from gamification that improves the participant's engagement and makes cyber-therapy sessions fun and interactive. This paper describes four different serious games for the rehabilitation of phantom limb pain (PLP) syndrome. Each immersive virtual reality game is designed to overcome the negative effects of PLP for different amputation regions including below-elbow, above-elbow, below-knee and above knee. We aimed to propose a low-cost, effective rehabilitation system that can be used at home instead of hospital-oriented physiotherapy routine. We used the Kinect sensor, a wearable surface electromyography (sEMG) sensor, and the Oculus Rift virtual reality headset to provide a longer therapeutic interaction between the patient and the cyber-therapy environment. Alpha test results of a pilot study with unimpaired healthy participants reveal the proposed system works practically in the home environment.</t>
  </si>
  <si>
    <t>Cyber Therapy;Gamification;Phantom Limb Pain;Serious Games;Virtual Reality</t>
  </si>
  <si>
    <t>P. Buddharaju; N. S. C. P. Pamidi</t>
  </si>
  <si>
    <t>Mobile Exergames - Burn Calories While Playing Games on a Smartphone</t>
  </si>
  <si>
    <t>2013 IEEE Conference on Computer Vision and Pattern Recognition Workshops</t>
  </si>
  <si>
    <t>10.1109/CVPRW.2013.13</t>
  </si>
  <si>
    <t>https://ieeexplore.ieee.org/stamp/stamp.jsp?arnumber=6595851</t>
  </si>
  <si>
    <t>Exergames combine exercising with game play by requiring the users to perform some kind of physical activity (and exercise) in order to score points in the game. In this paper, we present a novel mobile exergaming framework, which requires the users to physically move and jump in order to score points in a game that is played on a smartphone. Our system uses a custom designed Exercising Pad (called ExerPad) in order to track the user's physical movement, and then automatically updates the corresponding game character's position on the screen. The ExerPad contains different shaped images, which are captured from the smartphone's inbuilt camera, and are automatically detected by our shape detection algorithm. We also use the smartphone's inbuilt accelerometer and gyroscope to detect other physical movements from the user such as jumping, turning etc. The experimental results show that the proposed mobile exergames helps its users to burn calories and have fun at the same time.</t>
  </si>
  <si>
    <t>M. R. Regalado; E. Aranha; T. R. da Silva</t>
  </si>
  <si>
    <t>https://ieeexplore.ieee.org/stamp/stamp.jsp?arnumber=7757441</t>
  </si>
  <si>
    <t>A big challenge of virtual learning environments is to guarantee engagement and keep students motivated to use it. In this context, gamification techniques are being explored to adapt game elements to teaching and Learning in Virtual Environments (VLE) with the objective of make the VLEs more engaging and attractive for students. The gamification engages, encourages and promotes greater interaction between students, enabling growth of learning. In this context, this article presents the gamification results of a virtual learning environment for online programming teaching and competition of digital games. At the end, results showed that the gamification achieves greater engagement of users in relation to the higher frequency of use of the VLE, larger views of video lessons and a greater number of completed challenges, bringing some other advantages such as the environment that became more competitive, fun and friendly for students.</t>
  </si>
  <si>
    <t>gamification;game-development;learning;learning in virtual environments;online competition</t>
  </si>
  <si>
    <t>C. Seals; M. B. Rosson; J. M. Carroll; T. Lewis; L. Colson</t>
  </si>
  <si>
    <t>Fun learning Stagecast Creator: an exercise in minimalism and collaboration</t>
  </si>
  <si>
    <t>Proceedings IEEE 2002 Symposia on Human Centric Computing Languages and Environments</t>
  </si>
  <si>
    <t>10.1109/HCC.2002.1046370</t>
  </si>
  <si>
    <t>https://ieeexplore.ieee.org/stamp/stamp.jsp?arnumber=1046370</t>
  </si>
  <si>
    <t>We are attempting to create a cross-generational learning community who will work together to design, construct, and discuss simulations of community topics. The simulations are built with Stagecast Creator, a state-of-the art visual programming environment. As part of this larger project, we have developed minimalist training materials for middle school students. This paper reports a formative evaluation of these training materials, in which groups of students worked together on two related tutorial modules. In general the students were successful in their work with Creator, needing little aid from the experimenters, and showing evidence of enjoyment. Our aim is to develop materials that will attract participation and enable students to spend their free time and play with this environment, and as a by-product of having fun, learn more about visual programming.</t>
  </si>
  <si>
    <t>C. Quinn</t>
  </si>
  <si>
    <t>Hard Fun: Cognition and Emotion at Play</t>
  </si>
  <si>
    <t>10.1109/DIGITEL.2007.27</t>
  </si>
  <si>
    <t>https://ieeexplore.ieee.org/stamp/stamp.jsp?arnumber=4148824</t>
  </si>
  <si>
    <t>Summary form only given. Is there any reason to believe that we really can blend fun and learning? And if so, can we do it systematically? In this talk, we will develop the alignment between learning and engagement, highlighting the synergy between cognitive and emotional elements that tell us that we should make learning 'hard fun'. Then we'll talk about the learning design process, and show how these elements can be developed during a systematic design process that yields deeply contextualized challenging practice. In short, why learning can be 'hard fun'. The result is an optimal balance that promises more meaningful learning and more engaging experiences!</t>
  </si>
  <si>
    <t>B. -S. Chew</t>
  </si>
  <si>
    <t>An efficient framework for game-based learning activity</t>
  </si>
  <si>
    <t>2017 IEEE 6th International Conference on Teaching, Assessment, and Learning for Engineering (TALE)</t>
  </si>
  <si>
    <t>10.1109/TALE.2017.8252321</t>
  </si>
  <si>
    <t>https://ieeexplore.ieee.org/stamp/stamp.jsp?arnumber=8252321</t>
  </si>
  <si>
    <t>The implementation of game-based activities for classroom learning is not a direct process. There is a need to address the factors that could contribute to student willingness in learning in such environment and providing a reliable metric to measure their actual engagement after the learning activity. In this paper, a framework which utilized the conventional gaming factors while applying design thinking process is adapted during the design of our game-based learning (GBL) activity. In addition, a composite engagement metric which addressed the unique nature of such learning activities is also proposed. The experimental results using the new composite metric shows that the activity designed using the proposed framework is successful in engaging the student's interest, providing them an environment for learning practical skills while having fun at the same time.</t>
  </si>
  <si>
    <t>Qumillaila; A. P. Lestari; Y. Kuboki; F. Hasim</t>
  </si>
  <si>
    <t>Developing an E-Flipbook on Environmental Education to Promote Digital Literacy among Elementary School Students and Teachers in Rural Areas in Indonesia</t>
  </si>
  <si>
    <t>10.1109/ICISS55894.2022.9915108</t>
  </si>
  <si>
    <t>https://ieeexplore.ieee.org/stamp/stamp.jsp?arnumber=9915108</t>
  </si>
  <si>
    <t>despite abundant evidence of the significance of digital literacy in academic advancement, the coverage of digital learning media has not reached rural areas in Indonesia. The development of an e-book that is suitable for rural areas is extremely needed. This paper aimed to describe our work in advancing our previous paper-based environmental book to be a digital-based flip-book in strengthening digital literacy among elementary school students and teachers in rural areas. The method used in this work consisted of development research and using many tools such as Flip PDF Pro and Canva. As the result, the e-flipbook has many interesting features such as videos, popup pictures, games, online worksheets, etc. It is also very interesting for both teachers and students, easy to use, and has the potential to help digital literacy through a learning process. However, this e-flipbook needs improvement. It is suggested that the instructions on some features such as buttons and popup pictures need to be clarified, and the book needs to be supported by clues or answers to questions for confirmation to support independent learning activities. Thirdly, the design needs to be improved to make it more attractive.</t>
  </si>
  <si>
    <t>Digital Divide;Digital Literacy;Environmental Education;Flipbook;Fun Learning</t>
  </si>
  <si>
    <t>P. Buddharaju; Y. Lokanathan</t>
  </si>
  <si>
    <t>Mobile Exergaming: Exergames on the Go</t>
  </si>
  <si>
    <t>2016 IEEE/ACM International Conference on Mobile Software Engineering and Systems (MOBILESoft)</t>
  </si>
  <si>
    <t>10.1145/2897073.2897125</t>
  </si>
  <si>
    <t>https://ieeexplore.ieee.org/stamp/stamp.jsp?arnumber=7832960</t>
  </si>
  <si>
    <t>Exergames combine exercising with game play by requiring the users to perform some kind of physical activity (and exercise) in order to score points in the game. In this paper, we present mobile exergames that are affordable, fun, ubiquitous, and most importantly portable allowing the players to carry exergames with them wherever they go. Our mobile exergames need two pieces of portable equipment - a smartphone (with an in-built camera, accelerometer and gyroscope) and an ExerPad (custom designed Exercising Pad consisting of various shapes and colors). While playing the proposed exergame on smartphone, the user is required to physically move on ExerPad in order to score points in the game. The experimental results show that the proposed mobile exergames help users to move and burn calories while having fun at the same time.</t>
  </si>
  <si>
    <t>Exergames;mobile games;physical activity;exerpad</t>
  </si>
  <si>
    <t>B. van de Laar; H. GÃ¼rkÃ¶k; D. Plass-Oude Bos; M. Poel; A. Nijholt</t>
  </si>
  <si>
    <t>Experiencing BCI Control in a Popular Computer Game</t>
  </si>
  <si>
    <t>https://ieeexplore.ieee.org/stamp/stamp.jsp?arnumber=6484110</t>
  </si>
  <si>
    <t>Brainâ€“computer interfaces (BCIs) are not only being developed to aid disabled individuals with motor substitution, motor recovery, and novel communication possibilities, but also as a modality for healthy users in entertainment and gaming. This study investigates whether the incorporation of a BCI in the popular game World of Warcraft (WoW) has effects on the user experience. A BCI control channel based on parietal alpha band power is used to control the shape and function of the avatar in the game. In the experiment, participants $({n}=42)$ , a mix of experienced and inexperienced WoW players, played with and without the use of BCI in a within-subjects design. Participants themselves could indicate when they wanted to stop playing. Actual and estimated duration was recorded and questionnaires on presence and control were administered. Afterwards, oral interviews were taken. No difference in actual duration was found between conditions. Results indicate that the difference between estimated and actual duration was not related to user experience but was person specific. When using a BCI, control and involvement were rated lower. But BCI control did not significantly decrease fun. During interviews, experienced players stated that they saw potential in the application of BCIs in games with complex interfaces such as WoW. This study suggests that BCI as an additional control can be as much fun and natural to use as keyboard/mouse control, even if the amount of control is limited.</t>
  </si>
  <si>
    <t>Brainâ€“computer interface (BCI);games;human factors;presence;user experience</t>
  </si>
  <si>
    <t>E. A. L. Estolas; A. F. V. Malimban; J. T. Nicasio; J. S. Rivera; M. F. D. S. Pablo; T. L. Takahashi</t>
  </si>
  <si>
    <t>Automatic Beatmap Generating Rhythm Game Using Music Information Retrieval with Machine Learning for Genre Detection</t>
  </si>
  <si>
    <t>2020 IEEE 12th International Conference on Humanoid, Nanotechnology, Information Technology, Communication and Control, Environment, and Management (HNICEM)</t>
  </si>
  <si>
    <t>10.1109/HNICEM51456.2020.9400133</t>
  </si>
  <si>
    <t>https://ieeexplore.ieee.org/stamp/stamp.jsp?arnumber=9400133</t>
  </si>
  <si>
    <t>The study is aimed to develop an Automatic Beatmap with Genre Detection, called â€œEfflorescenceâ€, a mobile application which can generate a rhythm game for people who would like to improve their reflexive functions. This study also provides different music genres that will be detected during the generation process so that users are able to distinguish different types of music among the songs they have chosen and/or uploaded to play. The researchers also aim in determining known music genres and its alternatives, and to be able to generate non-fixed beat maps to give the users a little challenge than most rhythm games produced. For the researchers to create the application, the following algorithms were used: Music Information Retrieval, Onset Detection, Tempo Detection, and Machine Learning. To prove that the application is feasible, the researchers conducted a survey among 50 respondents, all composed of FEU Institute of Technology CS and IT. The respondents rated the application average of being able to produce the result they wanted towards the game. The system can be further improved by future researchers through updating the system by putting up more functions and data required for the genre detection. It is also recommended that future researchers would apply it on different other platforms that were not and to lessen the specifications of the hardware itself. Lastly, future researchers can add more interactive features to make the game more challenging yet fun at the same time.</t>
  </si>
  <si>
    <t>game design;rhythm game;Music Information Retrieval;Onset Detection;Automatic Audio Segmentation;Tempo Extraction;Procedural Content Generation</t>
  </si>
  <si>
    <t>E. Peranginangin; Christian; E. R. Kaburuan; B. J. Anshory; A. S. Girsang</t>
  </si>
  <si>
    <t>Motion Gesture Game for Measure Kinesthetic Level</t>
  </si>
  <si>
    <t>10.1109/ICOT.2018.8705922</t>
  </si>
  <si>
    <t>https://ieeexplore.ieee.org/stamp/stamp.jsp?arnumber=8705922</t>
  </si>
  <si>
    <t>One of the purposes of playing a game is for entertainment. However, some games have multipurpose, not only for fun but also for research. The goals of this research are design game with motion gesture which can measure kinesthetic learning style. The user can move their hands as interaction control, replacing old navigation. Data is collected by distributing questionnaire and game score to participants. Analysis data uses index learning styles and pearson correlation. It concluded that using motion gesture game for measure method learning style can help to measure a kinesthetic player. The final result expected in this research is to help other researchers in game or learning styles.</t>
  </si>
  <si>
    <t>game;kinesthetic;measure;motion gesture</t>
  </si>
  <si>
    <t>Z. Bhatti; M. Bibi; N. Shabbir</t>
  </si>
  <si>
    <t>Augmented Reality based Multimedia Learning for Dyslexic Children</t>
  </si>
  <si>
    <t>2020 3rd International Conference on Computing, Mathematics and Engineering Technologies (iCoMET)</t>
  </si>
  <si>
    <t>10.1109/iCoMET48670.2020.9073879</t>
  </si>
  <si>
    <t>https://ieeexplore.ieee.org/stamp/stamp.jsp?arnumber=9073879</t>
  </si>
  <si>
    <t>Augmented reality is a visual technology which combines virtual objects into the real environment, in real time. In this research work, a heuristic model of multimedia learning would be developed using Augmented Reality for a type of neurological disorder known as Dyslexia. Dyslexia is complex mental brain related syndromes, affecting the children in various ways including verbal and nonverbal communications, social interactions, understanding instructions, reading, writing, learning, problems, etc. The use of interactive Augmented Reality based multimedia application to facilitate and provide pedagogy for such type of special children would ascertain a unique and new dimension of treating and helping such young hearts in overcoming their disabilities in a very fun and easy way. The research encompasses designing a framework based on cognitive learning for interactive multimedia learning app using augmented reality technology, that would be centric to autism effected children's and would enable them to interact with such system.</t>
  </si>
  <si>
    <t>Dyslexia;Augmented Reality;Multimedia Learning;Serious Games</t>
  </si>
  <si>
    <t>A. Kusumaningsih; A. Kurniawati; R. T. Wahyuningrum; A. Khozaimi; R. N. Pratama</t>
  </si>
  <si>
    <t>Serious Exergame for Special Education Needs using 3D-Depth Camera</t>
  </si>
  <si>
    <t>2022 10th International Conference on Information and Communication Technology (ICoICT)</t>
  </si>
  <si>
    <t>10.1109/ICoICT55009.2022.9914903</t>
  </si>
  <si>
    <t>https://ieeexplore.ieee.org/stamp/stamp.jsp?arnumber=9914903</t>
  </si>
  <si>
    <t>Children with special needs are frequently mistreated, leaving them unable to live normally in their everyday routines. They require specialized learning patterns to improve their basic academic, cognitive, and psychomotor abilities. Serious games are interactive game-based learning media designed to increase the attractiveness, curiosity, and motivation to learn and practice for children with special needs. Based on the Kinect game, we developed an exercise game (exergame) as a fun learning medium to support cognitive learning and therapy in developing motor skills, balance, and coordination by recognizing names, shapes, colors, and the location of objects in the virtual class. Kinect is a 3D-Depth camera-based input device that allows users to move their entire body when interacting with games. As a result, users can optimize their cognitive and motor potential while also having a different learning experience. The experimental results reveal that the improved system can increase students with special needs â€˜ curiosity, attractiveness, and learning motivation. The User Experience Questionnaire (UEQ) is used to assess the level of acceptability of the developed applications. The findings confirm that the user experience is satisfactory, with attractiveness ranking highest on the scale.</t>
  </si>
  <si>
    <t>Special Education Needs;Serious Game;Exergame;Kinect;User Experience</t>
  </si>
  <si>
    <t>H. Tabata; H. Hashimoto</t>
  </si>
  <si>
    <t>WBL for technical skill of MONODZUKURI â€” With target selection at any time method and sequential presentation of achievement method</t>
  </si>
  <si>
    <t>SICE Annual Conference 2011</t>
  </si>
  <si>
    <t>https://ieeexplore.ieee.org/stamp/stamp.jsp?arnumber=6060403</t>
  </si>
  <si>
    <t>In this paper, we propose Web-Based Learning (WBL) system for technical skill of MONODZUKURI, which leads to continuously learning with fun of digital games. We propose "target selection at any time method" and "sequential presentation of achievement method", and we apply these methods to the WBL for deriving the fun. And we report the possibilities experiments by learners applying the WBL system with the methods.</t>
  </si>
  <si>
    <t>MONODZUKURI;Teaching Technical Skill;WBL;Digital Games;GAME-NICS;Gamification;Target Selection at Any Time Method;Sequential Presentation of Achievement Method</t>
  </si>
  <si>
    <t>M. J. Johnson; B. Ramachandran; R. P. Paranjape; J. B. Kosasih</t>
  </si>
  <si>
    <t>Feasibility Study of TheraDrive: A Low-Cost Game-Based Environment for the Delivery of Upper Arm Stroke Therapy</t>
  </si>
  <si>
    <t>2006 International Conference of the IEEE Engineering in Medicine and Biology Society</t>
  </si>
  <si>
    <t>https://ieeexplore.ieee.org/stamp/stamp.jsp?arnumber=4461846</t>
  </si>
  <si>
    <t>Rising healthcare costs combined with an increase in the number of people living with disabilities due to stroke have created a need for affordable stroke therapy that can be administered in both home and clinical environments. Studies show that robot and computer-assisted devices are promising tools for rehabilitating persons with impairment and disabilities due to stroke. Studies also have shown that highly motivating therapy produces neuromotor relearning that aids the rehabilitative process. Combining these concepts, this paper discusses TheraDrive, a simple, but novel robotic system for more motivating stroke therapy. We conducted two feasibility studies. The paper discusses these studies. Findings demonstrate the ability of the system to grade therapy and the sensitivity of its metrics to the level of motor function in the impaired arm. In addition, findings confirm the ability of the system to administer fun therapy leading to improved motor performance on steering tasks. However, further work is needed to improve the system's ability to increase motor function in the impaired arm</t>
  </si>
  <si>
    <t>M. J. Johnson; Xin Feng; L. M. Johnson; B. Ramachandran; J. M. Winters; J. B. Kosasih</t>
  </si>
  <si>
    <t>Robotic Systems that Rehabilitate as well as Motivate: Three Strategies for Motivating Impaired Arm Use</t>
  </si>
  <si>
    <t>The First IEEE/RAS-EMBS International Conference on Biomedical Robotics and Biomechatronics, 2006. BioRob 2006.</t>
  </si>
  <si>
    <t>10.1109/BIOROB.2006.1639095</t>
  </si>
  <si>
    <t>https://ieeexplore.ieee.org/stamp/stamp.jsp?arnumber=1639095</t>
  </si>
  <si>
    <t>Despite motor reduction due to rehabilitation training, whether robot-mediated or otherwise, many stroke patients with hemiplegia have learn non-use and lack motivation to use their impaired arm in real life. Therefore, other factors besides motor impairment and strength levels are critical to recovery of function on real activities. This paper discusses barriers to impaired arm use in the real world and presents a definition of motivation that is relevant to robot-assisted therapy. Three case studies highlighting three strategies to create robotic systems that are more motivating are discussed. The strategies are 1: embed therapy within a framework that provides patients with monitoring and interaction with therapists, 2: embed therapy into fun, video game like activities, and 3: embed therapy within patient-centered real-life functional activities</t>
  </si>
  <si>
    <t>M. B. Syson; M. R. E. Estuar; K. T. See</t>
  </si>
  <si>
    <t>ABKD: Multimodal Mobile Language Game for Collaborative Learning of Chinese Hanzi and Japanese Kanji Characters</t>
  </si>
  <si>
    <t>2012 IEEE/WIC/ACM International Conferences on Web Intelligence and Intelligent Agent Technology</t>
  </si>
  <si>
    <t>10.1109/WI-IAT.2012.65</t>
  </si>
  <si>
    <t>https://ieeexplore.ieee.org/stamp/stamp.jsp?arnumber=6511699</t>
  </si>
  <si>
    <t>This paper discusses the use of ABKD, a multimodal mobile learning game that aims to help Filipino students remember and increase their Chinese Hanzi and Japanese Kanji vocabularies by engaging them in a collaborative game-like group activity and challenging their creativity and imagination through drawing, taking pictures, and audio recording. Feedback from language learners reveal that ABKD has the potential to make learning and remembering Hanzi and Kanji characters easier, more fun, and more interesting.</t>
  </si>
  <si>
    <t>mLearning;multimodal;collaborative learning;Chinese Hanzi;Japanese Kanji</t>
  </si>
  <si>
    <t>G. Schwabe; C. Goth; D. Frohberg</t>
  </si>
  <si>
    <t>Does team size matter in mobile learning?</t>
  </si>
  <si>
    <t>International Conference on Mobile Business (ICMB'05)</t>
  </si>
  <si>
    <t>10.1109/ICMB.2005.35</t>
  </si>
  <si>
    <t>https://ieeexplore.ieee.org/stamp/stamp.jsp?arnumber=1493613</t>
  </si>
  <si>
    <t>Most mobile learning applications support individual users, although experience with similar conventional learning games indicates that teams may be more appropriate. This paper reports on tests of the MobileGame to see whether individual users, teams of two, teams of three or teams of four are more successful. The test was conducted with over 100 natural users. The significantly increased activity level and team-building show that a preference for teams of two rather than individual players would be justified. There is little significant evidence to prefer teams of two to teams of three. However, the data shows that teams of four are suboptimal: this team size decreases fun and immersion as well as (maybe) learning. There is no evidence that these negative effects are balanced by improved team-building. The relatively high success of teams of two leads to a need for more research on dyadic users not only for mobile learning games, but also for other areas such as tourism, health, museum visitors, and entertainment.</t>
  </si>
  <si>
    <t>H. -S. Moon; S. -W. Shin; S. -T. Chung; E. Kim</t>
  </si>
  <si>
    <t>K-CBS-based unilateral spatial neglect rehabilitation training contents utilizing virtual reality</t>
  </si>
  <si>
    <t>2019 International Conference on Electronics, Information, and Communication (ICEIC)</t>
  </si>
  <si>
    <t>10.23919/ELINFOCOM.2019.8706395</t>
  </si>
  <si>
    <t>https://ieeexplore.ieee.org/stamp/stamp.jsp?arnumber=8706395</t>
  </si>
  <si>
    <t>In this paper, we developed serious games utilizing virtual reality based on No. 3 and No. 10 of K-CBS questions for patients with unilateral spatial neglect. The areas within the content were divided into five areas: left, mid-left, middle, mid-right, and right, to measure the user's spatial neglect. Depending on the difficulty, we have adjusted the frequency of questions that users should perform in the classified area. For example, if the difficulty is low, there are more questions to be performed in the right area, and the higher the difficulty, the more questions to be performed in the left area. These methods will not only allow you to measure the user's spatial neglect area, but will also be used as a training method with game for applying fun factor.</t>
  </si>
  <si>
    <t>Unilateral spatial neglect;Virtual Reality;K-CBS;Serious game</t>
  </si>
  <si>
    <t>Zhang Weize; Qiu Feiyue</t>
  </si>
  <si>
    <t>The design of a web 2.0 based vocabulary learning system for EFL learners</t>
  </si>
  <si>
    <t>2011 IEEE International Symposium on IT in Medicine and Education</t>
  </si>
  <si>
    <t>10.1109/ITiME.2011.6130882</t>
  </si>
  <si>
    <t>https://ieeexplore.ieee.org/stamp/stamp.jsp?arnumber=6130882</t>
  </si>
  <si>
    <t>Vocabulary is essential to language proficiency and skills. However, vocabulary learning is tedious and difficult for most EFL learners due to the forgetfulness and the discrete nature of vocabulary. Although many learning strategies have been proposed for vocabulary learning, the great effort required prohibits ELF learners to apply them. To make the vocabulary learning as a social activity with fun, a web 2.0 based vocabulary learning system is designed in the paper. The content-centered model, flash-based educational game and mind-map view, together with those learning strategies that have been proved effective make the system collaborative, interactive, motivating and self-involved for ELF learner. The web 2.0 system is currently accessible by http://dict.vip92.com.</t>
  </si>
  <si>
    <t>web 2.0;ELF learner;collaborative learning;vocabulary learning strategy</t>
  </si>
  <si>
    <t>V. Siddoo; D. Binla; K. Jaineawnaekuson; O. Yommana</t>
  </si>
  <si>
    <t>A study of early childhood e-learning games for Thai children</t>
  </si>
  <si>
    <t>2016 Fifth ICT International Student Project Conference (ICT-ISPC)</t>
  </si>
  <si>
    <t>10.1109/ICT-ISPC.2016.7519228</t>
  </si>
  <si>
    <t>https://ieeexplore.ieee.org/stamp/stamp.jsp?arnumber=7519228</t>
  </si>
  <si>
    <t>E-learning games have become a potentially beneficial choice in educational teaching. The learner could use this kind of technology to clearly understand an academic context, particularly for children who focus on activities more than lessons. Learning through games helps children gain knowledge and have fun. This research aims to study the appropriate characteristics of e-learning games for early childhood. Lecturers and students of an early childhood education major from a faculty of education were interviewed. The data collected were analyzed using qualitative content analysis. The findings provided a picture of appropriate e-learning games for early childhood. Moreover, we presented the design and developed an alternative e-learning game prototype. This research was based on a case study. In the future, we suggest gathering information from more early childhood education experts in order to extend the prototype with additional metaphors.</t>
  </si>
  <si>
    <t>early childhood;e-learning games;preschool;responsive design;web application</t>
  </si>
  <si>
    <t>C. McKnight; C. Stubens; Y. Coady; K. F. Li</t>
  </si>
  <si>
    <t>Multi-server MMO Middleware: Unlocked</t>
  </si>
  <si>
    <t>2012 Seventh International Conference on P2P, Parallel, Grid, Cloud and Internet Computing</t>
  </si>
  <si>
    <t>10.1109/3PGCIC.2012.45</t>
  </si>
  <si>
    <t>https://ieeexplore.ieee.org/stamp/stamp.jsp?arnumber=6362972</t>
  </si>
  <si>
    <t>Massively multiplayer online (MMO) games consist of huge worlds populated by thousands of clients, far beyond the ability of a single server to maintain. This naturally leads to the division of the game world into many partitions, each controlled by a single server. To provide players with the illusion of a single large world, some MMO systems divide their game world across servers and synchronize all nearby activity between them. To accomplish and synchronize player movement and interaction between servers, a system of inter-server locks are employed. These locks introduce considerable software complexity and network traffic overhead. We discuss the practical problems of such locking systems, and present an alternate approach. A lockless middleware design is described which implements sequential consistency using inter-server remote writes. This approach provides consistency across all clients and servers, allowing for seamless movement of clients within an arbitrarily large game world. We compare the lockless architecture to the traditional locking design, and analyze its performance.</t>
  </si>
  <si>
    <t>multiplayer online game;multiple server;synchronization;lockless architecture;atomic operation;game cells</t>
  </si>
  <si>
    <t>B. Steinmayr; C. Wieser; F. KneiÃŸl; F. Bry</t>
  </si>
  <si>
    <t>Karido: A GWAP for telling artworks apart</t>
  </si>
  <si>
    <t>10.1109/CGAMES.2011.6000338</t>
  </si>
  <si>
    <t>https://ieeexplore.ieee.org/stamp/stamp.jsp?arnumber=6000338</t>
  </si>
  <si>
    <t>Creating descriptive labels for pictures is an important task with applications in image retrieval, Web accessibility and computer vision. Automatic creation of such labels is difficult, especially for pictures of artworks. â€œGames With A Purposeâ€ strive to create image descriptions by harnessing the intelligence of human players. Existing implementations are highly successful in terms of player count and number of collected labels, but hardly create comprehensive tag sets containing both general and specific labels. We propose Karido, a new image labeling game designed to collect more diverse tags. This paper describes the design and implementation of the game, along with an evaluation based on data collected during a trial deployment. The game is compared to an existing image labeling game using the same database of images. Results of this evaluation indicate that Karido collects more diverse labels and is fun to play.</t>
  </si>
  <si>
    <t>J.8.g Games;H.3.3.d Metadata;J.5.c Fine arts</t>
  </si>
  <si>
    <t>A. Penders; J. R. Octavia; M. Caron; F. de Haan; T. Devoogdt; S. Nop; A. McAtear; O. Pieters; F. Wyffels; S. Verstockt; J. Saldien</t>
  </si>
  <si>
    <t>Solis: A Smart Interactive System for Houseplants Caring</t>
  </si>
  <si>
    <t>10.1109/ICOT.2018.8705915</t>
  </si>
  <si>
    <t>https://ieeexplore.ieee.org/stamp/stamp.jsp?arnumber=8705915</t>
  </si>
  <si>
    <t>It is widely accepted that having houseplants offers a wide range of benefits for human's physical and psychological health. Yet a lot of people have few or no plants in their house and many are hesitant to buy houseplants because they do not know how to take care of them. This paper describes the development of Solis, a gamified plant care system for home usage. In this study, we focus on the added value of gamification in the Solis system to raise enjoyment for the plant-owner while taking care of the plant. The results of the user evaluation showed that the system gave benefits for its users and plants. The gamification has brought a more fun and enjoyable process of caring for houseplants for its users.</t>
  </si>
  <si>
    <t>houseplants caring;plant-health;enjoyment;gamification;smart sensors;IoT;smart system</t>
  </si>
  <si>
    <t>R. Ruparel; M. J. Johnson; E. Strachota; J. McGuire; G. Tchekanov</t>
  </si>
  <si>
    <t>Evaluation of the TheraDrive system for robot/computer assisted motivating rehabilitation after stroke</t>
  </si>
  <si>
    <t>10.1109/IEMBS.2009.5332386</t>
  </si>
  <si>
    <t>https://ieeexplore.ieee.org/stamp/stamp.jsp?arnumber=5332386</t>
  </si>
  <si>
    <t>This paper presents experimental data evaluating the merits of using a fun and engaging therapy protocol over a less engaging one in the context of a low-cost robot/computer motivating rehabilitation system for stroke rehabilitation called TheraDrive. The preliminary results suggest that there is a small advantage of the engaging therapy over the rote therapy in reducing motor impairment, improving ADL function, and improving stability. The more engaging protocol has an advantage in maintaining engagement and interest in therapy.</t>
  </si>
  <si>
    <t>E. Masanobu; H. D. F. B.; K. Mikami</t>
  </si>
  <si>
    <t>Dynamic Pressure Cycle Control: Dynamic Diffculty Adjustment beyond the Flow Zone</t>
  </si>
  <si>
    <t>2017 Nicograph International (NicoInt)</t>
  </si>
  <si>
    <t>https://ieeexplore.ieee.org/stamp/stamp.jsp?arnumber=8047385</t>
  </si>
  <si>
    <t>The degree of difficulty is a key element of fun in digital games. Players enjoy games and improve their skills if the difficulty is set in their personal Flow Zones. The existing Dynamic Difficulty Adjustment (DDA) is a suitable technique to automatically control the difficulty within the proper range in games. However, sometimes players feel uncomfortable when they recognize that the difficulty is being modified automatically. We devised a new game design concept called "Dynamic Pressure Cycle Control," which still adds fun for players even when the difficulty exceeds the proper range. Our method's fundamental idea is to modify the difficulty extremely, increasing and decreasing it beyond the Flow Zone. We implemented our method combined with DDA and conducted experiments to verify it through playtesting. Results show that the proposed method succeeds to add a new element of fun to the game. Also, show the existence of a game design method which offers comfort to players even when they recognized the intentional change of difficulty during gameplay time.</t>
  </si>
  <si>
    <t>Digital Games;Game Design;Dynamic Difficulty Adjustment;Dynamic Pressure Cycle Control;Flow</t>
  </si>
  <si>
    <t>R. Takaoka; M. Shimokawa; T. Okamoto</t>
  </si>
  <si>
    <t>A Framework of Educational Control in Game-based Learning Environment</t>
  </si>
  <si>
    <t>2011 IEEE 11th International Conference on Advanced Learning Technologies</t>
  </si>
  <si>
    <t>https://ieeexplore.ieee.org/stamp/stamp.jsp?arnumber=5992258</t>
  </si>
  <si>
    <t>The popularity of computer games has grown enormously in recent year. Many studies and systems that incorporate the inherent elements such as "pleasure" and "fun" in the game to improve a learner's motivation have been developed in the field of learning environments. However, there are still few studies of situations where many learners gather at a single computer and participate in a game-based learning environment and where a computer designs the learning process by controlling the interactions such as competition, collaboration, and learning by teaching between learners. Therefore we propose a method that generates interaction between learners intentionally to create a learning opportunity that is based on the knowledge understanding model of an individual learner. In this paper, we explain the framework of our game-based learning environment (GBLE) called "Who becomes the king in the country of mathematics?" and describe the method for educational control in the learning environment. Furthermore, we introduce some comments a principle and a teacher for learning experiment of our GBLE which we carried out in a junior high school. From the result of the experiment and some comments, we noticed that the power of the game have possibility to make a relationship among students weaken and go learning forward in new relationship in the world of the game.</t>
  </si>
  <si>
    <t>game-based learning environment (GBLE);educational control;interaction among students;motivation;pedagogical agents;junior high school</t>
  </si>
  <si>
    <t>K. S. S. Jodha; Arshdeep; H. Sharma; Om; S. Keshtwal; H. Kundu</t>
  </si>
  <si>
    <t>Two-Player Wizard Laser Tag-Inspired Shooting Game</t>
  </si>
  <si>
    <t>2024 Sixth International Conference on Computational Intelligence and Communication Technologies (CCICT)</t>
  </si>
  <si>
    <t>10.1109/CCICT62777.2024.00054</t>
  </si>
  <si>
    <t>https://ieeexplore.ieee.org/stamp/stamp.jsp?arnumber=10596570</t>
  </si>
  <si>
    <t>Sedentary Lifestyle and Obesity have become increasingly prevalent in India, leading to a variety of health issues. This project reviews existing solutions to this problem and proposes a new solution that leverages technology to encourage physical activity in a fun and engaging way. The proposed solution involves the use of infrared-based aiming and WiFi communication to create a wizard-themed game that promotes physical activity. The design constraints, features, and implementation plan are discussed in detail, and a solution is implemented by the end.</t>
  </si>
  <si>
    <t>Laser Tag;Wizard;Game;Fitness;Hardware;Internet of Things;Infrared-based aiming</t>
  </si>
  <si>
    <t>G. Kamaruddin; Y. Widyani; S. A. Rukmono</t>
  </si>
  <si>
    <t>Development of a Multiplication Game for Primary Students to Improve Learning Experience</t>
  </si>
  <si>
    <t>2022 International Conference on Data and Software Engineering (ICoDSE)</t>
  </si>
  <si>
    <t>10.1109/ICoDSE56892.2022.9972000</t>
  </si>
  <si>
    <t>https://ieeexplore.ieee.org/stamp/stamp.jsp?arnumber=9972000</t>
  </si>
  <si>
    <t>Digital multiplication games have been developed to aid primary students' process of learning multiplication. The games use appealing visuals and engaging elements to present multiplication learning in a favorable way for children. These games mostly, however, are not accompanied by carefully-designed pedagogy. This results in a stale learning experience for students, both in their engagement &amp; fun level and learning results. In this study, a smartphone multiplication game is developed to solve this learning experience problem through a learning method designed specifically for this purpose. The evaluation results showed a promising level of engagement &amp; fun from the students participating in the learning activity. But on the other hand, the evaluation couldn't give convincing data on how the game affects students' learning results improvement.</t>
  </si>
  <si>
    <t>digital game;learning experience;multiplication</t>
  </si>
  <si>
    <t>S. S. Santos</t>
  </si>
  <si>
    <t>The Science Behind Flappy Bird</t>
  </si>
  <si>
    <t>2021 IEEE Integrated STEM Education Conference (ISEC)</t>
  </si>
  <si>
    <t>10.1109/ISEC52395.2021.9763893</t>
  </si>
  <si>
    <t>https://ieeexplore.ieee.org/stamp/stamp.jsp?arnumber=9763893</t>
  </si>
  <si>
    <t>Mobile games have become immensely popular over the past decade, due to the widespread adoption of smartphones. Over the years, many games have come into the spotlight due to their addicting and fun nature. Flappy Bird was one of the most popular games in the world around its release, played by millions of users all around the world. The game was released in 2013, but was removed by the creator due to guilt over the widespread addiction. Due to its popularity there have been hundreds of copies released on the internet that are still popular due to the popularity of the original game. Flappy Bird is a mobile game originally developed by Dong Nguyen, a Vietnamese videogame programmer. Flappy Bird is a side scrolling game, like the popular game Super Mario Brothers, where the player controls a bird in a 2D environment. Unlike Mario, the player only has control over the birdâ€™s vertical movement. The main goal is for the bird to travel as far as it can without hitting any green pipes. While the goal and controls are simple the game becomes increasingly difficult and frantic as the bird moves faster the farther it travels. Python is a computer programming language used for many software applications and can be used to create video games on the internet when paired with tools such as Python Arcade. Flappy Bird is one of the games that can be created using Python, and when coded correctly the game can be an almost perfect version of Flappy Bird. During the coding process we created a game design plan with two to three week intervals for our Flappy Bird project. The beginning stages involved establishing a solid plan, sectioning off code, and setting up a skeleton by putting down basic coding. The later stages involved adding on to the skeleton by putting more advanced code down, adding secondary items such as sprites, coloring, and lighting, and adding the finishing touches to the game. We were able to fully recreate Flappy Bird in python as well as add a few of our own ideas to the game by following our game design plan. While we were able to find the original gameâ€™s assets, we had to identify most of the original logic by visually watching the game being played, which was more difficult than expected. For our original ideas, we added a second chance feature that allows players to continue after dying if they solve a special challenge. A video will be made available of our recreation of Flappy Bird during the poster presentation and the code will be available on GitHub.</t>
  </si>
  <si>
    <t>B. van de Laar; D. P. -O. Bos; B. Reuderink; M. Poel; A. Nijholt</t>
  </si>
  <si>
    <t>How Much Control Is Enough? Influence of Unreliable Input on User Experience</t>
  </si>
  <si>
    <t>IEEE Transactions on Cybernetics</t>
  </si>
  <si>
    <t>10.1109/TCYB.2013.2282279</t>
  </si>
  <si>
    <t>https://ieeexplore.ieee.org/stamp/stamp.jsp?arnumber=6616577</t>
  </si>
  <si>
    <t>Brain-computer interfaces (BCI) provide a valuable new input modality within human-computer interaction systems. However, like other body-based inputs such as gesture or gaze based systems, the system recognition of input commands is still far from perfect. This raises important questions, such as what level of control should such an interface be able to provide. What is the relationship between actual and perceived control? And in the case of applications for entertainment in which fun is an important part of user experience, should we even aim for the highest level of control, or is the optimum elsewhere? In this paper, we evaluate whether we can modulate the amount of control and if a game can be fun with less than perfect control. In the experiment users (n=158) played a simple game in which a hamster has to be guided to the exit of a maze. The amount of control the user has over the hamster is varied. The variation of control through confusion matrices makes it possible to simulate the experience of using a BCI, while using the traditional keyboard for input. After each session the user completed a short questionnaire on user experience and perceived control. Analysis of the data showed that the perceived control of the user could largely be explained by the amount of control in the respective session. As expected, user frustration decreases with increasing control. Moreover, the results indicate that the relation between fun and control is not linear. Although at lower levels of control fun does increase with improved control, the level of fun drops just before perfect control is reached (with an optimum around 96%). This poses new insights for developers of games who want to incorporate some form of BCI or other modality with unreliable input in their game: for creating a fun game, unreliable input can be used to create a challenge for the user.</t>
  </si>
  <si>
    <t>Brain-computer interfaces;computer interfaces;human computer interaction</t>
  </si>
  <si>
    <t>F. N. Buzeto; M. A. M. Capretz; C. D. Castanho; R. P. Jacobi</t>
  </si>
  <si>
    <t>uOS: A Resource Rerouting Middleware for Ubiquitous Games</t>
  </si>
  <si>
    <t>2013 IEEE 10th International Conference on Ubiquitous Intelligence and Computing and 2013 IEEE 10th International Conference on Autonomic and Trusted Computing</t>
  </si>
  <si>
    <t>10.1109/UIC-ATC.2013.44</t>
  </si>
  <si>
    <t>https://ieeexplore.ieee.org/stamp/stamp.jsp?arnumber=6726195</t>
  </si>
  <si>
    <t>Ubiquitous computing (ubicomp) relies on the computation distributed over the environment to simplify the tasks performed by its users. A smart space is an instance of a ubiquitous environment, composed of a dynamic and heterogeneous set of devices that interact to support the execution of distributed smart applications. In this context, mobile devices provide new resources when they join the environment, which disappear when they leave it. This introduces the challenge of self-adaptation, in which smart applications may either include new resources as they become available or replace them when they become unavailable. Ubiquitous games combine ubicomp and computer game technologies to enrich user's experience and fun. Such games may benefit from different input and output resources offered by mobile devices. To support the development and deployment of ubiquitous games, this work presents the uOS middleware. Using a DSOA (Device Service Oriented Architecture) based architecture and lightweight service discovery protocols, uOS ensures compatibility among resources, providing resource rerouting between heterogeneous and limited software and hardware platforms. The uMoleHunt game is presented to illustrate the practical application of uOS.</t>
  </si>
  <si>
    <t>middleware;ubigames;games;ubiquitous computing</t>
  </si>
  <si>
    <t>C. Putnam; J. Cheng</t>
  </si>
  <si>
    <t>Therapist-centered requirements: A multi-method approach of requirement gathering to support rehabilitation gaming</t>
  </si>
  <si>
    <t>2014 IEEE 22nd International Requirements Engineering Conference (RE)</t>
  </si>
  <si>
    <t>10.1109/RE.2014.6912243</t>
  </si>
  <si>
    <t>https://ieeexplore.ieee.org/stamp/stamp.jsp?arnumber=6912243</t>
  </si>
  <si>
    <t>Brain injuries (BI) are recognized as a major public health issue. Many therapists include commercial motion-based videogames in their therapy sessions to help make rehabilitation exercises fun and engaging. Our initial exploratory work exposed a need for tools to help therapists make evidence-based decisions when choosing commercial motion-games for their patients who have had a BI. Targeting this need, we are gathering requirements for a case-based recommender (CBR) system that will act as a decision tool for therapists. In this paper, we describe our ongoing work as a case study that illustrates our multi-method approach of requirement elicitation for the CBR system. Our approach is comprised of four overlapping steps: (1) interviews with therapists, (2) onsite observations of therapy game sessions, (3) diary studies in which therapists record detailed information about game sessions, and (4) a user study of a CBR prototype interface. Leveraging direct interaction with end users (i.e., therapists), this case study demonstrates requirements gathering techniques to address needs of a special population (i.e., therapists who work with patients who had BIs) in a specialized context (i.e., inpatient rehabilitation using motion-based video games).</t>
  </si>
  <si>
    <t>Requirements elicitation;Multi-methods;Brain Injury;Rehabilitation;Therapy;Games;Case-based Recommender</t>
  </si>
  <si>
    <t>T. Halic; S. Kockara; D. Demirel; M. Willey; K. Eichelberger</t>
  </si>
  <si>
    <t>MoMiReS: Mobile mixed reality system for physical &amp; occupational therapies for hand and wrist ailments</t>
  </si>
  <si>
    <t>2014 IEEE Innovations in Technology Conference</t>
  </si>
  <si>
    <t>10.1109/InnoTek.2014.6877376</t>
  </si>
  <si>
    <t>https://ieeexplore.ieee.org/stamp/stamp.jsp?arnumber=6877376</t>
  </si>
  <si>
    <t>The MoMiReS is a mobile mixed reality system aimed at physical and occupational therapies. The goal of the system is to engage therapy patients by involving them in a fun to play 3D game environment through physical interactions with a wireless sensor glove. Our system offers a solution for rehabilitation of the hand, wrist originated problems with a smartphone based mobile mixed reality game that will be used in conjunction with traditional rehabilitation programs such as home treatment. The key factor in the success of the home treatment is compliance of patients to the given therapy instructions. However, therapists report that patients do not carry on their home-exercises and activities. The main reason is the lack of motivation and boredom for the given activities. These activities require patients to carry out set of repetitive movements. The lack of motivation in exercises causes discontinuity and increases the recovery time and eventually increases the cost of the treatment. Therefore, we propose a complete framework by reducing the drawbacks of the traditional therapy. Our framework has three components; hardware, smartphone game, and cloud for data storage and processing. A sensor glove was developed with plug and play motion sensors streamed in real-time to the mobile phone with Bluetooth connection. The glove is used for tracking finger pressures and motion of the fingers. The patient side smartphone based interactive game verifies compliance of the motions for assigned exercises by occupational/physical therapist. The cloud side aims at ensuring patients that the assigned exercises are carried out and also monitors patient in real-time. Cloud application keeps the record of the patients' progresses for further analysis by therapists. In order to understand the effectiveness of the proposed system, we developed games specifically for treatment of carpal tunnel syndrome. The usability and effectiveness of the systems are surveyed among the occupational therapy students. Survey results show that 92% approval rate of the system.</t>
  </si>
  <si>
    <t>Mobile Computing;Wearable sensors;Cloud Computing;Occupational and Physical Therapy;Mobile Gaming</t>
  </si>
  <si>
    <t>J. Wang; R. W. Lindeman</t>
  </si>
  <si>
    <t>Comparing isometric and elastic surfboard interfaces for leaning-based travel in 3D virtual environments</t>
  </si>
  <si>
    <t>2012 IEEE Symposium on 3D User Interfaces (3DUI)</t>
  </si>
  <si>
    <t>10.1109/3DUI.2012.6184181</t>
  </si>
  <si>
    <t>https://ieeexplore.ieee.org/stamp/stamp.jsp?arnumber=6184181</t>
  </si>
  <si>
    <t>Inspired by the Silver Surfer comics we developed a leaning-based surfboard interface which allows the user to fly in 3D virtual environments by shifting his/her center of mass on the board. The interface works in either an elastic tilt mode or an isometric balance mode offering different equilibrioceptive feedback to the user. Interested in how different levels of equilibrioceptive feedback influence the usability of this interface, a formal user study was conducted comparing the two modes in both separated and combined pitch and yaw travel tasks. Six of 30 subjects dropped out of the experiment because of cyber-sickness and were interviewed by the experimenter. Statistical analysis of data from the remaining subjects showed that although objectively there was no significant difference between the two modes regarding training effects and task performance, subjectively most subjects preferred the elastic tilt mode because of its intuitiveness, realism, fun, and sense of presence despite the greater fatigue and after effects (e.g., loss of balance) of using it. Based on the results we suggest a general preference of elastic devices and several design guidelines to future 3D VE travel interface designers.</t>
  </si>
  <si>
    <t>Isometric and elastic;3D travel interface;leaning-based interface;board interface</t>
  </si>
  <si>
    <t>R. Hare; Y. Tang; C. Zhu</t>
  </si>
  <si>
    <t>https://ieeexplore.ieee.org/stamp/stamp.jsp?arnumber=10343378</t>
  </si>
  <si>
    <t>This work-in-progress research-to-practice paper provides ongoing results from the development and testing of a personalized learning system integrated into a serious game. Given limited instructor resources, the use of computerized systems to help tutor students offers a way to provide higher quality education and to improve educational efficacy. Personalized learning systems like the one proposed in this paper offer an accessible solution. Furthermore, by combining such a system with a serious game, students are further engaged in interacting with the system. The proposed learning system combines expert-driven structure and lesson planning with computational intelligence methods and gamification to provide students with a fun and educational experience. As the project is ongoing from past years, numerous design iterations have been made on the system based on feedback from students and classroom observations. Using computational intelligence, the system adaptively provides support to students based on data collected from both their in-game actions and by estimating their emotional state from webcam images. For our evaluation, we focus on student data gathered from in-classroom testing in relevant courses, with both educational efficacy results and student observations. To demonstrate the effect of our proposed system, students in an early electrical engineering course were instructed to interact with the system in place of their standard lab assignments. The system would then measure and help them improve their background knowledge before allowing them to complete the lab assignment. As they played through the game, we observed their interactions with the system to gather insights for future developments, which are presented in this work. Additionally, we demonstrate the system's educational efficacy through early pre-post-test results from students who played the game with and without the personalized learning system integration.</t>
  </si>
  <si>
    <t>Gamification;Educational Software;Learning Technology;Higher Education;Engineering Education</t>
  </si>
  <si>
    <t>T. Shu; J. Liu; G. N. Yannakakis</t>
  </si>
  <si>
    <t>Experience-Driven PCG via Reinforcement Learning: A Super Mario Bros Study</t>
  </si>
  <si>
    <t>10.1109/CoG52621.2021.9619124</t>
  </si>
  <si>
    <t>https://ieeexplore.ieee.org/stamp/stamp.jsp?arnumber=9619124</t>
  </si>
  <si>
    <t>We introduce a procedural content generation (PCG) framework at the intersections of experience-driven PCG and PCG via reinforcement learning, named ED(PCG)RL, EDRL in short. EDRL is able to teach RL designers to generate endless playable levels in an online manner while respecting particular experiences for the player as designed in the form of reward functions. The framework is tested initially in the Super Mario Bros game. In particular, the RL designers of Super Mario Bros generate and concatenate level segments while considering the diversity among the segments. The correctness of the generation is ensured by a neural net-assisted evolutionary level repairer and the playability of the whole level is determined through AI-based testing. Our agents in this EDRL implementation learn to maximise a quantification of Koster's principle of fun by moderating the degree of diversity across level segments. Moreover, we test their ability to design fun levels that are diverse over time and playable. Our proposed framework is capable of generating endless, playable Super Mario Bros levels with varying degrees of fun, deviation from earlier segments, and playability. EDRL can be generalised to any game that is built as a segment-based sequential process and features a built-in compressed representation of its game content.</t>
  </si>
  <si>
    <t>PCGRL;EDPCG;online level generation;procedural content generation;Super Mario Bros</t>
  </si>
  <si>
    <t>F. Aqlan; R. Zhao</t>
  </si>
  <si>
    <t>Assessment of Collaborative Problem Solving in Engineering Students Through Hands-On Simulations</t>
  </si>
  <si>
    <t>10.1109/TE.2021.3079523</t>
  </si>
  <si>
    <t>https://ieeexplore.ieee.org/stamp/stamp.jsp?arnumber=9442881</t>
  </si>
  <si>
    <t>Contribution: This article discusses the use of manufacturing simulation games to study collaborative problem-solving skills in engineering students. The simulation represents the mass production paradigm in which large quantities of identical products are produced. Empirical data is collected from the simulation to evaluate the skills engineering students used in solving the problem and their group effectiveness. Background: The use of simulation games to teach problem solving in design and manufacturing is an effective approach to convey concepts to students. Simulation games engage students in experiential and collaborative learning with fun elements. Research Questions: How does hands-on simulation engage students in collaborative problem solving? How does participation in collaborative problem solving affect group effectiveness? Methodology: This work presents a study of 37 university-level engineering students in the United States. Participants worked in groups completing the simulation game and responded to surveys on their various skills used. Findings: Participants utilized analytical, metacognitive, and thinking skills in their engagement, reported that the simulation games enhanced their understanding of manufacturing concepts and active collaboration improved problem-solving effectiveness.</t>
  </si>
  <si>
    <t>Collaborative problem solving;educational games;manufacturing systems;product design;simulation games</t>
  </si>
  <si>
    <t>J. C. Yang; Y. H. Chen; C. H. Chen</t>
  </si>
  <si>
    <t>PILE: Physical Interactive Learning Environment</t>
  </si>
  <si>
    <t>10.1109/DIGITEL.2007.39</t>
  </si>
  <si>
    <t>https://ieeexplore.ieee.org/stamp/stamp.jsp?arnumber=4148866</t>
  </si>
  <si>
    <t>This study aims to design and develop a game-based English interactive learning environment using video-capture virtual reality technology. The system is designed for English teaching course in elementary school by physical body interaction. Two detection methods are used in the system, one is RGB color values detection, the other is gestures detection. There are six stages of learning activities are designed by integrating into English curriculum with specific tasks and learning objectives. In addition to operate the system by physical movement, students can also use various properties, such as pistol, x-ray searchlight, magnet, spray paint can, and conical cap. This is designed to improve the accuracy of detection, as well as to increase the fun during the learning process. The system also provides an interface for teachers to edit the teaching materials when they have different requirement for teaching. A preliminary study was conducted at an elementary school of 30 second grade class students. The data collected from the pre- and post- tests. The result shows that there are significant differences between the pre-test and the post-test (p=.031&lt;;.05).</t>
  </si>
  <si>
    <t>S. Z. Ahmad; A. F. Rosmani; N. A. Muhammad Nazri</t>
  </si>
  <si>
    <t>A Game-based Learning Approach using Interactive Multimedia to Learn Fraction (Mathematics) Among Primary School Children</t>
  </si>
  <si>
    <t>2021 6th IEEE International Conference on Recent Advances and Innovations in Engineering (ICRAIE)</t>
  </si>
  <si>
    <t>10.1109/ICRAIE52900.2021.9703915</t>
  </si>
  <si>
    <t>https://ieeexplore.ieee.org/stamp/stamp.jsp?arnumber=9703915</t>
  </si>
  <si>
    <t>The use of improper learning strategies affects the mental effort of the students. Based on an initial survey, 64.60% of students have difficulty visualizing fractions in school. Therefore, a multimedia approach to Game-Based Learning is designed to help students learn fractions as an alternative learning application. Fractional GBL is an application that helps students to learn fractions using game-based learning techniques blended with multimedia principles. The study adopts a 3-phase development model as the guideline to accomplish the study, consisting of analysis, development, and evaluation phases. This application is tested using user experience testing and user acceptance testing. The respondents (primary school students and teachers) agreed that Fractional GBL is a fun application to play $(\mu=4.3)$. Meanwhile, the acceptance testing revealed the agreement of teachers and parents with the acceptability mean score of 4.1. It concludes that Fractional GBL is an engaging application for students in improving mathematics skills, especially in fraction lessons.</t>
  </si>
  <si>
    <t>mathematical fraction;game-based learning;multimedia</t>
  </si>
  <si>
    <t>D. A. Jones; M. Chang</t>
  </si>
  <si>
    <t>Educational Massively Multiplayer Online Role Playing Game for Teaching Youth Finance</t>
  </si>
  <si>
    <t>10.1109/ICALT.2011.71</t>
  </si>
  <si>
    <t>https://ieeexplore.ieee.org/stamp/stamp.jsp?arnumber=5992307</t>
  </si>
  <si>
    <t>It has been stated that people need to improve their knowledge of finances and make better choices with their money. Many programs have been created to teach basic finances. These programs target people of all ages from adults all the way down to kindergarten students. The vast majority of opinions on teaching finances state that education begins with children - the younger the better. The goal of this research project is to create a fun to play (massively) multiplayer online role playing game (MMORPG) capable of teaching younger students how to better manage their personal finances. The game is designed as an educational tool with an attempt to balance both the entertainment and educational components. It simulates a real world where the player must make financial decisions for their character in an attempt to develop enough wealth to allow that character to retire at a specified age.</t>
  </si>
  <si>
    <t>Massively Multiplayer Online Role Playing Game;MMORPG;Children;Finance;Money;Teach</t>
  </si>
  <si>
    <t>A. L. Brooks</t>
  </si>
  <si>
    <t>Sensors for the senses: Meaning-making via self-active entertainment experiences</t>
  </si>
  <si>
    <t>2015 7th International Conference on Intelligent Technologies for Interactive Entertainment (INTETAIN)</t>
  </si>
  <si>
    <t>https://ieeexplore.ieee.org/stamp/stamp.jsp?arnumber=7325477</t>
  </si>
  <si>
    <t>In his ACM Computers in Entertainment article, titled "Artist and Audience: Emerging the Nano-entertainment experience" [1], the author posited on how Inhabited Information Spaces, created as core catalyst of research, may be questioned as a multisensory future virtual work of art. This themed Human-Computer Interaction for Entertainment contribution for the EAI INTETAIN 2015 conference builds upon the earlier work by questioning meaning making from such self-active entertainment experiences. Contextually, self-active relates to actor empowerment via ICT, whilst entertainment refers to HCI paradigms that are fun, engaging, and enjoyable. Conceptualizing, designing and realizing alternative digital media entertainment situations in stage performance, interactive installations and exhibitions at leading Museums for Modern Art, National and International major events, contributed to development of a sensor-based system conceived as a platform to investigate meaning making having societal impact beyond art. The system involves arrays of selectable sensor profiles mixed and matched according to requirements. Sensing of human input can be through worn (biosignal e.g. EEG, ECG, EMG, GSR), held, and/or non-worn sensors (volumetric, linear and planar interface profiles). Mapping of sourced human data is to a variety of digital content including art-based (music making, digital painting, lighting effects), video games, Virtual Reality and robotic devices. System adaptability promotes participant profile matching e.g. according to desired outcome. All ages and abilities are potential users., eceding the commonly known camera-based game controllers such as EyeToy, Wii, and Kinect; the SoundScapes Virtual Interactive Space [2] system has been used in institutes, hospitals and clinics to empower people with impairment to unconsciously push their limits of functionality via creative and playful expression. Rehabilitation is less mundane and boring, where variety of ICT-based intervention motivates whilst offering creative opportunities for facilitators. Additionally, in a randomized intervention study with frail elderly patients, Hagedorn and Holm reported significant clinical rehabilitation impact up to 400% in the ICT feedback training specific performance [3]. This work highlights how co-informing paradigms between computer and human science and art, games and healthcare, can result in societal impact as well as commercial patented product and industry start-ups. At the core of the research is a rethinking in the way a human interacts with ICT. Current research explores a concept of dynamic air and alternative physical-virtual environments. Conclusions introduce a suggested need of increased researcher awareness of post-research effect following intervention/trials within healthcare and rehabilitation.</t>
  </si>
  <si>
    <t>sensor-based systems;human-computer interaction;human science;art;video games;healthcare;rehabilitation</t>
  </si>
  <si>
    <t>P. Rattadilok; C. Roadknight; L. Li</t>
  </si>
  <si>
    <t>Teaching Students About Machine Learning Through a Gamified Approach</t>
  </si>
  <si>
    <t>2018 IEEE International Conference on Teaching, Assessment, and Learning for Engineering (TALE)</t>
  </si>
  <si>
    <t>10.1109/TALE.2018.8615279</t>
  </si>
  <si>
    <t>https://ieeexplore.ieee.org/stamp/stamp.jsp?arnumber=8615279</t>
  </si>
  <si>
    <t>The teaching of machine learning requires a range of tools and techniques to engage students and allow them to relate the processes involved to real world situations that they have previously experienced. One way to facilitate this learning process is to integrate the learning into a game situation, which is by definition fun to engage with and offers immediate rewards. This research shows that by collecting the student's behaviour and actions as they engage with well-known game software, the learning of key machine learning concepts can be enabled. It is also shown that customising of learning can be made possible by the use of gamification.</t>
  </si>
  <si>
    <t>machine learning;gamification;personalised learning;universal design for learning;machine teaching</t>
  </si>
  <si>
    <t>T. Chen; F. Richoux; J. M. Torres; K. Inoue</t>
  </si>
  <si>
    <t>Interpretable Utility-based Models Applied to the FightingICE Platform</t>
  </si>
  <si>
    <t>10.1109/CoG52621.2021.9619121</t>
  </si>
  <si>
    <t>https://ieeexplore.ieee.org/stamp/stamp.jsp?arnumber=9619121</t>
  </si>
  <si>
    <t>One task of game designers is to give NPCs fun behaviors, where â€œfunâ€ can have many different manifestations. Several classic methods exist in Game AI to model NPCs' behaviors; one of them is utility-based AI. Utility functions constitute a powerful tool to define behaviors but can be tedious and time-consuming to make and tune correctly until the desired behavior is achieved. Here, we propose a method to learn utility functions from data collected after some human-played games, to recreate a target behavior. Utility functions are modeled using Interpretable Compositional Networks, allowing us to get interpretable results, unlike regular neural networks. We show our method can handle noisy data and learn utility functions able to credibly reproduce different target behaviors, with a median accuracy from 64.5% to 83.7%, using the FightingICE platform, an environment for AI agent competitions. We believe our method can be useful to game designers to quickly prototype NPCs' behaviors, and even to define their final utility functions.</t>
  </si>
  <si>
    <t>Utility-based AI;Machine Learning;Interpretable Results;Fighting Games</t>
  </si>
  <si>
    <t>P. Caserman; S. Liu; S. GÃ¶bel</t>
  </si>
  <si>
    <t>Full-Body Motion Recognition in Immersive- Virtual-Reality-Based Exergame</t>
  </si>
  <si>
    <t>10.1109/TG.2021.3064749</t>
  </si>
  <si>
    <t>https://ieeexplore.ieee.org/stamp/stamp.jsp?arnumber=9373982</t>
  </si>
  <si>
    <t>Exergames have beneficial effects on the playerâ€™s motivation to exercise. However, many current games lack accurate full-body motion recognition, resulting in players not performing the physical exercise the game requires. Therefore, we aim to develop an immersive virtual reality exergame that simultaneously recognizes and reconstructs full-body movements to motivate players to learn and practice yoga. The system analyzes the entire movement execution and identifies the playerâ€™s execution errors to provide appropriate feedback so that players can then improve their movements. Such a system can be used in exergames designed for rehabilitation purposes to assist patients or to monitor their improvement. To access recognition performance, we trained and tested hidden Markov models and applied the leave-one-out cross-validation. The results show that the system achieves an F1-score of 0.79 for yoga warrior I, 0.85 for yoga warrior II, and 0.66 for extended side angle. A user study with 32 participants revealed that the game was fun and that the players enjoyed it. Moreover, performance results show that players needed fewer attempts to correctly perform a pose as the exergame progressed.</t>
  </si>
  <si>
    <t>Cybersickness;exergames;full-body motion recognition;full-body motion reconstruction;hidden Markov models (HMMs);immersive virtual reality (IVR);serious games</t>
  </si>
  <si>
    <t>K. P. M; K. Selvi; M. Shrinidhii; M. P. S; R. S. N; M. G</t>
  </si>
  <si>
    <t>EscapeScript - Gamified Coding Platform for Empowering Future Coders</t>
  </si>
  <si>
    <t>2024 2nd International Conference on Sustainable Computing and Smart Systems (ICSCSS)</t>
  </si>
  <si>
    <t>10.1109/ICSCSS60660.2024.10625310</t>
  </si>
  <si>
    <t>https://ieeexplore.ieee.org/stamp/stamp.jsp?arnumber=10625310</t>
  </si>
  <si>
    <t>â€œEscapeScriptâ€ is an innovative gamified coding platform designed to provide students eager to embark on their programming journey from scratch. This interactive website blends education and entertainment, offering a dynamic Learning Zone and a thrilling Combat Arena. In the Learning Zone, students are introduced to programming concepts in the gamified environment with proper guidance to help them with their doubts or queries, making the learning journey engaging and enjoyable. In the Combat Arena, they face real-time challenges in understanding the programming concepts and solve the problems, allowing them to apply their knowledge and skills in practical scenarios. The proposed platform features a unique scoring system on the homepage, which tracks students' progress as they advance through various levels. EscapeScript goes beyond conventional learning by fostering partnerships with sponsor companies, enabling us to provide valuable internship opportunities. These partnerships offer students a bridge to real-world applications, enhancing their understanding and preparing them for the competitive landscape of the Technological industry. Moreover, EscapeScript offers a supportive community where students can interact, share knowledge, and seek help from mentors and peers. The platform's discussion forums and mentorship programs foster a collaborative learning environment, empowering students to overcome challenges and expand their coding capabilities. Our mission is solely to overpass the gap between learning and fun, inculcating confidence in students to grasp intricate programming concepts and apply them effectively in the real world, especially in technology hubs like Silicon Valley. EscapeScript equips students with technical skills, and logical thinking and nurtures a mindset that embraces challenges, encouraging them to explore the boundless possibilities of coding enthusiastically and confidently</t>
  </si>
  <si>
    <t>Combat arena;Milestones;Silicon Valley</t>
  </si>
  <si>
    <t>R. S. Cavalcante; E. A. Lamounier JÃºnior; A. Cardoso; A. Soares; G. M. d. Lima</t>
  </si>
  <si>
    <t>Development of a Serious Game for Rehabilitation of Upper Limb Amputees</t>
  </si>
  <si>
    <t>10.1109/SVR.2018.00025</t>
  </si>
  <si>
    <t>https://ieeexplore.ieee.org/stamp/stamp.jsp?arnumber=8802389</t>
  </si>
  <si>
    <t>The development of virtual environments as support tools in rehabilitation processes has proved to be valid and important for the users, providing a special and fun way to execute the procedures. The more the user feels immersed and motivated in the virtual environment, the less he or she is likely to give up the rehabilitation process. There is also a better chance of getting good levels of use. The application of serious gaming features in virtual environment makes it favorable to create a system that allows the user to evolve in their rehabilitation process, as they enjoy the tasks and challenges proposed. However, the development of such a system requires good decisions concerning the interaction devices, the 3D modeling of the environment and the definition of the tasks and the challenges of the game. In this context, this work proposes the development of a virtual training environment for amputees to minimize their time to adapt to a real prosthesis, using a tether with different sensor to interact with the virtual environment. The training protocols were provided by health-care professionals and the interaction technology was developed under their supervision, to ensure high levels of mobility and comfort for the user.</t>
  </si>
  <si>
    <t>Virtual Environment;Amputees;Upper Limbs;Training</t>
  </si>
  <si>
    <t>L. Wang; E. Champion</t>
  </si>
  <si>
    <t>Chinese culture approached through touch: Chinese cultural heritage learnt via touch-based games</t>
  </si>
  <si>
    <t>2012 18th International Conference on Virtual Systems and Multimedia</t>
  </si>
  <si>
    <t>10.1109/VSMM.2012.6365911</t>
  </si>
  <si>
    <t>https://ieeexplore.ieee.org/stamp/stamp.jsp?arnumber=6365911</t>
  </si>
  <si>
    <t>Can recent technology help bridge cultures through playful interaction appropriate to traditional tacit means of acquiring knowledge? In order to help answer this question, we designed four Adobe Flash-based based game prototypes and evaluated them via a touch-screen PC. The goal was to offer nonChinese participants a playful way of experiencing aspects of traditional Chinese culture. The four single-player games were based on the four arts of China (music, calligraphy, painting and the game of Go!). In the evaluation we asked non-Chinese and the Chinese participants to evaluate the games in terms of learning, fun, and cultural authenticity. While this form of tangible computing proved engaging, it raises technical issues of how to convey appropriately the interactive elements without the help of the evaluator, and how to evaluate user satisfaction. We also briefly discuss more embodied and spatial possibilities for projection and interaction.</t>
  </si>
  <si>
    <t>Taoism;touch-screen interaction;Chinese culture;HCI</t>
  </si>
  <si>
    <t>A. Gill; D. Irwin; D. Towey; Y. Zhang; B. Li; L. Sun; Z. Wang; W. Yu; R. Zhang; Y. Zheng</t>
  </si>
  <si>
    <t>Effects of Augmented Reality Gamification on Studentsâ€™ Intrinsic Motivation and Performance</t>
  </si>
  <si>
    <t>2023 IEEE International Conference on Teaching, Assessment and Learning for Engineering (TALE)</t>
  </si>
  <si>
    <t>10.1109/TALE56641.2023.10398240</t>
  </si>
  <si>
    <t>https://ieeexplore.ieee.org/stamp/stamp.jsp?arnumber=10398240</t>
  </si>
  <si>
    <t>University of Nottingham Ningbo China (UNNC) has been investigating the use of an augmented-reality (AR) educational game to aid in the teaching of Design for Manufacturing and Assembly (DfMA) theories in design and engineering education (DEE). DfMA mastery is critical, as it allows students to create products that are feasible for mass production; it increases material optimization, shortens manufacturing times, and elevates overall quality. However, feedback from students and published research indicates that the topic is complex and underappreciated. Utilizing AR and gamification (GF) is relatively novel in this context, but it has the potential to redefine the topic by giving each student an enhanced learning experience that is fun, engaging, visually appealing, and cognitively stimulating. Our game was developed by a Students-as-Partners (SaP) team at UNNC and combines a tangible puzzle with an AR interface, encouraging collaboration, cooperation, and reflective practices. This research focuses on undergraduate DDE students and aims to understand studentsâ€™ perceptions of AR educational games and their influence on studentsâ€™ intrinsic motivation and performance. The results of this study inform the deployment of AR technology in classroom settings, as well as the instructional design of AR and GF learning experiences.</t>
  </si>
  <si>
    <t>Augmented realit;student preference;student engagemen;engineering educatio;digital pedagog;educational technolog</t>
  </si>
  <si>
    <t>C. Soto; W. Jimenez; M. Ibarra; L. Moreano; M. Aquino</t>
  </si>
  <si>
    <t>Digital Educational Resources to Motivate Environmental Education in Rural Schools</t>
  </si>
  <si>
    <t>2019 XIV Latin American Conference on Learning Technologies (LACLO)</t>
  </si>
  <si>
    <t>10.1109/LACLO49268.2019.00052</t>
  </si>
  <si>
    <t>https://ieeexplore.ieee.org/stamp/stamp.jsp?arnumber=8995093</t>
  </si>
  <si>
    <t>In this research work, a software system was developed using the Raspberry Pi hardware as mini-server and with low power consumption. The system allowed a virtual learning through the design and creation of digital educational resources to motivate an environmental education in schools in rural areas where they do not have access to the internet service and it was made in two ways: the first one was creating digital educational resources through the Ardora software, this educational material was exported to the HTML format, then it was uploaded to the repository installed in the mini-server being accessible from any computer, and allowing to store and modify more educational resources for the students; the second way, was creating an educational video game called "Play Eco Ampay" that allows to conscientize the conservation of the environment in the ecological zone of the "Ampay" snow-cap by collecting garbage. The software prototype was tested by 17 classroom teachers of the Integrated Educational Institution "El Carmelo" which has 3 levels and is located in the rural area of Abancay. The results show us the satisfaction of teachers and students in the use of this digital educational resource, being a very fun way through video games to learn to conserve our environment.</t>
  </si>
  <si>
    <t>Raspberry Pi, Ardora, environmental education, mini sever, green computing, virtual learning, Ampay, digital resource</t>
  </si>
  <si>
    <t>S. -J. Yen; K. -W. Lee</t>
  </si>
  <si>
    <t>2023 9th International Conference on Applied System Innovation (ICASI)</t>
  </si>
  <si>
    <t>https://ieeexplore.ieee.org/stamp/stamp.jsp?arnumber=10179581</t>
  </si>
  <si>
    <t>Black Go, a game similar to Go, uses Tetris-like pieces and can teach complex Go logic through a fun and easy game process. Monte Carlo tree search can be used to design Block Go programs, and machine learning techniques can train game records and obtain useful game patterns. The paper discusses how to develop a pattern database on Block Go and its performance on Monte Carlo tree search to create a good Block Go program.</t>
  </si>
  <si>
    <t>Computer game;Machine learning;Monte Carlo Tree Search;Block Go</t>
  </si>
  <si>
    <t>M. Patrizia; M. Claudio; G. Leonardo; P. Alessandro</t>
  </si>
  <si>
    <t>A robotic toy for children with special needs: From requirements to design</t>
  </si>
  <si>
    <t>2009 IEEE International Conference on Rehabilitation Robotics</t>
  </si>
  <si>
    <t>10.1109/ICORR.2009.5209500</t>
  </si>
  <si>
    <t>https://ieeexplore.ieee.org/stamp/stamp.jsp?arnumber=5209500</t>
  </si>
  <si>
    <t>This article presents the design process of Iromec, a modular robot companion tailored towards engaging in social exchanges with children with different disabilities with the aim to empower them to discover a wide rage of play styles from solitary to social and cooperative play. In particular this paper describes the design process from the elicitation of user requirements related to three main target users - autistic children, moderate mentally retarded children and severe motor impaired children - to the robot design, highlighting problems and challenges encountered to meet and reconcile heterogeneous needs of disabled children. Modularity and configurability are the key features of the robot: the use of plug&amp;play application modules, the coating components and add-on elements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A main contribution of this work is that it does not just focus on the engineering aspects of robotic design, but it is primarily guided by learning and therapeutic issues and centred on the final user.</t>
  </si>
  <si>
    <t>N. F. Murodillaevich; I. S. Nasriddin o'g'li; N. O. Mirzayevich; O. S. Shavkat o'g'li</t>
  </si>
  <si>
    <t>Study of national heritage sites on the basis of gamification technology</t>
  </si>
  <si>
    <t>2021 International Conference on Information Science and Communications Technologies (ICISCT)</t>
  </si>
  <si>
    <t>10.1109/ICISCT52966.2021.9670083</t>
  </si>
  <si>
    <t>https://ieeexplore.ieee.org/stamp/stamp.jsp?arnumber=9670083</t>
  </si>
  <si>
    <t>Continuation of the game technology in the Great Project is the creation of interactive visual content for the study of national historical monuments in the territory of Uzbekistan. The developer visual software system is a software update system that can be fully implemented in the visual presence of our historical cultural sites, visual participation in our national historical sites, introduction of our historical sites to world-class observers, strengthening cultural integration in social distance. Increasing the cognitive activity of those who study historical and cultural sites. Makes the learning process better and more fun.</t>
  </si>
  <si>
    <t>visual environment for education;historical monuments of Uzbekistan;historical places of Uzbekistan;3D primitives and avatars</t>
  </si>
  <si>
    <t>J. Crisco; B. Wilcox; M. Wilkins; B. Basseches; J. Schwartz; C. Trask; H. Brideau; K. Kerman</t>
  </si>
  <si>
    <t>Joint-specific toy and game controllers for upper extremity therapy</t>
  </si>
  <si>
    <t>2017 International Symposium on Wearable Robotics and Rehabilitation (WeRob)</t>
  </si>
  <si>
    <t>10.1109/WEROB.2017.8383876</t>
  </si>
  <si>
    <t>https://ieeexplore.ieee.org/stamp/stamp.jsp?arnumber=8383876</t>
  </si>
  <si>
    <t>Purpose: Challenges with any therapeutic program include the level of the child's engagement o adherence. Capitalizing on one of the primary learning avenues of children, play, our approach is to develop therapeutic toy and game controllers that require specific and repetitive joint movements to trigger toy/game activation. The goal of this study was to evaluate a specially designed wrist flexion-extension play controller in a cohort of children with upper extremity motor impairments (UEMI). We sought to understand the relationship between controller play activity, measures of wrist and forearn range of motion (ROM) and spasticity, and ratings of fun and difficulty. Design: Cross-sectional study of 21 children (12 male, 9 female, 4-12 years) with UEMI. Methods: Our approach was to develop goal-directed, therapeutic toy and game controllers that require specific and repetitive joint movements to trigger toy/game activation. This approach capitalizes on one of the primary learning avenues of children, play, providing intrinsic motivation and maximizing the dose of intervention. These controllers aim to provide an inexpensive home-based therapy to supplement institutional PT/OT. In the present configuration, the controllers enable play with remote controlled toys and computer games using wrist extension and flexion. Play thresholds, or wrist flexion and extension positions that trigger toy/game response, can be adjusted for each child and all wrist motions during play are recorded and stored on the controller. All children participated in a structured in-clinic play session during which measures of spasticity and ROM were collected. Subjects were fitted with the controller and played with two toys and two computer games for 5 minutes each. Wrist flexion-extension motion during play was recorded and analyzed. In addition, children rated the fun and difficulty of play. Results: Flexion-extension goal movements were repeatedly achieved by children during the play session at an average frequency of 0.27 Hz. At this frequency, 15 minutes of play per day would result in approximately 1700 targeted joint motions per week. Play activity was associated with ROM measures, specifically supination (p&lt;;0.001), but toy perception ratings of enjoyment and difficulty were not correlated with clinical measures (p=0.279-0.938). The results reported herein may not be representative of children with more severe UEMI. Conclusions: These outcomes indicate that the therapeutic controllers elicited repetitive goal movements and were adaptable, enjoyable, and challenging for children of varying ages and UEMIs.</t>
  </si>
  <si>
    <t>W. Setiawan; M. F. Kuntoro; S. Hafitrian</t>
  </si>
  <si>
    <t>Development of EduGame based Facebook application</t>
  </si>
  <si>
    <t>2017 3rd International Conference on Science in Information Technology (ICSITech)</t>
  </si>
  <si>
    <t>10.1109/ICSITech.2017.8257137</t>
  </si>
  <si>
    <t>https://ieeexplore.ieee.org/stamp/stamp.jsp?arnumber=8257137</t>
  </si>
  <si>
    <t>This research aims to develop educational games that are integrated in a Facebook application as a learning medium. The resulting media support personalized learning. Media evaluated from the aspect of media, materials, and operations. This study uses research and development (R &amp; D) includes five stages of the analysis, design, development, testing, and implementation. The impact of media in learning is based on improving learning achievement in the subject matter the number system in one of the high school. Educational learning success with this game is also based on students' responses in the form of testimony. The research result is a media that meet the application eligibility media aspect average of 87.61%, material aspects of 87.22%, and operational aspects of 81.67% with excellent qualifications. Learning outcomes are a significant improvement in student achievement showed with a gain of 0.61. Learning students' response to positive states with testimonasi 23% stated very agree, 72% agree, and a small portion of 5% disagree. Generally eduacational game developed using a personal approach through a Facebook Apps can be exhibited significantly improve learning outcomes with learning fun.</t>
  </si>
  <si>
    <t>learning media;educational games;apps facebook</t>
  </si>
  <si>
    <t>O. Zephir; L. Johannsen; G. Vidou</t>
  </si>
  <si>
    <t>Innovation Contests as Support Systems for New Service Value</t>
  </si>
  <si>
    <t>2012 Annual SRII Global Conference</t>
  </si>
  <si>
    <t>10.1109/SRII.2012.46</t>
  </si>
  <si>
    <t>https://ieeexplore.ieee.org/stamp/stamp.jsp?arnumber=6311014</t>
  </si>
  <si>
    <t>This paper provides feedback from the experimentation of an innovation contest as a mean to support collaborative activities at the early phases of service design. Our objective is to derive from our investigation an innovation contest organization support service that allows launching and monitoring such events in multiple settings. The aim of providing such a service corresponds to the need of facilitating collaborative and open innovation strategies and to provide new solutions for assisting individual and collective upskilling in collaborative service design practices. Innovation contests are currently used as instruments to trigger new ideas and foster creativity, be they individual or collective, based on personal or organizational participation, whatever their level of specificity or object. Besides their fashionable and fun qualities, there is general consensus on a lack of structured guidelines and fact-based elements and indicators to monitor and use their residual value. The experimentation protocol consisted in the ethnographical observation of a full-scale innovation contest. This contest, tailored for a RTO (Research &amp; Technological Organization) in the field of service science, management and engineering, was specifically instrumented to support the co-creation phases of a service system, from ideation to the assessment of the service value. In this paper, we will address how we have investigated collaborative service design, iterating from theoretical to empirical situations in order to produce actionable knowledge. Elaborating efficient creativity support systems starts by capturing the appropriated requirements, involving key stakeholders in defining and building implementation strategies of such systems.</t>
  </si>
  <si>
    <t>innovation contest;open innovation strategies;collaborative service design;service science;management and engineering;ideation</t>
  </si>
  <si>
    <t>O. SmÃ¸rdal; J. Slotta</t>
  </si>
  <si>
    <t>Enacting Science Inqury Scripts across Contexts and in Hybrid Spaces</t>
  </si>
  <si>
    <t>2014 International Conference on Intelligent Networking and Collaborative Systems</t>
  </si>
  <si>
    <t>10.1109/INCoS.2014.107</t>
  </si>
  <si>
    <t>https://ieeexplore.ieee.org/stamp/stamp.jsp?arnumber=7057168</t>
  </si>
  <si>
    <t>We have found ourselves struggling with the design of digital technology to support scripted collaboration in science education. There are two emergent trends that challenge current understanding of collaborative scripts: One is the merging of real and virtual worlds to produce new environments and visualizations where physical and digital objects co-exist and interact in real time. The other is the merging of embodied experiences from science centres and museums with the activities in the science classroom to produce fun, engaging, and reflective experiences. Further, these environments are inherently social, facilitating dialogue and social exchange. For design of collaborative science learning these trends are challenging, as a network of scripts typically is needed, addressing collaboration, the inquiry process, the epistemological interactions, and the flow of materials that is being consumed and produced. These scripts are inscribed into a range of technologies, such as web-based environments, mobile applications, tangible and physical interfaces, social networks, and spatial, embedded and embodied simulations in immersive learning environments as found in science centres. In this paper we look into a design based research intervention that took place in a Secondary Norwegian school and at the Norwegian Museum of Science and Technology. Based on our experiences we identify a need for new concepts that can increase the awareness in design to the role of scripts in complex environments, and suggest a socio-material and material-semiotic approach that emphasize how scripts are inscribed and entangled in the social and in the material resources, and how they are enacted in epistemological and social activities by students, teachers, and museum educators.</t>
  </si>
  <si>
    <t>science education;museum learning;embodiment;learning as experience;collaborative scripts;hybrid spaces;performative action</t>
  </si>
  <si>
    <t>M. Cauchi; D. Scerri</t>
  </si>
  <si>
    <t>Enriching Tourist UX via a Location Based AR Treasure Hunt Game</t>
  </si>
  <si>
    <t>2019 IEEE 9th International Conference on Consumer Electronics (ICCE-Berlin)</t>
  </si>
  <si>
    <t>10.1109/ICCE-Berlin47944.2019.8966141</t>
  </si>
  <si>
    <t>https://ieeexplore.ieee.org/stamp/stamp.jsp?arnumber=8966141</t>
  </si>
  <si>
    <t>In this research we implemented an Augmented Reality (AR) treasure hunt game, to enhance a visitor's enjoyment and learning while touring a culturally rich city. The city chosen for this study was Valletta, the 2018 European Capital of Culture. Two prototype mobile applications were implemented and deployed to investigate the effectiveness of an AR serious game with in-built navigation tools. A pragmatic mixed-methods research approach was adopted, with data collected, analysed and triangulated using game log data, pre-post test interviews, observations and a survey. It was concluded that AR is useful to provide city information and enriched the tourist's experience. However, the experience needs to be provided by implementing a treasure hunt `learning through fun' approach, and including GPS navigation crucial to elicit interest and achieve a competitive advantage over traditional city tours.</t>
  </si>
  <si>
    <t>Augmented Reality;Tourism;Education;Heritage;User Experience;Gamification;Entertainment</t>
  </si>
  <si>
    <t>B. W. Waweru; H. K. Yap; K. Y. Phan; P. S. J. Ng; H. C. Eaw</t>
  </si>
  <si>
    <t>2020 IEEE Student Conference on Research and Development (SCOReD)</t>
  </si>
  <si>
    <t>https://ieeexplore.ieee.org/stamp/stamp.jsp?arnumber=9250930</t>
  </si>
  <si>
    <t>Games have existed since time immemorial and have proved to significantly change people's mentality and attitudes towards countless scenarios. Games can be either physical or mental, for example, sports and chess. Games have developed over the past decades, having gone through significant changes via digitization. Games nowadays are at everyone's disposal since almost everyone possesses a smartphone. Videogame such as PUBG, Call of Duty mobile, Fortnite, and more are very addictive games that consume a lot of our time daily. Although games are `time wasters', we should acknowledge the one thing that games offer: this is the constant testing, and learning a simple game engages the brain proves that games are an asset in mental development and thus gamification can be used to provide a fun learning environment. In this article, we discuss how gamification has been implemented in various applications over the years, people's take on gamification and gamified apps from a survey and interview conducted, and thereafter design a student-oriented gamified study app, Gamesy, that makes use of game elements to improve performance in school and change/improve study habits in a game environment via progressive game design. With this, better performance may be realized in the tertiary education level, university, and college.</t>
  </si>
  <si>
    <t>games;mentality;attitudes;scenarios;videogames;smartphones;time wasters;testing;learning;gamification;game elements;non-game contexts;gamified study app;game environment;brain development;tertiary education;university;college</t>
  </si>
  <si>
    <t>D. Harborth; S. Pape</t>
  </si>
  <si>
    <t>Exploring the Hype: Investigating Technology Acceptance Factors of PokÃ©mon Go</t>
  </si>
  <si>
    <t>2017 IEEE International Symposium on Mixed and Augmented Reality (ISMAR)</t>
  </si>
  <si>
    <t>10.1109/ISMAR.2017.32</t>
  </si>
  <si>
    <t>https://ieeexplore.ieee.org/stamp/stamp.jsp?arnumber=8115414</t>
  </si>
  <si>
    <t>We investigate the technology acceptance factors of the AR smart-phone game PokÃ©mon Go with a PLS-SEM approach based on the UTAUT2 model by Venkatesh et al. [1]. Therefore, we conducted an online study in Germany with 683 users of the game. Many other studies rely on the users' imagination of the application's functionality or laboratory environments. In contrast, we asked a relatively large user base already interacting in the natural environment with the application. Not surprisingly, the strongest predictor of behavioral intention to play PokÃ©mon Go is hedonic motivation, i.e. fun and pleasure due to playing the game. Additionally, we find medium-sized effects of effort expectancy on behavioral intention, and of habit on behavioral intention and use behavior. These results imply that AR applications - besides needing to be easily integrable in the users' daily life - should be designed in an intuitive and easily understandable way. We contribute to the understanding of the phenomenon of PokÃ©mon Go by investigating established acceptance factors that potentially fostered the massive adoption of the game.</t>
  </si>
  <si>
    <t>F. A. Zuberi; S. Khatri; K. N. Junejo</t>
  </si>
  <si>
    <t>Dynamic gesture recognition using machine learning techniques and factors affecting its accuracy</t>
  </si>
  <si>
    <t>2016 Sixth International Conference on Innovative Computing Technology (INTECH)</t>
  </si>
  <si>
    <t>10.1109/INTECH.2016.7845067</t>
  </si>
  <si>
    <t>https://ieeexplore.ieee.org/stamp/stamp.jsp?arnumber=7845067</t>
  </si>
  <si>
    <t>Kinect, a motion sensing input device for gaming consoles has been successfully utilized for video games, and rehabilitation of paralyzed patients. We use this device to make learning a fun activity for children. Children learn to draw shapes by moving their hands in front of the Kinect device. We automatically recognize and classify their dynamic hand gestures into predefined shapes, namely; rectangles, triangles, and circles. To decrease over fitting and the cost of generating sample shapes a novel feature engineering approach is also proposed that increases the performance by more than 11%. We used three different machine learning algorithms and successfully classified the shapes with an accuracy of more than 97%.</t>
  </si>
  <si>
    <t>I. M. R. Suitsu; R. M. Souza; I. A. Souza-Concilio; B. A. Pacheco</t>
  </si>
  <si>
    <t>Castelo de areia: Game to exercise creativity through storytelling</t>
  </si>
  <si>
    <t>10.1109/LACLO.2016.7751766</t>
  </si>
  <si>
    <t>https://ieeexplore.ieee.org/stamp/stamp.jsp?arnumber=7751766</t>
  </si>
  <si>
    <t>This paper aims to discuss the game Sandcastle (Castelo de Areia), a virtual story generator in which children can use their preferred characters, like princesses or super heroes, add images and sounds that thay made by theirselves or get from a library, and put together in a book that can be saved and shared. In children's recreational therapies such as game therapy, one of the ways that professionals uses to understand the important issues of child development and aspects of their relationship with friends and familiars is through fantasy. In this sense, children's books and fairy and folk tales are important tools. On the other hand, the games bring the playful aspect in the educational universe, helping educators to better understand certain aspects of child development. The proposal of Sand Castle game is, in addition of being a fun tool, be an useful instrument to aid in therapeutic and educational processes. Designed for tablets, it can be used by children from 4 years.</t>
  </si>
  <si>
    <t>Castelo de areia;storytelling;child education;play therapy;digital game</t>
  </si>
  <si>
    <t>S. Kim; M. Hirokawa; A. Funahashi; K. Suzuki</t>
  </si>
  <si>
    <t>What Can We Do with a Robot for Family Playtime?</t>
  </si>
  <si>
    <t>2022 17th ACM/IEEE International Conference on Human-Robot Interaction (HRI)</t>
  </si>
  <si>
    <t>10.1109/HRI53351.2022.9889425</t>
  </si>
  <si>
    <t>https://ieeexplore.ieee.org/stamp/stamp.jsp?arnumber=9889425</t>
  </si>
  <si>
    <t>As the operation of robots is becoming easier, adopting a robot as a companion for families is increasing. When considering that family playtime has a positive influence on all family members, it is important to provide various activities for families to play together. Robots might mediate fun activities to increase family playtime. Therefore, this research was designed to compare play activities between dyadic child-robot interactions and family-robot interactions. We explored the possible activities for family playtime with a NAO robot. The results from three family groups showed that verbal activities, such as giving an instruction to a robot and talking to a robot, increased when family members are playing together with the robot. Also, increased physical activities were involving all family members, such as giving and receiving balls. Therefore, it will be necessary for a robot to recognize the voices of multiple family members and respond to each member appropriately. More importantly, a robot's time allocation for each family member and encouraging the participation of all members will be necessary to maintain or Increase the family playtime.</t>
  </si>
  <si>
    <t>NAO;child-robot interaction;family;play</t>
  </si>
  <si>
    <t>I. Irnanda; A. Basuki; F. F. Hardiansyah</t>
  </si>
  <si>
    <t>Physical Exercise for The Elderly People using Kinect Technology</t>
  </si>
  <si>
    <t>2018 International Electronics Symposium on Knowledge Creation and Intelligent Computing (IES-KCIC)</t>
  </si>
  <si>
    <t>10.1109/KCIC.2018.8628503</t>
  </si>
  <si>
    <t>https://ieeexplore.ieee.org/stamp/stamp.jsp?arnumber=8628503</t>
  </si>
  <si>
    <t>Using the game concept in rehabilitation process has the potential to provide the elderly with a fun, motivating, and challenging therapy. This research presents a new model of therapy for the elderly in physical rehabilitation, which might be boring, to be more interesting and motivated. The main purpose of this research is to create a home-based physical therapy tool that can assisting the elderly in the correct execution of movements through stimulation from interactive elements of digital games based on the procedures of the physiotherapist. This research is designed by using unity game engine and kinect hardware. Kinect is used for taking the coordinates of the user using the skeletal tracking method. Main theme of the game that is designed is to get as many points as possible in each movement. After the elderly has done physical therapy, there will be a development chart to monitor the condition of the elderly. The result of this research shows a development graph of physical therapy results that have been done by the elderly.</t>
  </si>
  <si>
    <t>Home-based physical exercises;kinect;the elderly;physiotherapist</t>
  </si>
  <si>
    <t>Message from the ASE4Games 2021 Chairs</t>
  </si>
  <si>
    <t>2021 36th IEEE/ACM International Conference on Automated Software Engineering Workshops (ASEW)</t>
  </si>
  <si>
    <t>xix</t>
  </si>
  <si>
    <t>10.1109/ASEW52652.2021.00008</t>
  </si>
  <si>
    <t>https://ieeexplore.ieee.org/stamp/stamp.jsp?arnumber=9680285</t>
  </si>
  <si>
    <t>The game community continues to grow and embraces stakeholders with broad interests. There are games for entertainment, serious games (i.e., games with a purpose), and gamified applications. Entertainment games, for example, are a thriving industry with over two billion players around the world; this industry generates over 120 billion in revenues. However, today's large-scale entertainment games have many challenging development issues. They are complex, can take years to develop, and rely on teams with expertise spanning artistic, computer science, software engineering, and business skills. Games have demanding traditional quality of service requirements (e.g., performance, reliability, scalability, usability); they also have distinct user experience requirements to provide players with a game that is engaging and fun. Automating aspects of game development is essential to support the rapid, cost effective development of high quality games and remains an active research area. ASE4Games provides a forum to bring together interdisciplinary games and software engineering research communities that are investigating automated game development issues from diverse perspectives including traditional engineering (e.g., requirements engineering, design, testing), umbrella (e.g., lifecycle processes, configuration management, traceability) activities, metrics, re-use, data analytics, user experience, and so on.</t>
  </si>
  <si>
    <t>Lima Caminha LO,Marques AB</t>
  </si>
  <si>
    <t>D-LEARN: A digital game for Software Architecture education</t>
  </si>
  <si>
    <t>10.1145/3658271.3658333</t>
  </si>
  <si>
    <t>https://doi.org/10.1145/3658271.3658333;http://dx.doi.org/10.1145/3658271.3658333</t>
  </si>
  <si>
    <t>Context: Educational games have been increasingly used to make learning fun, interactive, and less massive for the students. This approach is called game-based learning. In Information Systems education, several games can be found to help students better understand real-world situations, the impact of their decisions, and teamwork through a simulated environment. From this perspective, games such as LEARN Board Game, a non-digital game that aims to help teach software architecture through a board and card game, are essential in software architecture professorsâ€™ tools to solve abstract problems. Problem: LEARN has limitations because it is a non-digital game. For example, we can mention the non-ecological way the game is made (using paper and plastic) and the difficulties of making simple changes, such as changing the text of a card. Solution: Even though it is a tool that helps teachers, its handling could be more satisfactory for those who use it. Thus, this work aimed to build a digital version of LEARN, called D-LEARN, improving its negative points and maximizing its positive points. IS Theory: This research was developed under the aegis of Design Theory, explicitly seeking to adopt a more practical vision, using visual elements through design components to assist learning and teaching. Method: The research and development methodology was the Design Science Research (DSR), which proposes cycles of activities for building or updating an artifact that aims to solve a real-world problem with a pragmatic and satisfactory approach. Results: The digital game obtained an excellent quality score according to the MEEGA+ questionnaire evaluation, surpassing the quality score of the non-digital game. Contributions: The main contribution is to enable a game that assists in teaching software architecture, promoting more significant learning and satisfaction for students.</t>
  </si>
  <si>
    <t>Game-Based Learning, LEARN Board Game, Software Architecture</t>
  </si>
  <si>
    <t>Conference Paper</t>
  </si>
  <si>
    <t>ACMDL</t>
  </si>
  <si>
    <t>Zamorano M,Domingo Ã,Cetina C,Sarro F</t>
  </si>
  <si>
    <t>https://doi.org/10.1145/3674805.3686690;http://dx.doi.org/10.1145/3674805.3686690</t>
  </si>
  <si>
    <t>Background Video games are complex projects that involve a seamless integration of art and software during the development process to compose the final product. In the creation of a video game, software is fundamental as it governs the behavior and attributes that shape the playerâ€™s experience within the game. When assessing the quality of a video game, one needs to consider specific quality aspects, namely â€˜designâ€™, â€˜difficultyâ€™, â€˜funâ€™, and â€˜immersivenessâ€™, which are not considered for traditional software. On the other hand, there are not well-established best practices for the empirical assessment of video games as there are for the empirical evaluation of more traditional software. Aims Our goal is to carry out a rigorous empirical evaluation of the latest proposals to automatically generate content for video games following best practices established in software engineering research. Specifically, we compare Procedural Content Generation (PCG) and Reuse-based Content Generation (RCG). Our study also considers the perception of players and professional developers on the generated content. Method We conducted a controlled experiment where human subjects had to play with content that was automatically generated for a commercial video game by the two techniques (PCG and RCG), and evaluate it according to specific quality aspects of video games. A total of 44 subjects including professional developers and players participated in our experiment. Results The results suggest that participants perceive that RCG generates content is of higher quality than PCG. Conclusions The results can turn the tide for content generation. So far, RCG has been neglected as a viable option: typically, reuse is frowned upon by the developers, who aim to avoid repetition in their video games as much as possible. However, our study uncovered that RCG unlocks latent content that is actually favoured by players and developers alike. This revelation poses an opportunity towards opening new horizons for content generation research.</t>
  </si>
  <si>
    <t>Empirical Study, Game Software Engineering, Video Game</t>
  </si>
  <si>
    <t>Salvador-Ullauri L,Jaramillo-AlcÃ¡zar A,LujÃ¡n-Mora S</t>
  </si>
  <si>
    <t>A Serious Game Accessible to People with Visual Impairments</t>
  </si>
  <si>
    <t>https://doi.org/10.1145/3175536.3175576;http://dx.doi.org/10.1145/3175536.3175576</t>
  </si>
  <si>
    <t>Serious games allow people to learn through fun activities. This type of video game has a growing demand and its use has spread to several areas of education. However, accessibility for several kinds of disabilities has not been considered in its design due to the challenges it poses. However, there are video game development companies that have defined certain accessibility guidelines for several kinds of impairments. Many accessible games have been evaluated for different types of impediments and a set of high and low-level accessibility strategies has been obtained so that game developers can use them to improve their designs. These initiatives allow the development of serious accessible games in different areas of education. This article presents a serious game proposal accessible to people with visual impairments. The video game is aimed at reinforcing the binary calculation skills of engineering students.</t>
  </si>
  <si>
    <t>Accessibility, binary calculation, disabilities, serious games</t>
  </si>
  <si>
    <t>Moore BA,Chan MY,Ocampo IP,Cochrane KA</t>
  </si>
  <si>
    <t>â€œNEXT!â€: An Interactive Exploration of Familial Duty and Personal Desires through Computer Vision-Powered Gameplay</t>
  </si>
  <si>
    <t>https://doi.org/10.1145/3665463.3678825;http://dx.doi.org/10.1145/3665463.3678825</t>
  </si>
  <si>
    <t>â€˜NEXT!â€™ is an interactive installation and video game inspired by the personal ancestry of one of our team members. The game explores themes of family obligations, filial piety, and the sacrifices made for love within the context of traditional Chinese culture. Utilizing computer vision and original audiovisual media, â€™NEXT!â€™ guides players through an emotional journey based on real-life experiences. This paper details the gameâ€™s concept, interactive and technological innovations, and research findings. Through user testing and iterative design, we examine the alignment between the impact of the game mechanics on the perceived user experience and the designed narrative arc, transitioning from anxiety and duty to fun and emotional confrontation. The game effectively combines various design elements while addressing important cultural themes.</t>
  </si>
  <si>
    <t>Chinese culture, Computer Vision, Cultural representation in games, Emotional engagement, Family dynamics, Filial piety, Interactive storytelling, Narrative-driven games</t>
  </si>
  <si>
    <t>Medina Medina N,Paderewski P,GutiÃ©rrez Vela FL</t>
  </si>
  <si>
    <t>Video Games for Learning: Design considerations and its application in the video game â€œThe Time Invadersâ€: Video Games for Learning: Design considerations and application</t>
  </si>
  <si>
    <t>https://doi.org/10.1145/3486011.3486437;http://dx.doi.org/10.1145/3486011.3486437</t>
  </si>
  <si>
    <t>Educational video games require problem-solving within a narrative context which situates the actions of the game and establishes rules of engagement to prompt certain learning. The design of the educational game must present a series of characteristics to lead to a really effective learning. However, it is not an easy task for an inexperienced team to develop an educational video game with a suitable fun-learning balance. With this aim, in this work, the four main axes to design successful educational games are identified and argued. As a study case, the design of the game The Time Invaders is described.</t>
  </si>
  <si>
    <t>Lane N,Prestopnik NR</t>
  </si>
  <si>
    <t>Diegetic Connectivity: Blending Work and Play with Storytelling in Serious Games</t>
  </si>
  <si>
    <t>https://doi.org/10.1145/3116595.3116630;http://dx.doi.org/10.1145/3116595.3116630</t>
  </si>
  <si>
    <t>In this exploration of serious game design, we posit that, too often, fun and play require compromise in terms of task. Addressing this challenge, we articulate a story-driven approach to single-player serious game design called "diegetic connectivity," where task, mechanics, and story are tightly bound through conceptual relationships and aesthetic presentation. To explore the challenges and opportunities of this approach, we present a purpose-built second language acquisition (SLA) game called Arena, and discuss results from a preliminary mixed-methods study directed at motivation, engagement, and task outcomes. Finally, we discuss some of the critical aspects of diegetic connectivity, as well as opportunities for future research.</t>
  </si>
  <si>
    <t>diegesis, game design, gamification, mechanics, second language acquisition, serious games, story, task</t>
  </si>
  <si>
    <t>Montag V</t>
  </si>
  <si>
    <t>https://doi.org/10.1145/3402942.3409615;http://dx.doi.org/10.1145/3402942.3409615</t>
  </si>
  <si>
    <t>Refugeoly is a Serious Game which it main purpose is not just playing for fun but playing to understand a humanitarian crisis. This board game is designed to experience based in real facts the dramatic journey of refugees trying to get into a country that can give them asylum. Playing Refugeoly turns the player into a refugee and becomes conscience of the real circumstances that a refugee has to go through in the journey to safety. Refugeoly has been built into a game with the testimonies of refugees and NGO volunteers in refugee camps of Greece, Turkey, Spain and France and with information from different organisations. This paper aims to explain the design process, the game mechanics, the different tested game formats, the feedback from the general public, academics and students that have played it and it future development.</t>
  </si>
  <si>
    <t>NGO, Refugee, game design, mafia, money, serious games</t>
  </si>
  <si>
    <t>Theodoropoulou HG,Kiourt C,Michailidou N,Ioannakis GA,Motsiou P,Mourthos Y,Koutsoudis A,Pavlidis G,Tsiafaki D</t>
  </si>
  <si>
    <t>https://doi.org/10.1145/3503823.3503863;http://dx.doi.org/10.1145/3503823.3503863</t>
  </si>
  <si>
    <t>The present study concerns the design and implementation of a serious game for the on-site and remote promotion and dissemination of knowledge regarding the mythology of ancient Eleusis in an interactive, fun and educational way. Specifically, while playing, the user discovers artifacts exhibited in the archaeological museum and related to the archaeological site of Eleusis, unfolding the content of the myth of Persephone. The story takes place in a realistic three-dimensional virtual environment that simulates the Archaeological Museum of Eleusis. The selected archaeological artifacts, in combination with the narration of the myth of Persephone, transfer the knowledge about the historicity of the place in an experientially playful way. The main purpose of the study is to introduce a novel, interactive playful narrative digital museum experience, in which the user is guided through a mechanism to simultaneously acquire knowledge both for the intangible and tangible heritage of a site with significant historical value. The evolution of the scenario (story) is dynamic and based on the choices of the user. The content (text etc.) of the system is presented through a dynamic multilingual approach, which offers the management of multiple different languages and personalized content based on the target group. The system relies on cross-platform technologies to cover a wide range of users.</t>
  </si>
  <si>
    <t>Eleusis, Game-Based Learning, Myth of Persephone, Serious Games, Tangible and Intangible Cultural Heritage</t>
  </si>
  <si>
    <t>Ferreira MR,Classe TM</t>
  </si>
  <si>
    <t>Narratives for Business Processes-based Digital Games: Systematic Mapping of the Literature</t>
  </si>
  <si>
    <t>10.1145/3535511.3535526</t>
  </si>
  <si>
    <t>https://doi.org/10.1145/3535511.3535526;http://dx.doi.org/10.1145/3535511.3535526</t>
  </si>
  <si>
    <t>Context: Digital games can be considered information systems because they use technological resources to interact with people, process data, and create outputs. Moreover, Business Processes-based Digital Games (JDBPN) are a game genre used to learn and understand business processes in an organization, associating their goals with fun and ludicity. For this, the JDBPNâ€™ elements need to approach business processesâ€™ aspects correctly. Problem: Among these elements, narratives can be helpful to present the processâ€™ instances and their details to the players. However, designing these narratives is a challenge. Solution: This article aims to identify methods, frameworks, and proposals to help the creation of narratives for JDBPN. Method: The research methodology followed a systematic mapping of the literature. However, as JDBPN is a new theme, there was a need to execute the mapping in two steps: i) narratives from games with a purpose and ii) narratives related to business processes. Summary of Results: As a result, we found 794 studies that, after analysis, we selected 14 studies. By the snowballing technique, we added 10 more studies. All of those 24 studies present relevant features for designing narratives for JDBPN. Contributions to IS: Hence, this research contributes to information systems and their dimensions, since we approach the understanding of business processes (organizations), how the players (professionals, clients, or business partners) face the processes problems, and, also, focusing on the narrative design as an element for the engineering of the digital game (technology).</t>
  </si>
  <si>
    <t>business processes-based digital games, narratives, serious games</t>
  </si>
  <si>
    <t>Ruiz-Rodriguez A,Martinez-Garcia AI,Caro K</t>
  </si>
  <si>
    <t>Gesture-based Video Games to Support Fine-Motor Coordination Skills of Children with Autism</t>
  </si>
  <si>
    <t>https://doi.org/10.1145/3311927.3325310;http://dx.doi.org/10.1145/3311927.3325310</t>
  </si>
  <si>
    <t>Children with autism have fine-motor coordination problems, which have a significant impact on the execution of activities of daily living. To practice their fine-motor coordination skills, they attend occupational therapy, which involves repetitive motor activities. However, sometimes traditional therapy can be perceived by children as tedious and boring. On the other hand, games-based therapy has shown to be effective and more fun. In this sense, gesture-based video games, digital games with gestural interaction as a game controller, might have the potential to support the fine-motor coordination skills of children with autism. In this paper, we present the design of a gesture-based video game to support the fine-motor coordination skills of children with autism, with the goal to contribute to the proper execution of activities of daily living, required for achieving independent living; and the process followed in the design.</t>
  </si>
  <si>
    <t>Autism, activities of daily living, fine-motor skills, gesture-based video games</t>
  </si>
  <si>
    <t>Pierce C,J Woodward C,Bartel A</t>
  </si>
  <si>
    <t>https://doi.org/10.1145/3373017.3373069;http://dx.doi.org/10.1145/3373017.3373069</t>
  </si>
  <si>
    <t>Students seeking to learn musical skills face a highly complex task with a significant cognitive load. Serious games are one method that has been proposed to help manage this complexity. They offer to present content in a fun, attractive, familiar package to increase studentâ€™s engagement and help them foster self-regulated and independent learning behaviours. In this paper, we examine the ways in which serious mobile games for music facilitate and encourage learning in their players. We call this the learning management model of a game, and it comprises three sub-models: a feedback model, an incentive and achievement model, and a progression model. By defining the models used by existing games, we can understand both how developers are approaching the task of serious game design, how effective their designs might be, and where improvements could be made in the future. We found that many of the choices made by developers indicate a tendency towards implementing functionality that minimises and simplifies the complexity of development. Players are rarely given feedback beyond whether they are correct or incorrect, they are rarely encouraged to or given the means by which to reflect on their performance over time, and they are relied upon to set their own path through content they are, by definition, unfamiliar with. Although the games already offer some educational value and provide benefits over traditional teaching materials, there remains significant scope for improvement in their learning management.</t>
  </si>
  <si>
    <t>educational games, game design, mobile apps, music education, serious games</t>
  </si>
  <si>
    <t>Jaramillo-AlcÃ¡zar A,Salvador-Ullauri L,LujÃ¡n-Mora S</t>
  </si>
  <si>
    <t>A Mobile Serious Games Assessment Tool for People with Motor Impairments</t>
  </si>
  <si>
    <t>https://doi.org/10.1145/3175536.3175569;http://dx.doi.org/10.1145/3175536.3175569</t>
  </si>
  <si>
    <t>Accessibility is a feature that often is not considered in the design of products or services and video games market is not the exception. Serious games is a category of video games that allows to educate in different areas through fun. They have become an important support tool in the learning process. However, most serious games do not focus on vulnerable groups such as people with motor impairments. On the other hand, the number of mobile serious games has increased with the use of mobile devices. Despite this, accessibility for people with motor impairments has not yet been considered a necessary feature in the development of this type of video games. Some video game developer groups recommend general accessibility guidelines for the design of such applications. However, it has become necessary to formalize, consolidate and analyze these initiatives in order to define a model for evaluating the accessibility of video games for people with motor impairments. This paper presents a compilation and analysis of accessibility guidelines for the development of video games for people with motor impairments. It also proposes a categorization of existing guidelines that allow to evaluate a video game accessibility level. As a case study, these accessibility guidelines are used to assess some mobile serious games and identify their accessibility level for people with motor impairments. We propose an assessment tool for those who wish to develop accessible serious games for people with motor impairments on mobile devices.</t>
  </si>
  <si>
    <t>Accessibility assessment, accessibility guidelines, mobile devices, motor disabilities, motor impairments, serious games</t>
  </si>
  <si>
    <t>Madeira RN,Macedo P,Reis S,Ferreira J</t>
  </si>
  <si>
    <t>Super-fon: mobile entertainment to combat phonological disorders in children</t>
  </si>
  <si>
    <t>https://doi.org/10.1145/2663806.2663870;http://dx.doi.org/10.1145/2663806.2663870</t>
  </si>
  <si>
    <t>Therapies based on serious games are gaining a lot of interest by the healthcare community. The efficiency of this approach is demonstrated by several studies and many projects. This paper presents the project Super-Fon, which is focused on a serious game developed as a mobile application to support speech therapeutic intervention in the phonological development area. The game design follows the metaphon therapy approach, implementing its phases and levels, and it intends to motivate children between three and eight years old to execute activities to improve phonological competencies while having a fun experience. A first prototype was developed for Android-based tablets.</t>
  </si>
  <si>
    <t>gamification, metaphon methodology, mobile computing, serious games, speech language therapy, theragames</t>
  </si>
  <si>
    <t>Ng G,Shin JG,Plopski A,Sandor C,Saakes D</t>
  </si>
  <si>
    <t>Situated Game Level Editing in Augmented Reality</t>
  </si>
  <si>
    <t>https://doi.org/10.1145/3173225.3173230;http://dx.doi.org/10.1145/3173225.3173230</t>
  </si>
  <si>
    <t>Level editors let end-users create custom levels and content within a given video game. In this paper, we explore the concept and design of Augmented reality game level editors. These new types of editors are not only spatial and embodied, but also situated, as they enable users to tailor games to the unique characteristics and emotional value of their own space.We present the design and implementation of a prototype level editor that runs on the Microsoft HoloLens. The editor enables users to add virtual content in their homes and add interactions through spatial trigger-action game-logic programming. We had pairs of students create games with the prototype and play each other's games. They reported that games are fun to make, play, and watch others play. Based on the design and evaluation, we propose guidelines for Augmented reality game-authoring tools for end users.</t>
  </si>
  <si>
    <t>augmented reality, game design, level editor, spatial programming, trigger-action programming</t>
  </si>
  <si>
    <t>Hell J,Clay M,ELAarag H</t>
  </si>
  <si>
    <t>Hierarchical dungeon procedural generation and optimal path finding based on user input</t>
  </si>
  <si>
    <t>In this paper we present a tool that procedurally generates a video game dungeon-esque graph for a user and find the best path from start to finish. The best path is determined based on several variables selected by the user. This tool is particularly useful for game developers who strive to create usable, challenging and fun games. Our tool can help designers create unique and complex dungeons. Unlike other procedurally generated dungeons, our approach is hierarchical and has a minimum connectivity feature to prevent dead ends from being created. Our pathfinding component finds optimal paths based on the user's choice. Users can choose whether to find paths based on amount of gold, difficulty level or time to complete the room.</t>
  </si>
  <si>
    <t>Journal Article</t>
  </si>
  <si>
    <t>Steinberger F,Schroeter R,Lindner V,Fitz-Walter Z,Hall J,Johnson D</t>
  </si>
  <si>
    <t>Zombies on the road: a holistic design approach to balancing gamification and safe driving</t>
  </si>
  <si>
    <t>https://doi.org/10.1145/2799250.2799260;http://dx.doi.org/10.1145/2799250.2799260</t>
  </si>
  <si>
    <t>This paper explores novel driving experiences that make use of gamification and augmented reality in the car. We discuss our design considerations, which are grounded in road safety psychology and video game design theory. We aim to address the tension between safe driving practices and player engagement. Specifically, we propose a holistic, iterative approach inspired by game design cognition and share our insights generated through the application of this process. We present preliminary game concepts that blend digital components with physical elements from the driving environment. We further highlight how this design process helped us to iteratively evolve these concepts towards being safer while maintaining fun. These insights and game design cognition itself will be useful to the AutomotiveUI community investigating similar novel driving experiences.</t>
  </si>
  <si>
    <t>augmented reality, design approach, driving games, gamification, road safety, serious games</t>
  </si>
  <si>
    <t>Law EL,Watkins DE,Barwick JP,Kirk ES</t>
  </si>
  <si>
    <t>An Experiential Approach to the Design and Evaluation of a Gamified Research Tool for Law in Children's Lives</t>
  </si>
  <si>
    <t>https://doi.org/10.1145/2930674.2930722;http://dx.doi.org/10.1145/2930674.2930722</t>
  </si>
  <si>
    <t>The aim of the project Law in Children's Lives is to gamify the research activity of collecting data with a digital game to assess children's awareness of law in their everyday lives. Our main research goal is to address the theoretical and practical concerns in gamification through a user(child)-centred experiential approach. We grounded the design and evaluation of the game in the established User Experience (UX) theoretical frameworks -- Hassenzahl's hedonic-pragmatic model and McCarthy &amp; Wright's four threads of experience. The game prototype consists of four microworlds with each comprising a set of scenarios where children are asked to select an action option and record their reasons by talking to the non-player character. The game was evaluated with 634 children aged 7-11 years. The levels of perceived fun, interestingness and ease of playing were generally high. The game could stimulate the children to think about the given scenarios and beyond them.</t>
  </si>
  <si>
    <t>Children, Gamification, Law, Theories, User Experience</t>
  </si>
  <si>
    <t>Chang JK,Dang LH,Pavleas J,McCarthy JF,Sung K,Bay J</t>
  </si>
  <si>
    <t>Experience with Dream Coders: developing a 2D RPG for teaching introductory programming concepts</t>
  </si>
  <si>
    <t>The Dream Coders Project aims at developing video games to facilitate learning of introductory programming concepts with two ultimate goals. First, to produce a collection of game-based assignments that faculty can use to teach introductory programming concepts, even if they have no background in computer graphics or video game development. The faculty should be able to adopt any of the assignments and integrate them into their existing classes with minimal overhead. Second, to develop a framework for overcoming the typical shortcomings of using video game-based assignments in introductory programming classes: they are typically "pseudo" games that are neither fun nor playable outside of class assignments. This paper discusses the first phase of the project-we designed and implemented a traditional top-down Role Playing Game (RPG) where students play the role of the hero, and can explore and extend a fantasy environment that is incomplete in functionality. Through a series of programming assignments, students can add functionality and increase the playability (and fun) of the game. The programming assignments are independent from one another, so that the faculty can pick and choose specific ones to integrate into their existing courses. The discussion in this paper focuses on two perspectives: building the RPG game as a 10-week-quarter undergraduate independent study course; and the process, schedule, and results from the project. As an independent study course, the project was a success. We were able to deliver a completed RPG game with multiple "quests" integrated as programming assignments. The paper concludes with lessons learned from this project and a discussion of the pros and cons of using a complete playable game for teaching introductory programming concepts.</t>
  </si>
  <si>
    <t>Sung K,Panitz M</t>
  </si>
  <si>
    <t>Casual game as cs1/2 teaching modules or exercises</t>
  </si>
  <si>
    <t>The Game-Themed CS1/2 project aims at producing game-like education materials for CS1/2 students and faculty with no background in videogames or computer graphics. As part of this project, a set of APIs have been developed to support the building of engaging and fun casual videogames using only targeted programming concepts. Elaborate teaching modules have been developed based on these APIs that include example game-like programs demonstrating each concept, written documentation and video explanations. [1] The APIs, completely independent from each other, are each designed to support one video game and to target a specific programming concept, e.g., conditionals, loops, or arrays. In this way, it is possible to pick and choose relevant materials to integrate into one's existing classes. In this tutorial, we will introduce the APIs and teaching modules, lead participants in developing their own casual games based our APIs, present our approach and results of using the materials in our classes, and finally, discuss with the group interests and strategies in integrating the materials in their own classes.</t>
  </si>
  <si>
    <t>Chen Y,Pu P</t>
  </si>
  <si>
    <t>HealthyTogether: exploring social incentives for mobile fitness applications</t>
  </si>
  <si>
    <t>https://doi.org/10.1145/2592235.2592240;http://dx.doi.org/10.1145/2592235.2592240</t>
  </si>
  <si>
    <t>A crucial element in many mobile fitness applications is gamification that makes physical activities fun. While many methods focus on competition and individual users' interaction with the game, the aspect of social interaction and how users play games together in a group remains an open subject. To investigate these issues, we developed a mobile game, HealthyTogether, to understand how users interact in different group gamification settings: competition, cooperation, or hybrid. We describe the results of a user study involving 18 dyads (N=36) over a period of two weeks. Results show that users significantly enhanced physical activities using HealthyTogether compared with when they exercised alone by up to 15%. Among the group settings, cooperation (21% increase) and hybrid (18% increase) outperformed competition (8% increase). Additionally, users sent significantly more messages in cooperation setting than hybrid and competition. Furthermore, physical activities are positively correlated with the number of messages they exchanged. Based on the findings, we derive design implications for practitioners.</t>
  </si>
  <si>
    <t>competition, cooperation, gamification, group interaction, health, mobile fitness applications</t>
  </si>
  <si>
    <t>Blum T,Vahrenkamp N,Welke K,Ciliox O,Gutleber R,Hawranke T</t>
  </si>
  <si>
    <t>Space invaders 360: an interactive multiplayer gaming installation that makes you move</t>
  </si>
  <si>
    <t>10.1145/1457199.1457208</t>
  </si>
  <si>
    <t>https://doi.org/10.1145/1457199.1457208;http://dx.doi.org/10.1145/1457199.1457208</t>
  </si>
  <si>
    <t>Space Invaders 360 is a tribute to the video game Space Invaders designed by Tomohiro Nishikado in 1978. While the original version is a two-dimensional arcade shooter game, we have created an interactive gaming installation combining the fun and thrill of the classic video game with experimental concepts of display technologies and new ways of user interaction.Beside the technical aspects we also want to discuss the social aspects of our work. How does the gameplay change in the 21st century? What new ways of user interaction can be thought of? The success of Nintendo Wii and Nintendo DS [7] shows the interest of professional and casual gamers in new methods of user interaction. While the last decades have been dominated by video games on fixed screens, oversized gamepads and realistic graphics, gamers are now moving towards video gaming with a focus on physical interaction.</t>
  </si>
  <si>
    <t>arcade, gaming installation, hemispherical display, immersion, retrogaming, space invaders 360, virtual reality</t>
  </si>
  <si>
    <t>Jensen KL,Krishnasamy R,Selvadurai V</t>
  </si>
  <si>
    <t>Studying PH. A. N. T. O. M. in the wild: a pervasive persuasive game for daily physical activity</t>
  </si>
  <si>
    <t>10.1145/1952222.1952228</t>
  </si>
  <si>
    <t>https://doi.org/10.1145/1952222.1952228;http://dx.doi.org/10.1145/1952222.1952228</t>
  </si>
  <si>
    <t>A pervasive persuasive game, PH. A. N. T. O. M., has been designed and developed to increase the daily exercise level of the players. The idea is to embed the physical activity into a fun and engaging mobile game experience. This is combined with a storyline and virtual game setting integrated into the everyday life of the players to add a sense of purpose for them to get outside and be active. This paper reports from a field study with nine participants which was conducted to evaluate the user experience of the game in the wild and investigate the persuasive nature of it.</t>
  </si>
  <si>
    <t>exertion, game, location-based, mobile, motivating, persuasive, pervasive, physical activity, recon, ubiquitous</t>
  </si>
  <si>
    <t>Ching N,Wang M,Ryan M,Stevenson R,Andreallo C</t>
  </si>
  <si>
    <t>Beachcomber: a game for the visually impaired</t>
  </si>
  <si>
    <t>https://doi.org/10.1145/2159365.2159415;http://dx.doi.org/10.1145/2159365.2159415</t>
  </si>
  <si>
    <t>Video games, as their name suggests, are a largely visual medium. To make a video game for the visually impaired would therefore seem to be an exercise in futility, but this is what we are attempting. In reality, the problem is not as impossible as it sounds. Visual impairment is not always a total lack of sight and even the legally blind can often appreciate some changes in brightness and colour. Furthermore sound and touch are becoming increasingly versatile means of interaction.In this paper we present Beachcomber, a game of sound, touch and occasional video being developed at the Game Design Lab at UNSW in conjunction with visually impaired children from Vision Australia and Guide Dogs Australia. Our goal is to make a game that is fun and engaging regardless of your level of sight. Early playtesting results confirm that we are on the right track.</t>
  </si>
  <si>
    <t>Fitz-Walter Z,Tjondronegoro D,Koh D,Zrobok M</t>
  </si>
  <si>
    <t>Mystery at the library: encouraging library exploration using a pervasive mobile game</t>
  </si>
  <si>
    <t>https://doi.org/10.1145/2414536.2414561;http://dx.doi.org/10.1145/2414536.2414561</t>
  </si>
  <si>
    <t>This paper presents Secret SLQ, a pervasive mobile game that aims to encourage eight to fourteen year olds to engage with the State Library of Queensland. The game sets out to encourage people to visit and explore the library, as well as educate a generation of young people and parents who may visit the library but have no idea of the treasures that it holds. The research explores how smartphone technology can be used to deliver an engaging and educational experience. The game aims to provide a fun and interactive way to guide participants through a multi-leveled library building, to search for unique QR codes to unlock clues, answer quiz questions and progress further up a leaderboard. This paper outlines the design and initial deployment of the game, reporting on results from a usability study and discussing initial observations made by librarians. Findings indicate that the mobile platform is suitable for delivering such experiences but consideration is needed when embedding games in such large environments so as not to confuse players as they play.</t>
  </si>
  <si>
    <t>augmented reality, education, library, mobile device, pervasive game, serious game, smartphone</t>
  </si>
  <si>
    <t>Hastings EJ,Stanley KO</t>
  </si>
  <si>
    <t>Galactic Arms Race: an experiment in evolving video game content</t>
  </si>
  <si>
    <t>10.1145/1810136.1810137</t>
  </si>
  <si>
    <t>https://doi.org/10.1145/1810136.1810137;http://dx.doi.org/10.1145/1810136.1810137</t>
  </si>
  <si>
    <t>Galactic Arms Race (GAR) is an indie video game developed by the Evolutionary Complexity Research Group (EPlex) at the University of Central Florida to demonstrate the potential for novel artificial intelligence (AI) technology to impact video games. In particular, the new technology in GAR is an evolutionary algorithm called content-generating neuroevolution of augmenting topologies (cgNEAT), which is designed to evolve unique game content as the game is played. GAR is a multi-player space shooter in which players fight with particle-system weapons. The unique feature of GAR is that the game continually introduces new such weapons evolved by the cgNEAT algorithm. The philosophy behind GAR is that one of the best ways to support the argument that novel AI algorithms can impact how games are made is to make a fun game that is not only an academic proof-of-concept, but also a genuinely entertaining experience for regular gamers.</t>
  </si>
  <si>
    <t>GonÃ§alves D,Jesus R,Grangeiro F,RomÃ£o T,Correia N</t>
  </si>
  <si>
    <t>Tag around: a 3D gesture game for image annotation</t>
  </si>
  <si>
    <t>https://doi.org/10.1145/1501750.1501811;http://dx.doi.org/10.1145/1501750.1501811</t>
  </si>
  <si>
    <t>Manual annotation is difficult to perform in large image databases and the automatic methods deliver results that are far from what is desired by the users. New and fun ways to provide image annotation are required. This paper describes Tag Around, a computer game for image tagging. The application is based on a 3D game interface, a game engine that uses a system for automatic image classification and gestural input to play the game. We present the game, how it is used to improve image annotation, the design principles of the interface and the usability tests that were carried out in order to validate the application.</t>
  </si>
  <si>
    <t>computer games, gesture based interface, image annotation</t>
  </si>
  <si>
    <t>Chehimi F,Coulton P</t>
  </si>
  <si>
    <t>https://doi.org/10.1145/1501750.1501813;http://dx.doi.org/10.1145/1501750.1501813</t>
  </si>
  <si>
    <t>Due to limitations in the user interface one of the oft cited most desirable features for mobile games is that they can be played using a single button. However, games using this type of control are extremely difficult to design and thus far it has been primarily utilized for casual games. As a number of mobile phones are starting to appear with accelerometers, mobile game developers have the opportunity to investigate new interaction mechanisms and as this paper we illustrate how accelerometers can greatly simplify the interaction for 3D graphical action games. In particular we present the design and user trials for a novel motion controlled 3D Bluetooth multiplayer space game. The results show that this experience is seen as fun and much more intuitive for gamers and non-gamers alike.</t>
  </si>
  <si>
    <t>3D, games, interface, mobile, multiplayer, phones</t>
  </si>
  <si>
    <t>Marques BR,Levitt SP,Nixon KJ</t>
  </si>
  <si>
    <t>10.1145/2389836.2389861</t>
  </si>
  <si>
    <t>https://doi.org/10.1145/2389836.2389861;http://dx.doi.org/10.1145/2389836.2389861</t>
  </si>
  <si>
    <t>A educational computer game, Conveyor, was designed and developed as part of an investigation into the use of games to teach software development at a tertiary level. The puzzle game requires players to sort random input objects of particular shapes and colours into the correct outputs by programming the solution. An integrated analytics system collects data about how players engage with the game, such as the time taken and number of reattempts at each level. The game was tested on a group of 39 electrical engineering and game design students, many of whom had not programmed before. 80% of participants completed all 9 levels of the game. The minimum average time for a level was around 20 seconds with an average of 2 attempts, whilst the most difficult level took an average of 7 minutes over 3 attempts to complete. These results indicate that the game provided a good, but not overwhelming, challenge for the desired audience. A survey was used to collect qualitative feedback from the audience. The game was judged to be both fun and rewarding, but is too instructive and the user interface was deemed confusing. Further work conducted includes a simple test before and after the game is played, to judge the effect of the game on students' understanding.</t>
  </si>
  <si>
    <t>computer games, educational games, game design, software education, software visualisation</t>
  </si>
  <si>
    <t>Doucet L,Srinivasan V</t>
  </si>
  <si>
    <t>Designing entertaining educational games using procedural rhetoric: a case study</t>
  </si>
  <si>
    <t>https://doi.org/10.1145/1836135.1836136;http://dx.doi.org/10.1145/1836135.1836136</t>
  </si>
  <si>
    <t>In the paper we describe the design and development of a video game about sustainable energy use that effectively unites fun with learning. We also present results from an initial study of the educational impact of the game. Many educational games do not properly translate knowledge, facts, and lessons into the language of games. This results in games that are often neither engaging nor educational. Our approach differs by using game mechanics to express the educational content. The design combines the fantasy elements and game play conventions of the real-time strategy (RTS) genre with numbers, resources and situations based on research about real-world energy production and use. The result is a game in which the player learns about energy use simply by trying to overcome the game's challenges. We demonstrate that effective and engaging learning games can be developed as long as sound game design principles are used. Results from a combined quantitative/qualitative study show that players enjoyed the game, learned new things and became more interested in the topic of energy use. This paper will highlight key aspects of the design that we believe contributed towards making the game fun as well as educational. The game also presents a model for translating real-world topics into game mechanics using the language of procedural rhetoric. The real world is ripe with problems and situations that could inspire interesting game mechanics and provide new creative ideas for educational and traditional game designers.</t>
  </si>
  <si>
    <t>educational games, energy, environment, game design, procedural rhetoric, serious games, simulation games</t>
  </si>
  <si>
    <t>Salge C,Lipski C,Mahlmann T,Mathiak B</t>
  </si>
  <si>
    <t>https://doi.org/10.1145/1401843.1401845;http://dx.doi.org/10.1145/1401843.1401845</t>
  </si>
  <si>
    <t>Fun in computer games depends on many factors. While some factors like uniqueness and humor can only be measured by human subjects, in a strategical game, the rule system is an important and measurable factor. Classics like chess and GO have a millennia-old story of success, based on clever rule design. They only have a few rules, are relatively easy to understand, but still they have myriads of possibilities. Testing the deepness of a rule-set is very hard, especially for a rule system as complex as in a classic strategic computer game. It is necessary, though, to ensure prolonged gaming fun.In our approach, we use artificial intelligence (AI) to simulate hours of beta-testing the given rules, tweaking the rules to provide more game-playing fun and deepness. To avoid making the AI a mirror of its programmer's gaming preferences, we not only evolved the AI with a genetic algorithm, but also used three fundamentally different AI paradigms to find boring loopholes, inefficient game mechanisms and, last but not least, complex erroneous behavior.</t>
  </si>
  <si>
    <t>fun, genetic algorithm, strategic games</t>
  </si>
  <si>
    <t>Roza M,Schroders M,van de Wetering H</t>
  </si>
  <si>
    <t>A high performance visual profiler for games</t>
  </si>
  <si>
    <t>10.1145/1581073.1581090</t>
  </si>
  <si>
    <t>https://doi.org/10.1145/1581073.1581090;http://dx.doi.org/10.1145/1581073.1581090</t>
  </si>
  <si>
    <t>Video games are software products with the purpose to entertain its players. Unfortunately, the performance of video games can suddenly decrease; this phenomenon is called a frame drop, and causes the amount of fun experienced by players to drop. To avoid this behavior, usually the process of creating a video game involves trying to improving the performance of a game, usually aided by use of a performance profiler. We present a performance profiler designed to find causes of frame drops and other bottlenecks in video games. Current performance profilers are not suitable for video games because they are often slow while collecting data, so the interactive element of video games is lost and recreating events that cause frame drops is next to impossible. Furthermore, they accumulate information over relatively large periods of time making temporary drops in performance invisible and their causes difficult to find.This article describes a tool called GamePro. GamePro is a performance profiler that consists of two components: a data logger and a data presenter. The data logger is fast during run-time, has a powerful snapshot feature that collects timed data, and can inspect native and scripting methods. The data presenter is able to show causes of sudden drops in performance and other bottlenecks in software. Visualization is used to present the data and to enable the developers to find performance issues efficiently and effectively.</t>
  </si>
  <si>
    <t>development tools, frame drops, performance, profiling, video games, visualization</t>
  </si>
  <si>
    <t>Rusnak PJ</t>
  </si>
  <si>
    <t>Learning :: thinking :: playing @ digital media &amp; technology</t>
  </si>
  <si>
    <t>https://doi.org/10.1145/1639601.1639606;http://dx.doi.org/10.1145/1639601.1639606</t>
  </si>
  <si>
    <t>With theoretical interests that lie at the intersection of ethics and game design, as well as gaming and cognition, I am currently investigating youth-driven design of digital game-play to address real-world issues of social justice. I respectfully welcome everyone who is interested to engage in meaningful dialogue about activist gaming and pedagogy [7]. In this session, I report findings of youth being@play with digital media and technology at 101 Technology Fun, two intensive one-week gaming and robotic research camps held in a technology-rich lab at the University of British Columbia. Child-technology interrelations are characterized according to a six-fold typology that draws from social, ethical and cognitive domains: recognition, feeling, attention, engagement, contact and attachment. My goal is to educe a sensitive attunement and thoughtful attentiveness towards understanding how youth act-in and perceive their being-in this milieu technique. I invite you to critically consider and to reflect deeply upon how today's youth are be-thinged [bedingt]: simultaneously dependent upon, inhabited by, immersed in, and indifferent to the digital media and technology in their lives [9]. If we take a step back and depart from our pre-determined views and the normative assumptions that legitimatize the already-known, might it be possible to think differently and to question the as-yet unimagined possibilities for technology to shape our children's worlds, particularly in ways that escape our scrutiny of thought?</t>
  </si>
  <si>
    <t>children, design, digital media, education, ethics, gaming, learning environments, learning technologies, moral philosophy, pedagogy, play, robotics, technology, values, youth</t>
  </si>
  <si>
    <t>Gilbertson P,Coulton P,Chehimi F,Vajk T</t>
  </si>
  <si>
    <t>Using â€œtiltâ€ as an interface to control â€œno-buttonâ€ 3-D mobile games</t>
  </si>
  <si>
    <t>https://doi.org/10.1145/1394021.1394031;http://dx.doi.org/10.1145/1394021.1394031</t>
  </si>
  <si>
    <t>Mobile phones offer considerable challenges for game developers, and not least among them is the user interface, which is primarily optimized for number entry rather than for playing games. In fact, due to the limitations one of the most desirable criteria for mobile games has the design of games controlled by a one-button interface. However, this type of interface has only been seen as applicable for casual games, where mastering the interface is de-emphasized. As a number of mobile phones are starting to appear with 3-D accelerometers, game developers have the opportunity to investigate new interface mechanisms. In this article we illustrate how accelerometers provide the possibility of a no-button mobile game. While 3-D accelerometers offer a range of possible interface mechanisms, the one that requires minimal signal processing and no external references is motion, and in particular, tilt, and as such is eminently suitable for mobile phones. In this article we explore a tilt interface for a 3-D graphics first-person driving game titled Tunnel Run, and compare the user experience playing the same game with a traditional phone joypad interface and with a tilt interface in two different modes. The results show that the tilt interface was experienced as fun, and certainly seemed more attractive to players, who said they would not have played this type of game otherwise.</t>
  </si>
  <si>
    <t>C++, J2ME, Java, Mobile, Symbian, games, mobile phone, motion sensors, usability</t>
  </si>
  <si>
    <t>Potanin R</t>
  </si>
  <si>
    <t>Forces in play: the business and culture of videogame production</t>
  </si>
  <si>
    <t>https://doi.org/10.1145/1823818.1823833;http://dx.doi.org/10.1145/1823818.1823833</t>
  </si>
  <si>
    <t>This paper is a cultural analysis of the business of videogame production, the industry's personalities, its development practices and market influences. It is a critique of the 'I' methodology of game design and its influence on game content, especially characterization. It provides insight into the impact of US publishers and markets on Australian game development 2004--2009. Results of related studies and literature are reviewed and supplemented with anecdotal reports to construct a picture of the current forces in play in videogame production. While it may be fun to play games, it is often far from fun to make them.</t>
  </si>
  <si>
    <t>'I' methodology, character design, cultural analysis, game design, videogame production</t>
  </si>
  <si>
    <t>IbÃ¡Ã±ez-MartÃ­nez J,Delgado-Mata C</t>
  </si>
  <si>
    <t>https://doi.org/10.1145/1640377.1640395;http://dx.doi.org/10.1145/1640377.1640395</t>
  </si>
  <si>
    <t>In this paper we present a strategy to design social videogames (from classic competitive ones) which allow parents to play with their children and have fun in spite of their different levels. A first tennis videogame (based on the classic Pong) which implements this strategy has already been developed. In the paper we first motivate this work and briefly survey related work. Then we describe the general strategy and its application to the case of the tennis videogame.</t>
  </si>
  <si>
    <t>automatic adaptation, two-player videogames</t>
  </si>
  <si>
    <t>Proceedings of the 20th Brazilian Symposium on Information Systems</t>
  </si>
  <si>
    <t>Proceedings of the 18th ACM/IEEE International Symposium on Empirical Software Engineering and Measurement</t>
  </si>
  <si>
    <t>Proceedings of the 9th International Conference on Education Technology and Computers</t>
  </si>
  <si>
    <t>Companion Proceedings of the 2024 Annual Symposium on Computer-Human Interaction in Play</t>
  </si>
  <si>
    <t>Ninth International Conference on Technological Ecosystems for Enhancing Multiculturality (TEEM'21)</t>
  </si>
  <si>
    <t>Proceedings of the Annual Symposium on Computer-Human Interaction in Play</t>
  </si>
  <si>
    <t>Proceedings of the 15th International Conference on the Foundations of Digital Games</t>
  </si>
  <si>
    <t>Proceedings of the 25th Pan-Hellenic Conference on Informatics</t>
  </si>
  <si>
    <t>Proceedings of the XVIII Brazilian Symposium on Information Systems</t>
  </si>
  <si>
    <t>Proceedings of the 18th ACM International Conference on Interaction Design and Children</t>
  </si>
  <si>
    <t>Proceedings of the Australasian Computer Science Week Multiconference</t>
  </si>
  <si>
    <t>Proceedings of the 11th Conference on Advances in Computer Entertainment Technology</t>
  </si>
  <si>
    <t>Proceedings of the Twelfth International Conference on Tangible, Embedded, and Embodied Interaction</t>
  </si>
  <si>
    <t>Proceedings of the 7th International Conference on Automotive User Interfaces and Interactive Vehicular Applications</t>
  </si>
  <si>
    <t>Proceedings of the The 15th International Conference on Interaction Design and Children</t>
  </si>
  <si>
    <t>Proceedings of the Second International Symposium of Chinese CHI</t>
  </si>
  <si>
    <t>Proceedings of the 12th International Conference on Entertainment and Media in the Ubiquitous Era</t>
  </si>
  <si>
    <t>Proceedings of the 22nd Conference of the Computer-Human Interaction Special Interest Group of Australia on Computer-Human Interaction</t>
  </si>
  <si>
    <t>Proceedings of the 6th International Conference on Foundations of Digital Games</t>
  </si>
  <si>
    <t>Proceedings of the 24th Australian Computer-Human Interaction Conference</t>
  </si>
  <si>
    <t>Proceedings of the 2008 International Conference on Advances in Computer Entertainment Technology</t>
  </si>
  <si>
    <t>Proceedings of the South African Institute for Computer Scientists and Information Technologists Conference</t>
  </si>
  <si>
    <t>Proceedings of the 5th ACM SIGGRAPH Symposium on Video Games</t>
  </si>
  <si>
    <t>Proceedings of the 2008 ACM SIGGRAPH Symposium on Video Games</t>
  </si>
  <si>
    <t>Proceedings of the 2009 ACM SIGGRAPH Symposium on Video Games</t>
  </si>
  <si>
    <t>Proceedings of the 2009 Conference on Future Play on @ GDC Canada</t>
  </si>
  <si>
    <t>Proceedings of the 3rd International Conference on Fun and Games</t>
  </si>
  <si>
    <t>Proceedings of the 2nd Workshop on Child, Computer and Interaction</t>
  </si>
  <si>
    <t>Using “tilt” as an interface to control “no-button” 3-D mobile games</t>
  </si>
  <si>
    <t>D</t>
  </si>
  <si>
    <t>NOTE</t>
  </si>
  <si>
    <t>!!!</t>
  </si>
  <si>
    <t>Novo</t>
  </si>
  <si>
    <t>C. Mohs, J. Hurtienne, J. Israel, A. Naumann, M. Kindsmüller, H. Meyer, et al.</t>
  </si>
  <si>
    <t>IUUI: Intuitive use of userinterfaces</t>
  </si>
  <si>
    <t>A. L. Blackler, V. Popovic and D. P. Mahar</t>
  </si>
  <si>
    <t>Toward a design methodology for applying intuitive interaction</t>
  </si>
  <si>
    <t>L. Deng and X. Huang</t>
  </si>
  <si>
    <t>Challenges in adopting speech recognition</t>
  </si>
  <si>
    <t>R. Poppe</t>
  </si>
  <si>
    <t>A survey on vision-based human action recognition</t>
  </si>
  <si>
    <t>R. Jacob and K. Karn</t>
  </si>
  <si>
    <t>Eye tracking in human-computer interaction and usability research: Ready to deliverthe promises</t>
  </si>
  <si>
    <t>R. J. K. Jacob</t>
  </si>
  <si>
    <t>Eye movement-based human-computerinteraction techniques: Toward noncommand interfaces</t>
  </si>
  <si>
    <t>C. Vidaurre and B. Blankertz</t>
  </si>
  <si>
    <t>Toward a cure for BCIilliteracy</t>
  </si>
  <si>
    <t>D. Zhang, Y. Wang, X. Gao, B. Hong and S. Gao</t>
  </si>
  <si>
    <t>An algorithm for idle-state detection in motor-imagery-based brain-computerinterface</t>
  </si>
  <si>
    <t>L. Fadiga, L. Craighero and E. Olivier</t>
  </si>
  <si>
    <t>Human motor cortex excitability during the perception of others action</t>
  </si>
  <si>
    <t>D. McFarland, L. Miner, T. Vaughan and J. Wolpaw</t>
  </si>
  <si>
    <t>Mu and beta rhythm topographies duringmotor imagery and actual movements</t>
  </si>
  <si>
    <t>A. Nijholt, D. P.-O. Bos and B. Reuderink</t>
  </si>
  <si>
    <t>Turning shortcomings into challenges: Brain-computer interfaces forgames</t>
  </si>
  <si>
    <t>M. Ware, P. McCullagh, A. McRoberts, G. Lightbody, C. Nugent, G. McAllister, et al.</t>
  </si>
  <si>
    <t>Contrasting levels of accuracy in command interaction sequences for a domestic brain-computerinterface using SSVEP</t>
  </si>
  <si>
    <t>T. Fawcett</t>
  </si>
  <si>
    <t>An introduction to ROC analysis</t>
  </si>
  <si>
    <t>J. R. Wolpaw, N. Birbaumer, D. J. McFarland, G. Pfurtscheller and T. M. Vaughan</t>
  </si>
  <si>
    <t>Brain-computer interfaces for communication and control</t>
  </si>
  <si>
    <t>L. Farwell and E. Donchin</t>
  </si>
  <si>
    <t>Talking off the top of your head: Toward a mental prosthesis utilizing event-related brainpotentials</t>
  </si>
  <si>
    <t>P. M. Fitts</t>
  </si>
  <si>
    <t>Theinformation capacity of the human motor system in controlling the amplitude of movement</t>
  </si>
  <si>
    <t>A. Furdea, S. Halder, D. Krusienski, D. Bross, F. Nijboer, N. Birbaumer, et al.</t>
  </si>
  <si>
    <t>An auditory oddball (p300) spellingsystem for brain-computer interfaces</t>
  </si>
  <si>
    <t>G. Birch, Z. Bozorgzadeh and S. Mason</t>
  </si>
  <si>
    <t>Initial on-line evaluations of the LF-ASD brain-computer interface withable-bodied and spinal-cord subjects using imagined voluntary motor potentials</t>
  </si>
  <si>
    <t>H. Serby, E. Yom-Tov and G. Inbar</t>
  </si>
  <si>
    <t>An improved-based brain-computer interface</t>
  </si>
  <si>
    <t>M. Quek, D. Boland, J. Williamson, R. Murray-Smith, M. Tavella, S. Perdikis, et al.</t>
  </si>
  <si>
    <t>Simulating the feel of brain-computer interfaces for design developmentand social interaction</t>
  </si>
  <si>
    <t>B. van de Laar, B. Reuderink, D. P.-O. Bos and D. Heylen</t>
  </si>
  <si>
    <t>Evaluating user experience of actual andimagined movement in BCI gaming</t>
  </si>
  <si>
    <t>D. P.-O. Bos, M. Poel and A. Nijholt</t>
  </si>
  <si>
    <t>A study in user-centered design andevaluation of mental tasks for BCI</t>
  </si>
  <si>
    <t>T. Zander and S. Jatzev</t>
  </si>
  <si>
    <t>Detecting affective covert user states with passive brain-computerinterfaces</t>
  </si>
  <si>
    <t>B. G. Witmer and M. J. Singer</t>
  </si>
  <si>
    <t>Measuring presence in virtual environments: A presence questionnaire</t>
  </si>
  <si>
    <t>B. L. A. van de Laar, H. Gürkök, D. P.-O. Bos, F. Nijboer and A. Nijholt</t>
  </si>
  <si>
    <t>Perspectives on user experience evaluation of brain-computerinterfaces</t>
  </si>
  <si>
    <t>L. Allan and H. Jenkins</t>
  </si>
  <si>
    <t>The judgment of contingency and the nature of the responsealternatives</t>
  </si>
  <si>
    <t>E. Langer</t>
  </si>
  <si>
    <t>The illusion ofcontrol</t>
  </si>
  <si>
    <t>S. Thompson, W. Armstrong and C. Thomas</t>
  </si>
  <si>
    <t>Illusions of control underestimations and accuracy: A control heuristicexplanation</t>
  </si>
  <si>
    <t>G. N. Yannakakis and J. Hallam</t>
  </si>
  <si>
    <t>R. Chen</t>
  </si>
  <si>
    <t>S. M. Lucas and G. Kendall</t>
  </si>
  <si>
    <t>P. Tozour</t>
  </si>
  <si>
    <t>M. Gallagher and A. Ryan</t>
  </si>
  <si>
    <t>M. Babuskov</t>
  </si>
  <si>
    <t>G. S. Foundation</t>
  </si>
  <si>
    <t>T. W. Malone</t>
  </si>
  <si>
    <t>H. Danielsiek, C. Eichhorn, T. Hein, E. Kurtić, G. Neugebauer, N. Piatkowski, M. Puchowezki, J. Quadflieg, S. Schnelker, R. Stüer, A. Thorn, and S. Wessing</t>
  </si>
  <si>
    <t>N. Beume, T. Hein, B. Naujoks, G. Neugebauer, N. Piatkowski, M. Preuss, R. Stüer, and A. Thom</t>
  </si>
  <si>
    <t>H. Abdi</t>
  </si>
  <si>
    <t>R. Likert</t>
  </si>
  <si>
    <t>N. Shaker, G. Yannakakis and J. Togelius</t>
  </si>
  <si>
    <t>Towards automatic personalized content generation for platform games</t>
  </si>
  <si>
    <t>M. Jennings-Teats, G. Smith and N. Wardrip-Fruin</t>
  </si>
  <si>
    <t>Polymorph: A model for dynamic level generation</t>
  </si>
  <si>
    <t>D. Stammer, T. Günther and M. Preuss</t>
  </si>
  <si>
    <t>Player-adaptive spelunky level generation</t>
  </si>
  <si>
    <t>P. Shi and K. Chen</t>
  </si>
  <si>
    <t>Learning constructive primitives for real-time dynamic difficulty adjustment in Super Mario Bros</t>
  </si>
  <si>
    <t>G. N. Yannakakis and J. Togelius</t>
  </si>
  <si>
    <t>Experience-driven procedural content generation</t>
  </si>
  <si>
    <t>A. Khalifa, P. Bontrager, S. Earle and J. Togelius</t>
  </si>
  <si>
    <t>PCGRL: Procedural content generation via reinforcement learning</t>
  </si>
  <si>
    <t>D. Perez-Liebana, J. Liu, A. Khalifa, R. D. Gaina, J. Togelius and S. M. Lucas</t>
  </si>
  <si>
    <t>General video game AI: A multitrack framework for evaluating agents games and content generation algorithms</t>
  </si>
  <si>
    <t>R. Nintendo</t>
  </si>
  <si>
    <t>R. Koster</t>
  </si>
  <si>
    <t>Theory of fun for game design</t>
  </si>
  <si>
    <t>T. Shu, Z. Wang, J. Liu and X. Yao</t>
  </si>
  <si>
    <t>A novel cnet-assisted evolutionary level repairer and its applications to Super Mario Bros</t>
  </si>
  <si>
    <t>J. Togelius, G. N. Yannakakis, K. O. Stanley and C. Browne</t>
  </si>
  <si>
    <t>Search-based procedural content generation: A taxonomy and survey</t>
  </si>
  <si>
    <t>A. Summerville, S. Snodgrass, M. Guzdial, C. Holmgård, A. K. Hoover, A. Isaksen, et al.</t>
  </si>
  <si>
    <t>Procedural content generation via machine learning (PCGML)</t>
  </si>
  <si>
    <t>B. De Kegel and M. Haahr</t>
  </si>
  <si>
    <t>Procedural puzzle generation: A survey</t>
  </si>
  <si>
    <t>S. Risi and J. Togelius</t>
  </si>
  <si>
    <t>Increasing generality in machine learning through procedural content generation</t>
  </si>
  <si>
    <t>J. Liu, A. Khalifa, Snodgrass, S. Risi, G. N. Yannakakis and J. T. Togelius</t>
  </si>
  <si>
    <t>Deep learning for procedural content generation</t>
  </si>
  <si>
    <t>L. Gisslén, A. Eakins, C. Gordillo, J. Bergdahl and K. Tollmar</t>
  </si>
  <si>
    <t>Adversarial reinforcement learning for procedural content generation</t>
  </si>
  <si>
    <t>S. Greuter, J. Parker, N. Stewart and G. Leach</t>
  </si>
  <si>
    <t>Real-time procedural generation of pseudo infinite cities</t>
  </si>
  <si>
    <t>L. Johnson, G. N. Yannakakis and J. Togelius</t>
  </si>
  <si>
    <t>Cellular automata for real-time generation of infinite cave levels</t>
  </si>
  <si>
    <t>Online level generation in Super Mario Bros via learning constructive primitives</t>
  </si>
  <si>
    <t>W. R. Thompson</t>
  </si>
  <si>
    <t>On the likelihood that one unknown probability exceeds another in view of the evidence of two samples</t>
  </si>
  <si>
    <t>R. Bellman</t>
  </si>
  <si>
    <t>A markovian decision process</t>
  </si>
  <si>
    <t>E. Tulving</t>
  </si>
  <si>
    <t>Episodic memory: From mind to brain</t>
  </si>
  <si>
    <t>M. G. Bellemare, Y. Naddaf, J. Veness and M. Bowling</t>
  </si>
  <si>
    <t>The arcade learning environment: An evaluation platform for general agents</t>
  </si>
  <si>
    <t>M. Kempka, M. Wydmuch, G. Runc, J. Toczek and W. Jaśkowski</t>
  </si>
  <si>
    <t>Vizdoom: A Doom-based AI research platform for visual reinforcement learning</t>
  </si>
  <si>
    <t>V. Volz, J. Schrum, J. Liu, S. M. Lucas, A. Smith and S. Risi</t>
  </si>
  <si>
    <t>Evolving mario levels in the latent space of a deep convolutional generative adversarial network</t>
  </si>
  <si>
    <t>Sangkyun Kim, Kibong Song, Barbara Lockee and John Burton</t>
  </si>
  <si>
    <t>Gamification in Learning and Education</t>
  </si>
  <si>
    <t>D. B. Clark, E. Tanner-Smith and S. Killingsworth</t>
  </si>
  <si>
    <t>Digital Games Design and Learning: A Systematic Review and Meta-Analysis</t>
  </si>
  <si>
    <t>Maria Chamorro</t>
  </si>
  <si>
    <t>Can We Explain Students Failure in Learning Multiplication?</t>
  </si>
  <si>
    <t>Angeliki Leonardou, Maria Rigou and John D Garofalakis</t>
  </si>
  <si>
    <t>Opening User Model Data for Motivation and Learning: The Case of an Adaptive Multiplication Game</t>
  </si>
  <si>
    <t>Angeliki Leonardou and Maria Rigou</t>
  </si>
  <si>
    <t>An adaptive mobile casual game for practicing multiplication</t>
  </si>
  <si>
    <t>M Ntourlia, Dimitris Gouscos and Michalis Meimaris</t>
  </si>
  <si>
    <t>TuxMath: Is it Possible for a Game to Enhance Multiplication Skills?</t>
  </si>
  <si>
    <t>David J. Shernoff, Mihaly Csikeszentmihalyi, Barbara Schneider and Elisa Steele Shernoff</t>
  </si>
  <si>
    <t>Student engagement in high school classrooms from the perspective of flow theory</t>
  </si>
  <si>
    <t>Efraim Fischbein, Maria Deri, Maria Sainati Nello and Maria Sciolis Marino</t>
  </si>
  <si>
    <t>The Role of Implicit Models in Solving Verbal Problems in Multiplication and Division</t>
  </si>
  <si>
    <t>Jee-Hyun Park and Terezinha Nunes</t>
  </si>
  <si>
    <t>The development of the concept of multiplication</t>
  </si>
  <si>
    <t>Gerard Vergnaud</t>
  </si>
  <si>
    <t>Terezinha</t>
  </si>
  <si>
    <t>Nunes and Peter Bryant</t>
  </si>
  <si>
    <t>Wijnand Ijsselsteijn, Yvonne A.W. de Kort and K Poels</t>
  </si>
  <si>
    <t>The Game Experience Questionnaire</t>
  </si>
  <si>
    <t>Satrio Adi Rukmono, Fais Zharfan Azif and Muhammad Zuhri Catur Candra</t>
  </si>
  <si>
    <t>Designing an Educational Game Evaluation Framework Based on Game Mechanics</t>
  </si>
  <si>
    <t>J. Brooke</t>
  </si>
  <si>
    <t>SUS: a retrospective</t>
  </si>
  <si>
    <t>P. Sweetser and P. Wyeth</t>
  </si>
  <si>
    <t>GameFlow: a model for evaluating player enjoyment in games</t>
  </si>
  <si>
    <t>J. Pan and W. J. Tompkins</t>
  </si>
  <si>
    <t>A Real-Time QRS Detection Algorithm</t>
  </si>
  <si>
    <t>Usability Professionals, vol. 6, pp. 130-133, 2006.</t>
  </si>
  <si>
    <t>Proc. WonderGround 2006 Design Research Soc. Int. Conf..</t>
  </si>
  <si>
    <t>Commun. ACM, vol. 47, no. 1, pp. 69-75, 2004.</t>
  </si>
  <si>
    <t>Image Vision Comput., vol. 28, no. 6, pp. 976-990, 2010.</t>
  </si>
  <si>
    <t>Mind, vol. 2, no. 3, pp. 573-605, 2003.</t>
  </si>
  <si>
    <t>Advances Human-Comput. Interaction, no. 4, pp. 151-190, 1993.</t>
  </si>
  <si>
    <t>Brain Topography, vol. 23, no. 2, pp. 194-198, 2010.</t>
  </si>
  <si>
    <t>Intell. Neurosci., vol. 2007, pp. 5-5, Jan. 2007.</t>
  </si>
  <si>
    <t>Current Opin. Neurobiol., vol. 15, no. 2, pp. 213-218, 2005.</t>
  </si>
  <si>
    <t>Brain Topography, vol. 12, no. 3, pp. 177-186, 2000.</t>
  </si>
  <si>
    <t>Entertainment Comput., vol. 1, no. 2, pp. 85-94, Oct. 2009.</t>
  </si>
  <si>
    <t>Proc. 5th CIBEC, pp. 150-153, 2010.</t>
  </si>
  <si>
    <t>Pattern Recognit. Lett., vol. 27, no. 8, pp. 861-874, 2005.</t>
  </si>
  <si>
    <t>Clin. Neurophysiol., vol. 113, no. 6, pp. 767-791, 2002.</t>
  </si>
  <si>
    <t>Electroencephalography Clin. Neurophysiol., vol. 70, no. 6, pp. 510-523, 1988.</t>
  </si>
  <si>
    <t>J. Exp. Psychol., vol. 47, no. 6, pp. 381-391, 1954.</t>
  </si>
  <si>
    <t>Psychophysiology, vol. 46, no. 3, pp. 617-625, 2009.</t>
  </si>
  <si>
    <t>IEEE Trans. Neural Syst. Rehabilitat. Eng., vol. 10, no. 4, pp. 219-224, Dec. 2002.</t>
  </si>
  <si>
    <t>IEEE Trans. Neural Syst. Rehabilitat. Eng., vol. 13, no. 1, pp. 89-98, Mar. 2005.</t>
  </si>
  <si>
    <t>Proc. CHI, pp. 25-28, 2011-May.</t>
  </si>
  <si>
    <t>Int. J. Gaming Comput. Mediated Simulations, vol. 2, no. 4, pp. 33-47, 2010.</t>
  </si>
  <si>
    <t>Proc. 17th Int. Multimedia Modeling Conf., vol. 6524, pp. 122-134, 2011-Jan.</t>
  </si>
  <si>
    <t>Proc. 3rd ACII, pp. 1-9, 2009.</t>
  </si>
  <si>
    <t>Presence Teleoperators Virtual Environments, vol. 7, no. 3, pp. 225-240, 1998.</t>
  </si>
  <si>
    <t>Proc. 6th UAHCI, vol. LNCS 6766, pp. 600-609, 2011-Jun.</t>
  </si>
  <si>
    <t>Canad. J. Psychol./Revue Canad. Psychol., vol. 34, no. 1, pp. 1-11, 1980.</t>
  </si>
  <si>
    <t>J. Personality Social Psychol., vol. 32, no. 2, pp. 311-328, 1975.</t>
  </si>
  <si>
    <t>Psychol. Bull., vol. 123, no. 2, pp. 143-143, 1998.</t>
  </si>
  <si>
    <t>Proceedings of the Sixth AAAI Conference on Artificial Intelligence and Interactive Digital Entertainment, pp. 63-68, 2010.</t>
  </si>
  <si>
    <t>Proceedings of the AAAI Conference on Artificial Intelligence and Interactive Digital Entertainment, vol. 5, no. 1, 2010.</t>
  </si>
  <si>
    <t>2015 IEEE Conference on Computational Intelligence and Games (CIG), pp. 130-137, 2015.</t>
  </si>
  <si>
    <t>IEEE Transactions on Games, vol. 10, no. 2, pp. 155-169, 2017.</t>
  </si>
  <si>
    <t>IEEE Transactions on Affective Computing, vol. 2, no. 3, pp. 147-161, 2011.</t>
  </si>
  <si>
    <t>Proceedings of the AAAI Conference on Artificial Intelligence and Interactive Digital Entertainment, vol. 16, no. 1, pp. 95-101, 2020.</t>
  </si>
  <si>
    <t>IEEE Transactions on Games, vol. 11, no. 3, pp. 195-214, 2019.</t>
  </si>
  <si>
    <t>OReilly Media Inc., 2013.</t>
  </si>
  <si>
    <t>2020 IEEE Congress on Evolutionary Computation (CEC), 2020.</t>
  </si>
  <si>
    <t>IEEE Transactions on Computational Intelligence and AI in Games, vol. 3, no. 3, pp. 172-186, 2011.</t>
  </si>
  <si>
    <t>IEEE Transactions on Games, vol. 10, no. 3, pp. 257-270, 2018.</t>
  </si>
  <si>
    <t>IEEE Transactions on Games, vol. 12, no. 1, pp. 21-40, 2020.</t>
  </si>
  <si>
    <t>Nature Machine Intelligence, vol. 2, no. 8, pp. 428-436, 2020.</t>
  </si>
  <si>
    <t>Neural Computing and Applications volume, vol. 33, pp. 19-37, 2021.</t>
  </si>
  <si>
    <t>2021 IEEE Conference on Games (CoG), 2021.</t>
  </si>
  <si>
    <t>Proceedings of the 1st international conference on Computer graphics and interactive techniques in Australasia and South East Asia, pp. 87-ff, 2003.</t>
  </si>
  <si>
    <t>Proceedings of the 2010 Workshop on Procedural Content Generation in Games, pp. 1-4, 2010.</t>
  </si>
  <si>
    <t>2016 IEEE Conference on Computational Intelligence and Games (CIG), pp. 1-8, 2016.</t>
  </si>
  <si>
    <t>Biometrika, vol. 25, no. 3/4, pp. 285-294, 1933.</t>
  </si>
  <si>
    <t>Journal of mathematics and mechanics, vol. 6, no. 5, pp. 679-684, 1957.</t>
  </si>
  <si>
    <t>Annual review of psychology, vol. 53, no. 1, pp. 1-25, 2002.</t>
  </si>
  <si>
    <t>Journal of Artificial Intelligence Research, vol. 47, pp. 253-279, 2013.</t>
  </si>
  <si>
    <t>Proceedings of the Genetic and Evolutionary Computation Conference, pp. 221-228, 2018.</t>
  </si>
  <si>
    <t>Gamification in Learning and Education, 2018.</t>
  </si>
  <si>
    <t>Review of Educational Research, 2015.</t>
  </si>
  <si>
    <t>Teaching Multiplication with Lesson Study, pp. 256-289, 2021.</t>
  </si>
  <si>
    <t>CSEDU, no. 1, pp. 383-390, 2019.</t>
  </si>
  <si>
    <t>Proceedings of the 20th Pan-Hellenic Conference on Informatics, pp. 1-6, 2016.</t>
  </si>
  <si>
    <t>Proceedings of the 4th European Conference on Games Based Learning, pp. 280-291, 2010.</t>
  </si>
  <si>
    <t>School Psychology Quarterly, vol. 18, no. 2, pp. 158-176, Jun 20</t>
  </si>
  <si>
    <t>Journal for Research in Mathematics Education, vol. 16, no. 1, pp. 3, Jan 1985.</t>
  </si>
  <si>
    <t>Cognitive Development, vol. 16, pp. 763-773, 2001.</t>
  </si>
  <si>
    <t>Children doing mathematics, pp. 268, 1996.</t>
  </si>
  <si>
    <t>Technical report Technische Universiteit Eindhoven Eindhoven, 2013.</t>
  </si>
  <si>
    <t>2021 9th International Conference on Information and Communication Technology ICoICT 2021, pp. 98-103, Aug 2021.</t>
  </si>
  <si>
    <t>M. Slater</t>
  </si>
  <si>
    <t>Grand Challenges in Virtual Environments</t>
  </si>
  <si>
    <t>Frontiers in Robotics and AI, vol. 1, May 2014.</t>
  </si>
  <si>
    <t>L. Nedel, V. C. De Souza, A. Menin, L. Sebben, J. Oliveira, F. Faria, et al.</t>
  </si>
  <si>
    <t>Using Immersive Virtual Reality to Reduce Work Accidents in Developing Countries</t>
  </si>
  <si>
    <t>IEEE Computer Graphics and Applications, vol. 36, no. 2, pp. 36-46, 2016.&lt;&lt;FIM&gt;</t>
  </si>
  <si>
    <t>F. P. Brooks</t>
  </si>
  <si>
    <t>What’s real about virtual reality?</t>
  </si>
  <si>
    <t>IEEE Comput. Graph. Appl., vol. 19, pp. 16-27, 1999.</t>
  </si>
  <si>
    <t>M. Zyda</t>
  </si>
  <si>
    <t>From Visual Simulation to Virtual Reality to Games</t>
  </si>
  <si>
    <t>Computer, vol. 38, no. 9, pp. 25-32, 2005.</t>
  </si>
  <si>
    <t>Measuring Presence in Virtual Environments: A Presence Questionnaire</t>
  </si>
  <si>
    <t>Presence: Teleoperators and Virtual Environments, vol. 7, no. 3, pp. 225-240, 1998.</t>
  </si>
  <si>
    <t>M. Usoh, E. Catena, S. Arman and M. Slater</t>
  </si>
  <si>
    <t>Using presence questionnaires in reality</t>
  </si>
  <si>
    <t>Presence: Teleoperators and Virtual Environments, pp. 1-16, 2000.</t>
  </si>
  <si>
    <t>J. Lessiter, J. Freeman, E. Keogh and J. Davidoff</t>
  </si>
  <si>
    <t>A Cross-Media Presence Questionnaire: The ITC-Sense of Presence Inventory</t>
  </si>
  <si>
    <t>Presence: Teleoperators and Virtual Environments, vol. 10, no. 3, pp. 282-297, 2001.</t>
  </si>
  <si>
    <t>G. Riva, J. Waterworth and D. Murray</t>
  </si>
  <si>
    <t>Interacting with Presence: HCI and the Sense of Presence in Computer-mediated Environments</t>
  </si>
  <si>
    <t>DE GRUYTER OPEN, jan 2014.</t>
  </si>
  <si>
    <t>A Note on Presence Terminology</t>
  </si>
  <si>
    <t>Presence Connect, pp. 3, 2003.</t>
  </si>
  <si>
    <t>T. Donovan</t>
  </si>
  <si>
    <t>Replay: The History of Video Games</t>
  </si>
  <si>
    <t>Yellow Ant, 2010.</t>
  </si>
  <si>
    <t>M. Meehan, B. Insko, M. Whitton and F. P. Brooks</t>
  </si>
  <si>
    <t>Physiological measures of presence in stressful virtual environments</t>
  </si>
  <si>
    <t>ACM Transactions on Graphics; Proceedings of ACM SIGGRAPH 2002, vol. 21, pp. 645-652, 2002.</t>
  </si>
  <si>
    <t>J. Yap Yin Gwee</t>
  </si>
  <si>
    <t>Immersive Simulation Games: A case study of learning in a 3D multiuser virtual environment</t>
  </si>
  <si>
    <t>ScholarBank@NUS Repository, 2012.</t>
  </si>
  <si>
    <t>K. O’hara, R. Harper, H. Mentis, A. Sellen and A. Taylor</t>
  </si>
  <si>
    <t>On the naturalness of touchless: Putting the “interaction” back into NUI</t>
  </si>
  <si>
    <t>ACM Trans. Comput. Hum. Interact, vol. 20, no. 1, pp. 25, April 2013.</t>
  </si>
  <si>
    <t>K. M. Stanney, R. R. Mourant and R. S. Kennedy</t>
  </si>
  <si>
    <t>Human Factors Issues in Virtual Environments: A Review of the Literature</t>
  </si>
  <si>
    <t>Presence: Teleoperators and Virtual Environments, vol. 7, no. 4, pp. 327-351, August 1998.</t>
  </si>
  <si>
    <t>J. Usability Studies, vol. 8, no. 2, pp. 29-40, February 2013.</t>
  </si>
  <si>
    <t>Computers in Entertainment (CIE) - Theoretical and Practical Computer Applications in Entertainment, vol. 3, no. 3, July 2005.</t>
  </si>
  <si>
    <t>IEEE Transactions on Biomedical Engineering, vol. BME-32, no. 3, pp. 230-236, 1985.</t>
  </si>
  <si>
    <t>T. M. Cover and J. A. Thomas</t>
  </si>
  <si>
    <t>Elements of Information Theory</t>
  </si>
  <si>
    <t>J. Nielsen</t>
  </si>
  <si>
    <t>USA, CA, San Mateo:Morgan Kaufmann, 1993.</t>
  </si>
  <si>
    <t>W. A. IJsselsteijn, Y. A. W. Kort and K. Poels</t>
  </si>
  <si>
    <t>he Game Experience Questionnaire</t>
  </si>
  <si>
    <t>Eindhoven:Technische Universiteit Eindhoven, 2013.</t>
  </si>
  <si>
    <t>SUS: A ”quick and dirty” usability scale" in Usability Evaluation in Industry</t>
  </si>
  <si>
    <t>London:Taylor and Francis, 1996.</t>
  </si>
  <si>
    <t>D. Sjolie</t>
  </si>
  <si>
    <t>Human brains and virtual realities: Computer-generated presence in theory and practice</t>
  </si>
  <si>
    <t>05 2013.</t>
  </si>
  <si>
    <t>Tittle</t>
  </si>
  <si>
    <t>Zwischenbericht der PG 511</t>
  </si>
  <si>
    <t>When You Change the Insides, Nobody Notices</t>
  </si>
  <si>
    <t>in The old new thing. Munich: Addison Wesley, 2006, pp. 336-337.</t>
  </si>
  <si>
    <t>Towards Capturing and Enhancing Entertainment in Computer Games</t>
  </si>
  <si>
    <t>in Proc. of the 4th Hellenic Conference on Artificial Intelligence. Heraklion, Crete, Greece: Springer-Verlag, 2006, pp. 432-442.</t>
  </si>
  <si>
    <t>The Kendall Rank Correlation Coefficient</t>
  </si>
  <si>
    <t>in Encyclopedia of Measurement and Statistics, N. Salkind. Ed.. Thousand Oaks, CA. 2007.</t>
  </si>
  <si>
    <t>The Evolution of Game AT</t>
  </si>
  <si>
    <t>in AI Game Programming-Wisdom. Boston: Charles River Media, 2002. vol. 1, pp. 3-</t>
  </si>
  <si>
    <t>Super Mario Bros</t>
  </si>
  <si>
    <t>in Game [NES].(13 September 1985), Kyoto, Japan:Nintendo, 1985.</t>
  </si>
  <si>
    <t>Usability Engineering</t>
  </si>
  <si>
    <t>USA, NY, New York:Wiley, 2006.</t>
  </si>
  <si>
    <t>Jung von Matt AG</t>
  </si>
  <si>
    <t>Electronics Arts GmbH, and GEE Magazin (Redaktionswerft GmbH)</t>
  </si>
  <si>
    <t>Spielplatz Deutschland. Hamburg: Jung von Matt AG, 2006, in German.</t>
  </si>
  <si>
    <t>C. Crawford</t>
  </si>
  <si>
    <t>The Art of Computer Game Design</t>
  </si>
  <si>
    <t>Berkeley, CA: McGraw-Hill/Osborne Media, 1984.</t>
  </si>
  <si>
    <t>A. Rollings and D. Morris</t>
  </si>
  <si>
    <t>Game Architecture and Design: A New Edition</t>
  </si>
  <si>
    <t>New Riders Games, 2003.</t>
  </si>
  <si>
    <t>M. Csikszentmihályi</t>
  </si>
  <si>
    <t>Flow: The Psychology of Optimal Experience</t>
  </si>
  <si>
    <t>New York: HarperCollins, 1990.</t>
  </si>
  <si>
    <t>J. Pearl</t>
  </si>
  <si>
    <t>Heuristics: Intelligent Search Strategies for Computer Problem Solving</t>
  </si>
  <si>
    <t>Boston: Addison Wesley, 1984.</t>
  </si>
  <si>
    <t>N. Shaker, J. Togelius and M. J. Nelson</t>
  </si>
  <si>
    <t>Procedural content generation in games</t>
  </si>
  <si>
    <t>Springer, 2016.</t>
  </si>
  <si>
    <t>Artificial intelligence and games</t>
  </si>
  <si>
    <t>Springer, vol. 2, 2018.</t>
  </si>
  <si>
    <t>D. Perez-Liebana, S. M. Lucas, R. D. Gaina, J. Togelius, A. Khalifa and J. Liu</t>
  </si>
  <si>
    <t>General Video Game Artificial Intelligence</t>
  </si>
  <si>
    <t>Morgan Claypool Publishers, 2019, [online] Available: https://gaigresearch.github.io/gvgaibook/.</t>
  </si>
  <si>
    <t>J. Togelius, A. J. Champandard, P. L. Lanzi, M. Mateas, A. Paiva, M. Preuss, et al.</t>
  </si>
  <si>
    <t>Procedural content generation: Goals challenges and actionable steps</t>
  </si>
  <si>
    <t>Schloss Dagstuhl-Leibniz-Zentrum fuer Informatik, 2013.</t>
  </si>
  <si>
    <t>R. N. Engelsvoll, A. Gammelsrød and B.- I. S. Thoresen</t>
  </si>
  <si>
    <t>Generating levels and playing Super Mario Bros</t>
  </si>
  <si>
    <t>with deep reinforcement learning using various techniques for level generation and deep q-networks for playing, 2020.</t>
  </si>
  <si>
    <t>Twelve a Dozen</t>
  </si>
  <si>
    <t>all access Review for Teachers</t>
  </si>
  <si>
    <t>Common Sense Education.</t>
  </si>
  <si>
    <t>Jean Piaget</t>
  </si>
  <si>
    <t>The’ ‘Childs Conception of Number</t>
  </si>
  <si>
    <t>New York:Norton, 1965.</t>
  </si>
  <si>
    <t>R. T. Llamas</t>
  </si>
  <si>
    <t>Worldwide Augmented and Virtual Reality Hardware Forecast 2018–2022</t>
  </si>
  <si>
    <t>January 2018,[online] Available: https://www.idc.com/getdoc.jsp?containerId=US43510618.</t>
  </si>
  <si>
    <t>G. C. Burdea and P. Coiffet</t>
  </si>
  <si>
    <t>Virtual reality technology</t>
  </si>
  <si>
    <t>A Generic Approach for Generating Interesting Interactive Pac-Man Opponents</t>
  </si>
  <si>
    <t>in Proc. of the 2005 IEEE Symp. on Computational Intelligence and Games, 2005, pp. 94-101.</t>
  </si>
  <si>
    <t>A Technique for the Measurement of Attitudes</t>
  </si>
  <si>
    <t>in Archives of Psychology. New York: Johnson Associates. 1975, vol. 140, pp. 1-55.</t>
  </si>
  <si>
    <t>Evolutionary Computation and Games</t>
  </si>
  <si>
    <t>IEEE Computational Intelligence Magazine, pp. 10-18, 2006.</t>
  </si>
  <si>
    <t>Evolving Opponents for Interesting Interactive Computer Games</t>
  </si>
  <si>
    <t>Proc. of the 8th International Conference on the Simulation of Adaptive Behavior, 2004.</t>
  </si>
  <si>
    <t>Feature Selection for Capturing the Experience of Fun</t>
  </si>
  <si>
    <t>in AIIDE'07 Workshop on Optimizing Player Satisfaction, 2007, pp. 37-42.</t>
  </si>
  <si>
    <t>GNU General Public License, version 2</t>
  </si>
  <si>
    <t>2001. [Online]. Available: http://www.gnu.org/licenses/gpl-2.0.httnl</t>
  </si>
  <si>
    <t>Learning to Play Pac-Man: An Evolutionary Rule-based Approach</t>
  </si>
  <si>
    <t>in Proc. of the 2003 Congress on Evolutionary Computation (CEC'03), 2003. pp. 2462-2469.</t>
  </si>
  <si>
    <t>Multiplication Structures</t>
  </si>
  <si>
    <t>in Acquisition of mathematics concepts and processes, London:Academic Press, pp. 128-175, 1983.</t>
  </si>
  <si>
    <t>Multiplicative Structures</t>
  </si>
  <si>
    <t>in Numbers concepts and operations in middle grades, Hillsdale, NJ:Erlbaum, pp. 141-161, 1988.</t>
  </si>
  <si>
    <t>Netscribes</t>
  </si>
  <si>
    <t>pp. 90-100, May 2018, [online] Available: https://www.researchonglobalmarkets.com/global-digital-gaming-market-2018-2023.html.</t>
  </si>
  <si>
    <t>NJam</t>
  </si>
  <si>
    <t>2003. [Online]. Available: http://njam.sourceforge.net/</t>
  </si>
  <si>
    <t>To Model or Not to Model: Controlling PacMan Ghosts Without Incorporating Global Knowledge</t>
  </si>
  <si>
    <t>in Proc. of the 2008 IEEE World Congress on Computational Intelligence, 2008, (in print).A. P. Engelbrecht, Computational Intelligence: An Introduction. Weinheim: Wiley-VCH Verlag, 2002.</t>
  </si>
  <si>
    <t>What Makes Things Fun to Learn? Heuristics for Designing Instructional Computer Games</t>
  </si>
  <si>
    <t>in SIGSMALL'80: Proc. of the 3rd ACM SIGSMALL symposium and the first SIGPC symposium on Small systems. New York, NY: ACM Press, 1980, pp. 162-169.</t>
  </si>
  <si>
    <t>Global Digital Gaming Market (2018–2023)</t>
  </si>
  <si>
    <t>Layer</t>
  </si>
  <si>
    <t>Technical University of Dortmund, Technical Report of the Collaborative Research Centre 531 Computational Intelligence 236/07, 20</t>
  </si>
  <si>
    <t>Dragon Quest VI: Realms of Reverie on Nintendo DS, (2010)</t>
  </si>
  <si>
    <t>Malone T., Toward a theory of intrinsically motivating instruction, Cognitive science, 5, pp. 333-369, (1981)</t>
  </si>
  <si>
    <t>Biles M., Leveraging insights from mainstream gameplay to inform STEM game design: Great idea, but what comes next?, Cult. Stud. Sci. Educ., 7, 4, pp. 903-908, (2012)</t>
  </si>
  <si>
    <t>Bartle R.A., Designing Virtual Worlds, (2003)</t>
  </si>
  <si>
    <t>Population dynamics of sleeping sickness: A microsimulation, Simulation &amp; Gaming, 32, 2, pp. 215-227, (2001)</t>
  </si>
  <si>
    <t>Kawale J., Pal A., Srivastava J., Churn Prediction in MMORPGs: A Social Influence Based Approach, International Conference on Computational Science and Engineering, pp. 423-428, (2009)</t>
  </si>
  <si>
    <t>Belman J., Flanagan M., Designing games to foster empathy, Cognitive Technology, 14, 2, pp. 5-15, (2010)</t>
  </si>
  <si>
    <t>Huizinga J., Homo Ludens, (2000)</t>
  </si>
  <si>
    <t>Andrade G., Ramalho G., Santana H., Corruble V., Automatic computer game balancing: A reinforcement learning approach, AAMAS '05: Proceedings of the Fourth International Joint Conference on Autonomous Agents and Multiagent Systems, (2005)</t>
  </si>
  <si>
    <t>Alavi M., Leidner D.E., Knowledge management and knowledge systems: Conceptual foundations and research issue, MIS Quarterly, 25, 1, pp. 107-136, (2001)</t>
  </si>
  <si>
    <t>Bartle R.A., Designing Virtual Worlds, (2004)</t>
  </si>
  <si>
    <t>Togelius J., Yannakakis G., Stanley K., Browne C., Search-based procedural content generation, Applications of Evolutionary Computation, 6024, pp. 141-150, (2010)</t>
  </si>
  <si>
    <t>Computerspiele—Anteil der Spieler in Deutschland, (2023)</t>
  </si>
  <si>
    <t>Boyd B., On the Origin of Stories: Evolution, Cognition, and Fiction, pp. 13-15, (2009)</t>
  </si>
  <si>
    <t>The NetHack DevTeam: Nethack, (2009)</t>
  </si>
  <si>
    <t>Staiano A.E., Calvert S.L., Exergames for physical education courses: Physical, social, and cognitive benefits, Child Development Perspectives, 5, 2, pp. 93-98, (2011)</t>
  </si>
  <si>
    <t>Ajzen I., Fishbein M., Understanding attitudes and predicting social behavior, (1980)</t>
  </si>
  <si>
    <t>Burns K., Atoms of EVE′: A Bayesian Basis for Aesthetic Analysis of Style in Sketching, Artificial Intelligence for Engineering Design, Analysis and Manufacturing, 20, pp. 185-199, (2006)</t>
  </si>
  <si>
    <t>Allen D., You're never too old for a Wii, Nursing Older People, 19, (2007)</t>
  </si>
  <si>
    <t>Dowell J., Long J., Towards a conception for an engineering discipline of human factors, Ergonomics, 32, 11, pp. 1513-1535, (1989)</t>
  </si>
  <si>
    <t>Berson M.J., Effectiveness of computer technology in social studies: A review of the literature, Journal of Research on Computing in Education, 28, 4, pp. 486-499, (1996)</t>
  </si>
  <si>
    <t>Abbeel P., Ng A.Y., Apprenticeship learning via inverse reinforcement learning, Proceedings of the Twenty-First International Conference on Machine Learning, (2004)</t>
  </si>
  <si>
    <t>A Study on the Policy for the Development of the Computer Game Industry, (1998)</t>
  </si>
  <si>
    <t>Alloway N., Gilbert P., Video game culture: Playing with masculinity, violence and pleasure, Wired up, pp. 93-113, (2005)</t>
  </si>
  <si>
    <t>Adams E., Rollings A., Game Design and Development: Fundamentals of Game Design, (2007)</t>
  </si>
  <si>
    <t>Papers, Please, (2013)</t>
  </si>
  <si>
    <t>Deterding S., Sicart M., Nacke L., O'Hara K., Dixon D., Gamification: using game-design elements in non-gaming contexts, Proceedings of the 2011 Annual Conference Extended Abstracts on Human Factors in Computing Systems-CHI EA 2011, (2011)</t>
  </si>
  <si>
    <t>Bartle R., Players who suit MUDs, Journal of MUD Research, 1, 1, (1996)</t>
  </si>
  <si>
    <t>Begy J., Consalvo M., Achievements, motivations and rewards in faunasphere, Game Studies, 11, 1, (2011)</t>
  </si>
  <si>
    <t>World of Warcraft, (2004)</t>
  </si>
  <si>
    <t>Bracken C.C., Jeffres L.W., Neuendorf K.A., Criticism or praise? the impact of verbal versus text-only computer feedback on social presence, intrinsic motivation, and recall, CyberPsychology &amp; Behavior, 7, 3, pp. 349-357, (2004)</t>
  </si>
  <si>
    <t>Bogost I., Persuasive Games: The Expressive Power of Videogames, (2007)</t>
  </si>
  <si>
    <t>Caillois R., Man, Play and Games, (2001)</t>
  </si>
  <si>
    <t>Caplin A., Dean M., Dopamine, reward prediction error, and economics, Quarterly Journal of Economics, 123, 2, pp. 663-701, (2008)</t>
  </si>
  <si>
    <t>Corneliussen H., Rettberg J.W., Digital Culture, Play, and Identity: A World of Warcraft Reader, (2008)</t>
  </si>
  <si>
    <t>Csikszentmihalyi M., Flow: The Psychology of Optimal Experience, (1991)</t>
  </si>
  <si>
    <t>Csikszentmihalyi M., Creativity: Flow and the Psychology of Discovery and Invention, (1997)</t>
  </si>
  <si>
    <t>Danet D., Katriel T., No two alike: Play and aesthetics in collecting, Interpreting Objects and Collections, (1989)</t>
  </si>
  <si>
    <t>Ducheneaut N., Moore R.J., The social side of gaming: A study of interaction patterns in a massively multiplayer online game, Proc. of ACM CSCW, (2004)</t>
  </si>
  <si>
    <t>Eifermann R.R., Social play in childhood, Child's Play, (1971)</t>
  </si>
  <si>
    <t>Edery D., Mollick E., Changing the Game: How Video Games Are Transforming the Future of Business, (2008)</t>
  </si>
  <si>
    <t>Elliott E., Dweck C., Goals: An approach to motivation and achievement, Journal of Personality and Social Psychology, 54, 1, pp. 5-12, (1988)</t>
  </si>
  <si>
    <t>Formanek R., Why they collect: Collectors reveal their motivations, Interpreting Objects and Collections, (1994)</t>
  </si>
  <si>
    <t>Gee J.P., What Video Games Have to Teach Us about Learning and Literacy, (2007)</t>
  </si>
  <si>
    <t>Gibson J.J., The theory of affordances, Perceiving, Acting, and Knowing, (1977)</t>
  </si>
  <si>
    <t>Guo Y., Barnes S., Why people buy virtual items in virtual worlds with real money, The DATA BASE for Advances in Information Systems, 38, 4, pp. 69-76, (2007)</t>
  </si>
  <si>
    <t>Hallford N., Hallford J., Swords and Circuitry: A Designer's Guide to Computer Role Playing Games, (2001)</t>
  </si>
  <si>
    <t>Hopson J., The Psychology of Choice, (2002)</t>
  </si>
  <si>
    <t>Hoysniemi J., International survey on the Dace Dance Revolution game, ACM Computers in Entertainment, 4, 2, pp. 1-30, (2006)</t>
  </si>
  <si>
    <t>Huizinga J., Homo Ludens: A Study of the Play-Element in Culture, (2003)</t>
  </si>
  <si>
    <t>Hunicke R., Leblanc M., Zubek R., MDA: A formal approach to game design and gameresearch, Challenges in Game Artificial Intelligence. 2004 AAAI Workshop, (2004)</t>
  </si>
  <si>
    <t>Jakobsson M., The achievement machine: Understanding Xbox 360 achievements in gaming practices, Game Studies, 11, 1, (2011)</t>
  </si>
  <si>
    <t>Love Plus, (2009)</t>
  </si>
  <si>
    <t>Koster R., A Theory of Fun for Game Design, (2005)</t>
  </si>
  <si>
    <t>Lazzaro N., Why We Play Games: Four Keys to More Emotion Without Story, (2004)</t>
  </si>
  <si>
    <t>Leblanc M., Mechanics Dynamics, Aesthetics: A Formal Approach to Game Design, (2004)</t>
  </si>
  <si>
    <t>Lepper M.R., Greene D., The Hidden Costs of Reward: New Perspectives on the Psychology of Human Motivation, (1978)</t>
  </si>
  <si>
    <t>Lin H., Sun C.T., Cash trade within the magic circle: Free-to-play game challenges and massively multiplayer online game player responses, Proceedings of DiGRA 2007, (2007)</t>
  </si>
  <si>
    <t>Loewenstein G., Anticipation and the valuation of delayed consumption, The Economic Journal, 97, pp. 666-684, (1987)</t>
  </si>
  <si>
    <t>Loewenstein G., The psychology of curiosity: A review and reinterpretation, Psychological Bulletin, 116, 1, pp. 75-98, (1994)</t>
  </si>
  <si>
    <t>Malone T.W., Toward a theory of intrinsically motivating instructions, Cognitive Science, 5, 4, pp. 333-369, (1981)</t>
  </si>
  <si>
    <t>Malone T.W., Heuristics for designing enjoyable user interfaces: Lessons from computer games, Proceedings of the 1982 Conference on Human Factors in Computing Systems, pp. 63-68, (1982)</t>
  </si>
  <si>
    <t>Age of Empires III, (2005)</t>
  </si>
  <si>
    <t>Norman D.A., Affordance, conventions and design, Interactions, 6, 3, pp. 38-43, (1999)</t>
  </si>
  <si>
    <t>Pittman T.S., Emery J., Boggiano A.K., Intrinsic and extrinsic motivational orientations: Reward-induced changes in preference for complexity, Journal of Personality and Social Psychology, 42, 5, pp. 789-797, (1982)</t>
  </si>
  <si>
    <t>Reeves B., Nass C., The Media Equation: How People Treat Computers, Television, and New Media Like Real People and Places, (1996)</t>
  </si>
  <si>
    <t>Reeves B., Read J.L., Total Engagement: Using Games to Change the Way People Work and Businesses Compete, (2009)</t>
  </si>
  <si>
    <t>Rozin P., Preadaptation and the puzzles and properties of pleasure, Well-Being: The Foundations of Hedonic Psychology, (1999)</t>
  </si>
  <si>
    <t>Ryan R., Rigby S., Przybylski A., The motivational pull of video games: A self determination theory approach, Motivation and Emotion, 30, pp. 347-363, (2006)</t>
  </si>
  <si>
    <t>Salen K., Zimmerman E., Rules of Play: Game Design Fundamentals, (2004)</t>
  </si>
  <si>
    <t>Sun C.T., Lin H., Ho C.H., Sharing tips with strangers: Exploiting gift culture in computer gaming, CyberPsychology &amp; Behavior, 9, 5, pp. 560-570, (2006)</t>
  </si>
  <si>
    <t>Sutton-Smith B., The Ambiguity of Play, (1997)</t>
  </si>
  <si>
    <t>Yee N., The labor of fun: How video games blur the boundaries of work and play, Games and Culture, 1, pp. 68-71, (2006)</t>
  </si>
  <si>
    <t>Yee N., Motivations of play in online games, CyberPsychology &amp; Behavior, 9, pp. 772-775, (2007)</t>
  </si>
  <si>
    <t>Squire K., Video games in education, International Journal of Intelligent Games &amp; Simulation, 2, pp. 49-62, (2003)</t>
  </si>
  <si>
    <t>Rumelhart D., Smolensky P., McClelland J., Hinton G.</t>
  </si>
  <si>
    <t>SEPTET (2012). Sustainable Energy Pathways Through Education and Technology. Retrieved December 17, 2014 from</t>
  </si>
  <si>
    <t>Bricker L.A., Bell P., “GodMode is his video game name”: Situating learning and identity in structures of social practice, Cult. Stud. Sci. Educ., 7, 4, pp. 883-902, (2012)</t>
  </si>
  <si>
    <t>Jeremiassen K.S., Differences in students’ stem identity, game play motivations, and game preferences. Doctoral Dissertation, University of Houston-Clear Lake, (2018)</t>
  </si>
  <si>
    <t>Mayo M.J., Video games: A route to large-scale stem education?, Science, 323, 5910, pp. 79-82, (2009)</t>
  </si>
  <si>
    <t>Williamson B., Facer K., More than “just a game”: The implications for schools of children’s computer games communities, Educ. Commun. Inform., 4, pp. 255-270, (2004)</t>
  </si>
  <si>
    <t>Ito M., Sociocultural contexts of game-based learning. The National Academies of Sciences, Engineering, Medicine, Paper Presented at the Workshop for the National Academy of Science’s Committee on Learning Science: Computer Games, Simulations, and Education, (2009)</t>
  </si>
  <si>
    <t>Fowler A., Informal STEM learning in game jams, hackathons and game creation events, Proceedings of the International Conference on Game Jams, Hackathons, and Game Creation Events, pp. 38-41, (2016)</t>
  </si>
  <si>
    <t>Arya A., Chastine J., Preston J., Fowler A., An international study on learning and process choices in the global game jam, IJGBL, 3, 4, pp. 27-46, (2013)</t>
  </si>
  <si>
    <t>Squire K., Patterson N., Games and simulations in informal science education, The National Academies of Sciences, Engineering, Medicine, Washington, DC, Paper Commissioned for the National Research Council Workshop on Gaming and Simulations, (2009)</t>
  </si>
  <si>
    <t>Eshach H., Bridging in-school and out-of-school learning: Formal, non-formal, and informal education, J. Sci. Educ. Technol., 16, 2, pp. 171-190, (2007)</t>
  </si>
  <si>
    <t>Tisza G., Et al., The role of age and gender on implementing informal and non-formal science learning activities for children, Proceedings of the Fablearn Europe 2019 Conference, 10, pp. 1-10, (2019)</t>
  </si>
  <si>
    <t>Falk J.H., Hall W., Understanding the informal science education landscape: An exploratory study, Public Underst. Sci., 21, 7, pp. 865-874, (2012)</t>
  </si>
  <si>
    <t>Honey M., Hilton M.L., Learning Science through Computer Games and Simulations, (2011)</t>
  </si>
  <si>
    <t>Shaffer D.W., Epistemic frames for epistemic games, Comput. Educ., 46, 3, pp. 223-234, (2006)</t>
  </si>
  <si>
    <t>Saldana J., The Coding Manual for Qualitative Researchers, (2009)</t>
  </si>
  <si>
    <t>Patton M.Q., Qualitative Research and Evaluation Methods, (2002)</t>
  </si>
  <si>
    <t>Allen S., Peterman K., Evaluating informal STEM education: Issues and challenges in context, New Direct. Eval., 2019, 161, pp. 17-33, (2019)</t>
  </si>
  <si>
    <t>Feinstein N., Salvaging science literacy, Sci. Educ., 95, 1, pp. 168-185, (2011)</t>
  </si>
  <si>
    <t>Bloom H., The Lucifer Principle: A Scientific Expedition into the Forces of History, (1995)</t>
  </si>
  <si>
    <t>Caillois R., Man, Play, and Games, (2001)</t>
  </si>
  <si>
    <t>Hallford: Swords and Circuitry: A Designer's Guide to Computer Role Playing Games, (2001)</t>
  </si>
  <si>
    <t>Hebb D.O., Drives and the C.N.S (Conceptual nervous system), Psychological Review, 62, pp. 243-254, (1955)</t>
  </si>
  <si>
    <t>Salen Z., Rules of Play: Game Design Fundamentals, (2004)</t>
  </si>
  <si>
    <t>The cyberculture reader, pp. 29-44, (2000)</t>
  </si>
  <si>
    <t>Computer based simulation of laboratory experiments, British Journal of Educational Technology, 28, 1, pp. 51-63, (1997)</t>
  </si>
  <si>
    <t>Simulation: A new way of doing social science, American Behavioral Scientist, 42, 10, pp. 1845-1847, (1999)</t>
  </si>
  <si>
    <t>Nine principles for making virtual communities work, Wired, 2, pp. 72-73, (1994)</t>
  </si>
  <si>
    <t>Learning tactics from a sports game-based simulation, International Journal of Computer Simulation, 5, 2, pp. 127-148, (1995)</t>
  </si>
  <si>
    <t>CyberFeminism: Connectivity, critique &amp; creativity, pp. 213-249, (1999)</t>
  </si>
  <si>
    <t>Artificial adaptive agents and economic theory, American Economic Review, 81, pp. 365-370, (1991)</t>
  </si>
  <si>
    <t>Simulation modeling in political science, American Behavioral Scientist, 42, 10, pp. 1509-1530, (1999)</t>
  </si>
  <si>
    <t>Design principles for online communities, PC Update, 15, 5, pp. 58-60, (1998)</t>
  </si>
  <si>
    <t>Computing at Chaos Manor: Optical disk daze, BYTE, 15, 2, pp. 99-114, (1990)</t>
  </si>
  <si>
    <t>The virtual community: Homesteading on the electronic frontier, (1993)</t>
  </si>
  <si>
    <t>Cyberspace: First steps, pp. 81-118, (1991)</t>
  </si>
  <si>
    <t>The design of virtual environment, (1996)</t>
  </si>
  <si>
    <t>Simulation: Analytic and algorithmic analyses of Condorcet's paradox-Variations on a classical theme, Social Science Computer Review, 16, 1, pp. 72-95, (1998)</t>
  </si>
  <si>
    <t>Culture of the Internet, pp. 143-155, (1997)</t>
  </si>
  <si>
    <t>Life on the screen: Identity in the age of the Internet, (1997)</t>
  </si>
  <si>
    <t>Resisting the virtual life: The culture and politics of information, pp. 131-143, (1995)</t>
  </si>
  <si>
    <t>Down to earth sociology, pp. 272-277, (2001)</t>
  </si>
  <si>
    <t>Learning and teaching with interactive simulations, Social Education, 64, 3, pp. 142-145, (2000)</t>
  </si>
  <si>
    <t>Fu X., Chen X., Shi Y.-T., Bose I., Cai S., User segmentation for retention management in online social games, Decision Support Systems, 101, pp. 51-68, (2017)</t>
  </si>
  <si>
    <t>Polites G. L., Williams C. K., Karahanna E., Seligman L., A Theoretical Framework for Consumer E-Satisfaction and Site Stickiness: An Evaluation in the Context of Online Hotel Reservations, Journal of Organizational Computing and Electronic Commerce, 22, 1, pp. 1-37, (2012)</t>
  </si>
  <si>
    <t>Li D., Browne G. J., Wetherbe J. C., Why do internet users stick with a specific web site? A relationship perspective, International journal of electronic commerce, 10, 4, pp. 105-141, (2006)</t>
  </si>
  <si>
    <t>Zott C., Amit R., Donlevy J., Strategies for value creation in e-commerce: best practice in Europe, European Management Journal, 18, 5, pp. 463-475, (2000)</t>
  </si>
  <si>
    <t>Koufaris M., Applying the technology acceptance model and flow theory to online consumer behavior, Information Systems Research, 13, 2, pp. 205-223, (2002)</t>
  </si>
  <si>
    <t>Alzahrani A.I., Mahmud I., Ramayah T., Alfarraj O., Alalwan N., Extending the theory of planned behavior (TPB) to explain online game playing among Malaysian undergraduate students, Telematics and Informatics, 34, 4, pp. 239-251, (2017)</t>
  </si>
  <si>
    <t>Badrinarayanan V. A., Sierra J. J., Taute H. A., Determinants and outcomes of online brand tribalism: Exploring communities of massively multiplayer online role playing games (MMORPGs), Psychology &amp; Marketing, 31, 10, pp. 853-870, (2014)</t>
  </si>
  <si>
    <t>Wiertz C., de Ruyter K., Beyond the call of duty: Why customers contribute to firm-hosted commercial online communities, Organization studies, 28, 3, pp. 347-376, (2007)</t>
  </si>
  <si>
    <t>Weibel D., Wissmath B., Habegger S., Steiner Y., Groner R., Playing online games against computer-vs. human-controlled opponents: Effects on presence, flow, and enjoyment, Computers in human behavior, 24, 5, pp. 2274-2291, (2008)</t>
  </si>
  <si>
    <t>Khalifa M., Limayem M., Liu V., A Contigency Theory for Online Customer Retention: The Role of Online Shopping Habit, Advanced Topics in Global Information Management, 3, pp. 39-55, (2004)</t>
  </si>
  <si>
    <t>Lin J. C.-C., Online stickiness: its antecedents and effect on purchasing intention, Behaviour &amp; information technology, 26, 6, pp. 507-516, (2007)</t>
  </si>
  <si>
    <t>Xu J., Liu Z., Study of online stickiness: its antecedents and effect on repurchase intention, International Conference on e-Education, e-Business, e-Management and e-Learning, pp. 116-120, (2010)</t>
  </si>
  <si>
    <t>Wu P. F., User acceptance of emergency alert technology: A case study, Proceedings of the 6th International Conference on Information Systems for Crisis Response and Management (ISCRAM), pp. 1-9, (2009)</t>
  </si>
  <si>
    <t>Davis F. D., Bagozzi R. P., Warshaw P. R., User acceptance of computer technology: A comparison of two theoretical models, Management science, 35, 8, pp. 982-1003, (1989)</t>
  </si>
  <si>
    <t>Davis F. D., Perceived usefulness, perceived ease of use, and user acceptance of information technology, MIS quarterly, 13, 3, pp. 319-340, (1989)</t>
  </si>
  <si>
    <t>Mathieson K., Predicting user intentions: comparing the technology acceptance model with the theory of planned behavior, Information systems research, 2, 3, pp. 173-191, (1991)</t>
  </si>
  <si>
    <t>Dillon A., Morris M. G., User acceptance of information technology: Theories and models, Annual Review of Information Science and Technology (ARIST), 31, pp. 3-32, (1996)</t>
  </si>
  <si>
    <t>Taherdoost H., Zamani M., Namayandeh M., Study of smart card technology and probe user awareness about it: A case study of Middle Eastern students, 2009 2nd IEEE International Conference on Computer Science and Information Technology, pp. 334-338, (2009)</t>
  </si>
  <si>
    <t>Csikszentmihalyi M., Beyond boredom and anxiety: Experiencing flow in work and play, (1985)</t>
  </si>
  <si>
    <t>Csikszentmihalyi M., Flow: The psychology of optimal experience, (1990)</t>
  </si>
  <si>
    <t>Csikszentmihalyi M., Creativity: Flow and the psychology of discovery and invention, (1997)</t>
  </si>
  <si>
    <t>Csikszentmihalyi M., Finding Flow: The psychology of engagement with everyday life, (1998)</t>
  </si>
  <si>
    <t>Lu Y., Zhou T., Wang B., Exploring Chinese users’ acceptance of instant messaging using the theory of planned behavior, the technology acceptance model, and the flow theory, Computers in human behavior, 25, 1, pp. 29-39, (2009)</t>
  </si>
  <si>
    <t>Chang H. H., Wang I. C., An investigation of user communication behavior in computer mediated environments, Computers in human behavior, 24, 5, pp. 2336-2356, (2008)</t>
  </si>
  <si>
    <t>Wang J., Wang M., Wu J., Empirical study on flow experience in China tourism e-commerce market, Journal of Industrial Engineering and Management (JIEM), 8, 2, pp. 349-364, (2015)</t>
  </si>
  <si>
    <t>Swartout W., van Lent M., Making a game of system design, Communications of the ACM, 46, 7, pp. 32-39, (2003)</t>
  </si>
  <si>
    <t>Novak T. P., Hoffman D. L., Yung Y.-F., Measuring the customer experience in online environments: A structural modeling approach, Marketing science, 19, 1, pp. 22-42, (2000)</t>
  </si>
  <si>
    <t>Skadberg Y. X., Kimmel J. R., Visitors’ flow experience while browsing a Web site: its measurement, contributing factors and consequences, Computers in human behavior, 20, 3, pp. 403-422, (2004)</t>
  </si>
  <si>
    <t>Van Noort G., Voorveld H.A., Van Reijmersdal E. A., Interactivity in brand web sites: cognitive, affective, and behavioral responses explained by consumers’ online flow experience, Journal of Interactive Marketing, 26, 4, pp. 223-234, (2012)</t>
  </si>
  <si>
    <t>Liu C.-C., A model for exploring players flow experience in online games, Information Technology &amp; People, 30, 1, pp. 139-162, (2017)</t>
  </si>
  <si>
    <t>Agarwal R., Karahanna E., Time flies when you’re having fun: Cognitive absorption and beliefs about information technology usage, MIS quarterly, 24, 4, pp. 665-694, (2000)</t>
  </si>
  <si>
    <t>Wu J. J., Chang Y. S., Towards understanding members’ interactivity, trust, and flow in online travel community, Industrial Management &amp; Data Systems, 105, 7, pp. 937-954, (2005)</t>
  </si>
  <si>
    <t>Trevino L. K., Webster J., Flow in computer-mediated communication: Electronic mail and voice mail evaluation and impacts, Communication research, 19, 5, pp. 539-573, (1992)</t>
  </si>
  <si>
    <t>Kaye L. K., Exploring flow experiences in cooperative digital gaming contexts, Computers in human behavior, 55, pp. 286-291, (2016)</t>
  </si>
  <si>
    <t>Hosseini S. M., Fattahi R., Databases’ interface interactivity and user self-efficacy: Two mediators for flow experience and scientific behavior improvement, Computers in human behavior, 36, pp. 316-322, (2014)</t>
  </si>
  <si>
    <t>Hsu C.-L., Exploring the player flow experience in e-game playing, International Journal of Technology and Human Interaction (IJTHI), 6, 2, pp. 47-64, (2010)</t>
  </si>
  <si>
    <t>Nah F. F.-H., Eschenbrenner B., DeWester D., Park S. R., Impact of flow and brand equity in 3D virtual worlds, Journal of Database Management, 21, 3, pp. 69-89, (2010)</t>
  </si>
  <si>
    <t>Bilgihan A., Gen Y customer loyalty in online shopping: An integrated model of trust, user experience and branding, Computers in human behavior, 61, pp. 103-113, (2016)</t>
  </si>
  <si>
    <t>Kaur P., Dhir A., Chen S., Rajala R., Understanding online regret experience using the theoretical lens of flow experience, Computers in human behavior, 57, pp. 230-239, (2016)</t>
  </si>
  <si>
    <t>Davis F. D., A technology acceptance model for empirically testing new end-user information systems: Theory and results, (1985)</t>
  </si>
  <si>
    <t>LaBarbara P. A., Mazursky D., A longitudinal assessment of consumer satisfaction/dissatisfaction: the dynamic aspect of the cognitive process, Journal of marketing research, 20, 4, pp. 393-404, (1983)</t>
  </si>
  <si>
    <t>Woodside A., Frey L. L., Daly R. T., Linking service quality, customer satisfaction, and behavior, Journal of Health Care Marketing, 9, 4, pp. 5-17, (1989)</t>
  </si>
  <si>
    <t>Seo D., Ranganathan C., Babad Y., Two-level model of customer retention in the US mobile telecommunications service market, Telecommunications policy, 32, 3-4, pp. 182-196, (2008)</t>
  </si>
  <si>
    <t>Webster J., Trevino L. K., Ryan L., The dimensionality and correlates of flow in human-computer interactions, Computers in human behavior, 9, 4, pp. 411-426, (1993)</t>
  </si>
  <si>
    <t>Zhang P., Aikman S. N., Sun H., Two types of attitudes in ICT acceptance and use, International Journal of Human-Computer Interaction, 24, 7, pp. 628-648, (2008)</t>
  </si>
  <si>
    <t>Benford S., Greenhalgh C., Giannachi G., Walker B., Marshall J., Rodden T., Uncomfortable interactions, Proc. CHI 2012, ACM, pp. 2005-2014, (2012)</t>
  </si>
  <si>
    <t>Bogost I., Persuasive Games: The Expressive Power of Video Games, (2007)</t>
  </si>
  <si>
    <t>D'Aprix R., Tyler C.F., Four essential ingredients for transforming culture, Strategic Communication Management, 10, pp. 22-25, (2006)</t>
  </si>
  <si>
    <t>Dunne A., Hertzian Tales: Electronic Products, Aesthetic Experience, and Critical Design, (2006)</t>
  </si>
  <si>
    <t>Dunwell I., De Freitas S., Petridis P., Hendrix M., Arnab S., Lameras P., Stewart C., A game-based learning approach to road safety: He code of everand, Proc. CHI 2014, pp. 3389-3398, (2014)</t>
  </si>
  <si>
    <t>Flanagan M., Critical Play: Radical Game Design, (2009)</t>
  </si>
  <si>
    <t>Flanagan M., Nissenbaum H., A game design methodology to incorporate social activist themes, Proc. CHI 2007, pp. 181-190, (2007)</t>
  </si>
  <si>
    <t>Gaver W., Bowers J., Kerridge T., Boucher A., Jarvis N., Anatomy of a failure: How we knew when our design went wrong, and what we learned from it, Proc. CHI 2009, pp. 2213-2222, (2009)</t>
  </si>
  <si>
    <t>Halbert H., Nathan L.P., Designing for negative affect and critical reflection, Ext. Abstracts CHI 2014, pp. 2569-2574, (2014)</t>
  </si>
  <si>
    <t>Iacovides I., Cox A.L., Designing persuasive games through competition, Paper Presented at Workshop on Persuasive Participatory Design for Serious Game Design: Truth and Lies, at CHI Play 2014, (2014)</t>
  </si>
  <si>
    <t>Iacovides I., McAndrew P., Scanlon E., Aczel J.C., The gaming involvement and informal learning framework, Simulation &amp; Gaming</t>
  </si>
  <si>
    <t>Biddle R., Khaled R., Fischer R., Noble J., A qualitative study of culture and persuasion in a smoking cessation game, Proc of the 3rd International Conference on Persuasive Technology, pp. 224-236, (2008)</t>
  </si>
  <si>
    <t>Kirriemuir J., McFarlane A., Literature Review in Games and Learning, (2004)</t>
  </si>
  <si>
    <t>Lee S., I lose, therefore i think : A search for contemplation amid wars of push-button glare, Game Studies, (2003)</t>
  </si>
  <si>
    <t>Lin J.J., Mamykina L., Lindtner S., Delajoux G., Strub H.B., Fish'n'steps: Encouraging physical activity with an interactive computing game, Proc. UbiComp'06, pp. 261-278, (2006)</t>
  </si>
  <si>
    <t>Linehan C., Kirman B., Lawson S., Doughty M., Blow tooth: Pervasive gaming in unique and challenging environments, Ext. Abstracts CHI 2010, pp. 2695-2704, (2010)</t>
  </si>
  <si>
    <t>Marsh T., Costello B., Lingering serious experience as trigger to raise awareness, encourage reflection and change behavior, Persuasive Technology, pp. 116-124, (2013)</t>
  </si>
  <si>
    <t>Mekler E.D., Bopp J.A., Tuch A.N., Opwis K., A systematic review of quantitative studies on the enjoyment of digital entertainment games, Proc. CHI 2014, pp. 927-936, (2014)</t>
  </si>
  <si>
    <t>Montola M., The positive negative experience in extreme role-playing, Proc. of 1st Nordic Di GRA 2010, (2010)</t>
  </si>
  <si>
    <t>Nacke L.E., Drachen A., Goebel S., Methods for evaluating game play experience in a serious gaming context, International Journal of Computer Science in Sport, 9, 2, (2010)</t>
  </si>
  <si>
    <t>Ruggiero D., Spent: Changing students' affective learning toward homelessness through persuasive video game play, Proc. CHI 2014, pp. 3423-3432, (2014)</t>
  </si>
  <si>
    <t>Scott M., Wheeless L., Communication apprehension, student attitudes, and levels of satisfaction, Western Journal of Speech Communication, 41, pp. 188-198, (1975)</t>
  </si>
  <si>
    <t>Wilson D., Sicart M., Now it's personal: On abusive game design, Proc. of Future Play, 2010, pp. 64-71, (2010)</t>
  </si>
  <si>
    <t>DATAFOLHA: Mercado De Games No Brasil</t>
  </si>
  <si>
    <t>Prensky M., Fun, play and games: What makes games engaging, Digital Game-Based Learn, 5, 1, pp. 5-31, (2001)</t>
  </si>
  <si>
    <t>Koster R., Theory of Fun for Game Design, (2013)</t>
  </si>
  <si>
    <t>Blythe M.A., Overbeeke K., Monk F.A., Wright C.P., Funology from Usability to Enjoyment, (2004)</t>
  </si>
  <si>
    <t>Schell J., A Arte De Game Design, (2010)</t>
  </si>
  <si>
    <t>Hunicke R., Leblanc M., Zubek R., MDA: A formal approach to game design and game research, AAAI Work.-Tech. Rep. WS-04-04, pp. 1-5, (2004)</t>
  </si>
  <si>
    <t>Sakuda L.O., Fortim I., II Censo Da Indústria Brasileira De Jogos Digitais, (2018)</t>
  </si>
  <si>
    <t>Possamai D.S., Hounsell M.S., Gasparini I., A Criatividade no Design de Jogos Digitais: Um Mapeamento Sistemático da Literatura, Nuevas Ideas En Informática Educ, pp. 186-193, (2018)</t>
  </si>
  <si>
    <t>Albuquerque R.M., Diversão Nos Videogames: Perfis De Usuários De Jogos Eletrônicos, (2011)</t>
  </si>
  <si>
    <t>Dorner R., Gobel S., Effelsberg W., Wiemeyer, J, (2016)</t>
  </si>
  <si>
    <t>Shen Y.C., What do people perceive in watching video game streaming? Eliciting spectators’ value structures, Telematics Inform, 59, (2021)</t>
  </si>
  <si>
    <t>Wang H., Shen C., Ritterfeld U., Enjoyment of digital games: What makes them “seriously” fun? Serious Games Mech, Eff., pp. 25-47, (2009)</t>
  </si>
  <si>
    <t>Csikszentmihalyi M., Flow: The Psychology of Optimal Experience, (1990)</t>
  </si>
  <si>
    <t>Lazzaro N., Why We Play Games: Four Keys to More Emotion Without Story, Game Dev. Conf., 8, (2004)</t>
  </si>
  <si>
    <t>Swink S., The Future of Game Feel, (2008)</t>
  </si>
  <si>
    <t>Pichlmair M., Johansen M., Designing Game Feel: A Survey, IEEE Transactions on Games, pp. 138-152, (2022)</t>
  </si>
  <si>
    <t>Porter G., Starcevic V., Berle D., Fenech P., Recognizing problem video game use, Australian &amp; New Zealand Journal of Psychiatry, pp. 120-128, (2010)</t>
  </si>
  <si>
    <t>Marsh T., Nickole L.Z., Klopfer E., Xuejin C., Osterweil S., Haas J., Fun and learning: The power of narrative, Proc. 6Th Int. Conf. Found. Digit. Games FDG 2011, pp. 23-29, (2011)</t>
  </si>
  <si>
    <t>Read J.C., Macfarlane S., Using the fun toolkit and other survey methods to gather opinions in Child Computer Interaction, Proceeding 2006 Conf. Interact. Des. Child. IDC 2006, Pp. 81–88, (2006)</t>
  </si>
  <si>
    <t>Krause K.K.G., Hounsell M.D.S., Gasparini I., Um Modelo para Inter-relação entre Funções Executivas e Elementos de Jogos Digitais, Rev. Bras. Informática Na Educ., 28, pp. 596-625, (2020)</t>
  </si>
  <si>
    <t>Bothona C., Nesteriuk S., Jogos Soulslike: Como a diversificação de contexto pode ajudar a consolidar o gênero, SBGAMES, pp. 1-4, (2021)</t>
  </si>
  <si>
    <t>Caserman P., Et al., Quality criteria for serious games: Serious part, game part, and balance, JMIR Serious Games, 8, (2020)</t>
  </si>
  <si>
    <t>Ketcheson M., Ye Z., Graham T.C.N., Designing for exertion: How heart-rate power-ups increase physical activity in exergames, CHI Play 2015-Proc. 2015 Annu. Symp. Comput. Interact. Play, pp. 79-90, (2015)</t>
  </si>
  <si>
    <t>Editora Melhoramentos: Diversão. Michaelis On-Line</t>
  </si>
  <si>
    <t>Li R.Y., Wang C.H., Key factors and network model for location-based cultural mobile game design, Br. J. Educ. Technol., 51, pp. 2495-2512, (2020)</t>
  </si>
  <si>
    <t>Jhones E., Nascimento F., Abreu A.C.S., Lira F.A., Procedural Generation of Isometric Racetracks Using Chain Code for Racing Games, (2021)</t>
  </si>
  <si>
    <t>Petri G., von Wangenheim C.G., Borgatto A.F., MEEGA+: Um modelo para a avaliação de jogos educacionais para o ensino de computação, Rev. Bras. Informática Na Educ., 27, pp. 52-81, (2019)</t>
  </si>
  <si>
    <t>Mandryk R.L., Atkins M.S., A fuzzy physiological approach for continuously modeling emotion during interaction with play technologies, Int. J. Hum. Comput. Stud., 65, pp. 329-347, (2007)</t>
  </si>
  <si>
    <t>Barbosa S.D.J., Silva B.S., Silveira M.S., Gasparini I., Darin T., Barbosa G.D.J., Interação Humano-Computador E Experiência Do Usuário. Autopublicação, (2021)</t>
  </si>
  <si>
    <t>Moser C., Fuchsberger V., Tscheligi M., Rapid assessment of game experiences in public settings, ACM Int. Conf. Proceeding Ser, pp. 73-82, (2012)</t>
  </si>
  <si>
    <t>Michael D.R., Chen S.L., Serious Games: Games that Educate, Train, and Inform</t>
  </si>
  <si>
    <t>Buchinger D., Hounsell S., Design De Jogos Sérios Colaborativos-Competitivos: Lições Aprendidas, pp. 404-413, (2015)</t>
  </si>
  <si>
    <t>Shen C., Wang H., Ritterfeld U., Serious Games and Seriously Fun Games: Can they Be One and the Same? Serious Games Mech. Eff.</t>
  </si>
  <si>
    <t>Yee N., Motivations for play in online games, Cyberpsychology Behav, 9, pp. 772-775, (2006)</t>
  </si>
  <si>
    <t>Nacke L.E., Bateman C., Mandryk R.L., BrainHex: A neurobiological gamer typology survey, Entertain. Comput., 5, pp. 55-62, (2014)</t>
  </si>
  <si>
    <t>Myers I.B., The Myers-Briggs Type Indicator: Manual (1962)., (1962)</t>
  </si>
  <si>
    <t>Andrade F., Marques L., Bittencourt I.I., Isotani S., QPJ-BR: Questionário para Identifi-cação de Perfis de Jogadores para o Português-Brasileiro, Apresentado Em Novembro, 7, (2016)</t>
  </si>
  <si>
    <t>Rodrigues F., Et al., A perceção de divertimento em jovens, adultos e idosos: Um estudo comparativo, Cuad. Psicol. Del Deport., 20, pp. 26-36, (2020)</t>
  </si>
  <si>
    <t>Franzwa C., Tang Y., Johnson A., Serious game design: Motivating students through a balance of fun and learning. 2013 5th, Int. Conf. Games Virtual Worlds Serious Appl. VS-GAMES, (2013)</t>
  </si>
  <si>
    <t>Kuhn T.S., A Estrutura Das Revoluções Científicas (Tradução De Beatriz Vianna Boeira E Nelson Boeira), (2005)</t>
  </si>
  <si>
    <t>Andrade G., Ramalho G., Santana H., Corruble V., Challenge-sensitive action selection: An application to game balancing, IAT '05: Proc. of the IEEE/WIC/ACM International Conference on Intelligent Agent Technology, (2005)</t>
  </si>
  <si>
    <t>Bates B., Game Design (2nd Ed.), (2004)</t>
  </si>
  <si>
    <t>Bleszinski C., The Art and Science of Level Design, Session #4404 at GDC 2000, (2000)</t>
  </si>
  <si>
    <t>Compton K., Mateas M., Procedural Level Design for Platform Games, Proceedings of AIIDE 2006, (2006)</t>
  </si>
  <si>
    <t>Dormans J., Level Design as Model Transformation: A Strategy for Automated Content Generation, Proceedings of PCGames 2011, (2011)</t>
  </si>
  <si>
    <t>Fisher J., How to Make Insane, Procedural Platformer Levels. Gamasutra, (2014)</t>
  </si>
  <si>
    <t>Fullerton T., Game Design Workshop: A Playcentric Approach to Creating Innovative Games. 3rd Ed., (2014)</t>
  </si>
  <si>
    <t>Hastings E., Guha R., Stanley K., Demonstrating automatic content generation in the Galactic Arms Race video game, Proceedings of Artificial Intelligence for Interactive Digital Entertainment Conference, (2009)</t>
  </si>
  <si>
    <t>Hudlicka E., Affective computing for game design, GAMEON-NA'08: Proceedings of the 4th Intl. North American Conference on Intelligent Games and Simulation, (2008)</t>
  </si>
  <si>
    <t>Hunicke R., LeBlanc M., Zubek R., MDA: A Formal Approach to Game Design and Game Research, Proceedings of the 2004 AAAI Workshop on Challenges in Game Artificial Intelligence, (2004)</t>
  </si>
  <si>
    <t>Iyer V., Bilmes J., Wessel D., Wright M., A Novel Representation for Rhythmic Structure, Proceedings of the 23rd International Computer Music Conference, (Thessaloniki, Hellas, 1997), pp. 97-100, (1997)</t>
  </si>
  <si>
    <t>Koster R., Theory of Fun for Game Design, (2004)</t>
  </si>
  <si>
    <t>Kremers R., Level Design: Concept, Theory, and Practice, (2009)</t>
  </si>
  <si>
    <t>Lee S., Jung K., Dynamic game level design using Gaussian mixture model, PRICAI'06: Proceedings of the 9th Pacific Rim International Conference on Artificial Intelligence, pp. 955-959, (2006)</t>
  </si>
  <si>
    <t>Mark B., Berechet T., Mahlmann T., Togelius J., Procedural Generation of 3D Caves for Games on the GPU, Proceedings of Foundations of Digital Games (FDG), (2015)</t>
  </si>
  <si>
    <t>Marks J., Hom V., Automatic design of balanced board games, Proceedings of AIIDE, (2007)</t>
  </si>
  <si>
    <t>McEntee C., Rational Design: The Core of Rayman Origins, Gamasutra, (2012)</t>
  </si>
  <si>
    <t>Missura O., Gartner T., Player modeling for intelligent difficulty adjustment, DS '09: Proceedings of the 12th International Conference on Discovery Science, pp. 197-211, (2009)</t>
  </si>
  <si>
    <t>Persson M., Terrain Generation, Part 1, (2011)</t>
  </si>
  <si>
    <t>Schell J., The Art of Game Design: A Book of Lenses. 2nd Ed., (2015)</t>
  </si>
  <si>
    <t>Shaker N., Yannakakis G., Togelius J., Towards Automatic Personalized Content Generation for Platform Games, Proceedings of AIIDE 2010 - 6th AAAI Conf. Artif. Intell. Interact. Digital Entertain., (2010)</t>
  </si>
  <si>
    <t>Smith G., Gan E., Othenin-Girard A., Whitehead J., PCG-based Game Design: Enabling New Play Experiences through Procedural Content Generation, Proc. of PCGames 2011, (2010)</t>
  </si>
  <si>
    <t>Smith G., Othenin-Girard A., Whitehead J., Wardrip-Fruin N., PCG-Based Game Design: Creating Endless Web, Proceedings of Foundations of Digital Games 2012 (FDG '12), (2012)</t>
  </si>
  <si>
    <t>Smith G., Treanor M., Whitehead J., Mateas M., Rhythm-based level generation for 2D platformers, Proceedings of the 2009 Int'l Conference on the Foundations of Digital Games, (2009)</t>
  </si>
  <si>
    <t>Smith G., Whitehead J., Treanor M., March J., Cha M., Launchpad: A Rhythm-Based Level Generator for 2D Platformers, IEEE Transactions on Computational Intelligence and AI in Games, 3, (2011)</t>
  </si>
  <si>
    <t>Smith G., Whitehead J., Analyzing the Expressive Range of a Level Generator, Proceedings of the 2010 Workshop on Procedural Content Generation in Games, (2010)</t>
  </si>
  <si>
    <t>Smith G., Whitehead J., Mateas M., Tanagra: Reactive Planning and Constraint Solving for Mixed- Initiative Level Design, IEEE Transactions on Computational Intelligence and AI in Games, 3, 3, (2011)</t>
  </si>
  <si>
    <t>Spronck P., Ponsen M., Sprinkhuizen-Kuyper I., Postma E., Adaptive game AI with dynamic scripting, Mach. Learn., 63, 3, pp. 217-248, (2006)</t>
  </si>
  <si>
    <t>Sweetser P., Wyeth P., GameFlow: A Model for Evaluating Player Enjoyment in Games, Computers in Entertainment (CIE) Theoretical and Pratical Computer Applications in Entertainment, 3, 3, (2005)</t>
  </si>
  <si>
    <t>Thorn A., Game Engine Design and Implementation. 1st Ed., (2010)</t>
  </si>
  <si>
    <t>Togelius J., De Nardi R., Lucas S.M., Towards automatic personalised content creation in racing games, Proceedings of the IEEE Symposium on Computational Intelligence and Games, (2007)</t>
  </si>
  <si>
    <t>Togelius J., Kastbjerg E., Schedl D., Yannakakis G.N., What is Procedural Content Generation? Mario on the borderline, Proceedings of PCGames 2011, (2011)</t>
  </si>
  <si>
    <t>Togelius J., Schmidhuber J., An experiment in automatic game design, Proceedings of CIG'08: IEEE Symposium on Computational Intelligence and Games, (2008)</t>
  </si>
  <si>
    <t>Toy M., Et al., Rogue (PC Game), (1980)</t>
  </si>
  <si>
    <t>Yannakakis G., Hallam J., Real-time Game Adaptation for Optimizing Player Satisfaction, IEEE Transactions on Computational Intelligence and AI in Games, 1, 2, pp. 121-133, (2009)</t>
  </si>
  <si>
    <t>Maggiorini D., Nigro A., Ripamonti L.A., Trubian M., The Perfect Looting System: Looking for a Phoenix?, Proc IEEE Conference on Computational Intelligence and Games (CIG 2012), (2012)</t>
  </si>
  <si>
    <t>Maggiorini D., Nigro A., Ripamonti L.A., Trubian M., Loot Distribution in Massive Online Games: Foreseeing Impacts on the Players Base, Proc. of ICCCN 2012, (2012)</t>
  </si>
  <si>
    <t>Bartle  R A., Designing Virtual Worlds, (2003)</t>
  </si>
  <si>
    <t>Aldrich C., The complete guide to simulations &amp; serious games: How the most valuable content will be created in the age beyond Gutenberg to Google, (2009)</t>
  </si>
  <si>
    <t>Amory A., Game Object Model Version II: A theoretical framework for educational game development, Educational Technology Research and Development, 55, 1, pp. 51-77, (2007)</t>
  </si>
  <si>
    <t>Arnab S., Lim T., Carvalho M.B., Bellotti F., De Freitas S., Louchart S., De Gloria A., Mapping learning and game mechanics for serious games analysis, British Journal of Educational Technology, 46, 2, pp. 391-411, (2015)</t>
  </si>
  <si>
    <t>Avital M., Te'eni D., From generative fit to generative capacity: Exploring an emerging dimension of information systems design and task performance, Information Systems Journal, 19, 4, pp. 345-367, (2009)</t>
  </si>
  <si>
    <t>Bellotti F., Berta R., De Gloria A., D'ursi A., Fiore V., A serious game model for cultural heritage, Journal on Computing and Cultural Heritage, 5, 4, pp. 1-27, (2012)</t>
  </si>
  <si>
    <t>Bellotti F., Berta R., De Gloria A., Primavera L., Player experience evaluation: An approach based on the personal construct theory, Entertainment computing – ICEC 2009, (2009)</t>
  </si>
  <si>
    <t>Bellotti F., Berta R., De Gloria A., Primavera L., Enhancing the educational value of video games, Computers in Entertainment, 7, 2, pp. 1-18, (2009)</t>
  </si>
  <si>
    <t>Bellotti F., Berta R., De Gloria A., Zappi V., exploring gaming mechanisms to enhance knowledge acquisition in virtual worlds, Proceedings of the 3rd International Conference on Digital Interactive Media in Entertainment and Arts - DIMEA ’08, pp. 77-84, (2008)</t>
  </si>
  <si>
    <t>Bellotti F., Kapralos B., Lee K., Moreno-Ger P., Berta R., Assessment in and of serious games: An overview, In advances in human-computer interaction volume 2013, 2013, pp. 1-12, (2013)</t>
  </si>
  <si>
    <t>Birk M.V., Buttlar B., Bowey J.T., Poeller S., Thomson S.C., Baumann N., Mandryk R.L., The effect s of social exclusion on play experience and hostile cognitions in digital games, pp. 3007-3019, (2016)</t>
  </si>
  <si>
    <t>Boyle E., Connolly T.M., Hainey T., The role of psychology in understanding the impact of computer games, Entertainment Computing, 2, 2, pp. 69-74, (2011)</t>
  </si>
  <si>
    <t>Chang D., Dooley L., Tuovinen J.E., Gestalt theory in visual screen design — A new look at an old subject, Proceedings of the Seventh world conference on computers in education conference on Computers in education: Australian topics, 8, pp. 5-12, (2002)</t>
  </si>
  <si>
    <t>Charsky D., From edutainment to serious games: A change in the use of game characteristics, Games and Culture, 5, 2, pp. 177-198, (2010)</t>
  </si>
  <si>
    <t>Chin J., Dukes R., Gamson W., Assessment in Simulation and Gaming: A review of the last 40 years, Simulation &amp; Gaming, 40, 9, pp. 553-568, (2009)</t>
  </si>
  <si>
    <t>Collins H., Tacit and explicit knowledge, (2010)</t>
  </si>
  <si>
    <t>Connolly T.M., Boyle E.A., Macarthur E., Hainey T., Boyle J.M., A systematic literature review of empirical evidence on computer games and serious games, Computers &amp; Education, 59, 2, pp. 661-686, (2012)</t>
  </si>
  <si>
    <t>Crookall D., Serious games, debriefing, and simulation/gaming as a discipline, Simulation &amp; Gaming, 41, 6, pp. 898-920, (2010)</t>
  </si>
  <si>
    <t>De Freitas S., Oliver M., How can exploratory learning with games and simulations within the curriculum be most effectively evaluated?, Computers and Education, 46, 3, pp. 249-264, (2006)</t>
  </si>
  <si>
    <t>Djaouti D., Alvarez J., Jessel J.-P., Methel G., Molinier P., A gameplay definition through videogame classification, International Journal of Computer Games Technology, 2008, pp. 1-7, (2008)</t>
  </si>
  <si>
    <t>Gregor S., Jones D., The anatomy of a design theory, Journal of the Association for Information Systems, 8, 5, pp. 312-335, (2007)</t>
  </si>
  <si>
    <t>Hays R.T., The effectiveness of instructional games: A literature review and discussion, (2005)</t>
  </si>
  <si>
    <t>Hevner A.R., March S.T., Park J., Ram S., Design science in information systems research, MIS Quarterly, 28, 1, pp. 75-105, (2004)</t>
  </si>
  <si>
    <t>Juul J., The art of failure: An essay on the pain of playing video games, (2013)</t>
  </si>
  <si>
    <t>Kensing F., Blomberg J., Participatory Design: Issues and Concerns, Computer Supported Cooperative Work (CSCW), 7, 1993, pp. 167-185, (1998)</t>
  </si>
  <si>
    <t>Kolb A.Y., Kolb D.A., Learning styles and learning spaces: Enhancing experiential learning in higher education, Academy of Management Learning &amp; Education, 4, 2, pp. 193-212, (2005)</t>
  </si>
  <si>
    <t>Layder D., Sociological practice - Linking theory and practice, (1998)</t>
  </si>
  <si>
    <t>Lim T., Louchart S., Suttie N., Ritchie J.M., Aylett R.S., Stanescu I.A., Moreno-Ger P., Strategies for effective digital games development and implementation, Cases on digital game-based learning: Methods, models, and strategies, pp. 168-198, (2013)</t>
  </si>
  <si>
    <t>Mader S., Natkin S., Levieux G., How to analyse therapeutic games: The player/game/therapy model, Entertainment Computing-ICEC 2012, pp. 193-206, (2012)</t>
  </si>
  <si>
    <t>Michinov N., Jamet E., Metayer N., Le Henaff B., The eyes of creativity: Impact of social comparison and individual creativity on performance and attention to others’ ideas during electronic brainstorming, Computers in Human Behavior, 42, pp. 57-67, (2014)</t>
  </si>
  <si>
    <t>Muller S.D., Ulrich F., The competing values of hackers: The culture profile that spawned the computer revolution, pp. 3434-3443, (2015)</t>
  </si>
  <si>
    <t>Muller S.D., Ulrich F., Nielsen P.A., When process is getting in the way of creativity and innovation, pp. 221-229, (2014)</t>
  </si>
  <si>
    <t>Orlikowski W.J., Gash D.C.C., Technological frames - Making sense of information technology in organizations, ACM Transactions on Information Systems, 12, 2, pp. 174-207, (1994)</t>
  </si>
  <si>
    <t>Peffers K., Tuunanen T., Rothenberger M.A., Chatterjee S., A design science research methodology for information systems research, Journal of Management Information Systems, 24, 3, pp. 45-77, (2008)</t>
  </si>
  <si>
    <t>Popescu M., Bellotti F., Approaches on metrics and taxonomy in serious games, pp. 351-358, (2012)</t>
  </si>
  <si>
    <t>Postmes T., Spears R., Lea M., The formation of group norms in computer-mediated communication, Human Communication Research, 26, 3, pp. 341-371, (2000)</t>
  </si>
  <si>
    <t>Pries-Heje J., Baskerville R., The design theory Nexus, MIS Quarterly, 32, 4, pp. 731-755, (2008)</t>
  </si>
  <si>
    <t>Shepherd M.M., Briggs R.O., Reinig B.A., Yen J., Nunamaker F.J., Invoking social comparison to improve electronic brainstorming: Beyond anonymity, Journal of Management Information Systems, 12, 3, pp. 155-170, (1996)</t>
  </si>
  <si>
    <t>Steinkuehler C., Duncan S., Scientific habits of mind in virtual worlds, Journal of Science Education and Technology, 17, 6, pp. 530-543, (2008)</t>
  </si>
  <si>
    <t>Ulrich F., Mengiste S.A., Muller S.D., Informal evaluation and institutionalization of neoteric technology ideas: The case of two Danish organizations, Communications of the Association for Information Systems, 37, 1, pp. 949-974, (2015)</t>
  </si>
  <si>
    <t>Walsham G., Interpreting information systems in organizations, (1993)</t>
  </si>
  <si>
    <t>Walsham G., Interpretive case studies in IS research: Nature and method, European Journal of Information Systems, 4, 2, pp. 74-81, (1995)</t>
  </si>
  <si>
    <t>Walsham G., Doing interpretive research, European Journal of Information Systems, 15, 3, pp. 320-330, (2006)</t>
  </si>
  <si>
    <t>Westera W., Nadolski R.J., Hummel H.G.K., Woperels I.G.J.H., Serious games for higher education: A framework for reducing design complexity, Journal of Computer Assisted Learning, 24, pp. 420-432, (2008)</t>
  </si>
  <si>
    <t>Zyda M., From visual simulation to virtual reality to games, Computer, 38, 9, pp. 25-32, (2005)</t>
  </si>
  <si>
    <t>Brathwaite B., Schreiber I., Challenges for game designers, Charles River Media, (2008)</t>
  </si>
  <si>
    <t>Brown E., Cairns P., A grounded investigation of game immersion, Conference on Human Factors in Computing Systems, pp. 1297-1300, (2004)</t>
  </si>
  <si>
    <t>Gee J.P., What Video Games Have to Teach Us about Learning and Literacy, (2003)</t>
  </si>
  <si>
    <t>Hechanova-Alampay R., Beehr T.A., Christiansen N.D., Van Horn R.K., Adjustment and strain among domestic and international student sojourners: A longitudinal study, School Psychology International, 23, pp. 458-474, (2002)</t>
  </si>
  <si>
    <t>Johnson D., Wiles J., Effective affective user interface design in games, Ergonomics, 46, pp. 1332-1345, (2003)</t>
  </si>
  <si>
    <t>Kebritchia M., Hirumi A., Bai H., The effects of modern mathematics computer games on mathematics achievement and class motivation, Computers &amp; Education, 55, 2, pp. 427-443, (2010)</t>
  </si>
  <si>
    <t>Klug G., Schell J., Why people play games: An industry perspective, Playing Video Games: Motives, Responses, and Consequences, pp. 91-100, (2006)</t>
  </si>
  <si>
    <t>Kongmee I., Rebecca S., Montgomery C., Pickard A., Using massively multiplayer online role playing games (MMORPGs) to support second language learning: Action research in the real and virtual world, 2nd Annual IVERG Conference: Immersive Technologies for Learning: Virtual Implementation, Real Outcomes, (2011)</t>
  </si>
  <si>
    <t>Kothari C.R., Research Methodology Methods &amp; Techniques, (2004)</t>
  </si>
  <si>
    <t>Lazzaro N., Understand emotions, Beyond Game Design: Nine Steps Toward Creating Better Videogames, (2009)</t>
  </si>
  <si>
    <t>Lazzaro N., Keeker K., What's my method? A game show on games, Extended Abstracts of the 2004 Conference on Human Factors in Computing Systems, pp. 1093-1094, (2004)</t>
  </si>
  <si>
    <t>Li Z., Cheng Y., Liu C., A constructionism framework for designing game-like learning systems: Its effect on different learners, British Journal of Educational Technology, 44, 2, pp. 208-224, (2013)</t>
  </si>
  <si>
    <t>Malone T., Lepper M., Making learning fun: A taxonomy of intrinsic motivations for learning, Aptitude, Learning and Instruction., 3, pp. 223-253, (1987)</t>
  </si>
  <si>
    <t>Martin A., The design and evolution of a simulation/game for teaching information systems development, Simulation &amp; Gaming, 31, 4, pp. 445-463, (2000)</t>
  </si>
  <si>
    <t>McMahan A., Immersion, engagement, and presence: A method for analyzing 3-d video games, Video Game Theory, pp. 67-86, (2003)</t>
  </si>
  <si>
    <t>Olivas M., Li C., Understanding stressors for international students in higher education: What college counselors and personnel need to know, Journal of Instructional Psychology, 33, 3, pp. 217-222, (2006)</t>
  </si>
  <si>
    <t>Pagulayan R.J., Keeker K., Wixon D., Romero R.L., Fuller T., User-centered design in games, The Human-computer Interaction Handbook, pp. 883-906, (2003)</t>
  </si>
  <si>
    <t>Poyrazli S., Grahame K., Barriers to adjustment: Needs of international students within a semi-urban campus community, Journal of Instructional Psychology, 34, 1, pp. 28-45, (2007)</t>
  </si>
  <si>
    <t>Prensky M., Digital Game-based Learning, (2001)</t>
  </si>
  <si>
    <t>Ridley D., Puzzling experiences in higher education: Critical moments for conversation, Studies in Higher Education, 29, 1, pp. 91-107, (2004)</t>
  </si>
  <si>
    <t>Salen K., Zimmerman E., Rules of Play-Game Design Fundamentals, (2004)</t>
  </si>
  <si>
    <t>Schell J., The Art of Game Design: A Book of Lenses, (2008)</t>
  </si>
  <si>
    <t>Sweerser P., Johnson D., Player-centred game environments: Assessing player opinions, experiences and issues, Entertainment Computing-ICEC 2004: Third International Conference. LNCS 3166, pp. 321-332, (2004)</t>
  </si>
  <si>
    <t>Tseng W.C., Newton F.B., International students' strategies for well-being, College Student Journal, 36, 4, pp. 591-597, (2002)</t>
  </si>
  <si>
    <t>Vorderer P., Hartmann T., Klimmt C., Explaining the enjoyment of playing video games: The role of competition, The Second International Conference on Computer Games, (2003)</t>
  </si>
  <si>
    <t>Witmer B.G., Singer M.G., Measuring presence in virtual environments: A presence questionnaire, Teleoperators and Virtual Environments, 7, 3, pp. 225-240, (1998)</t>
  </si>
  <si>
    <t>Zhai L., Studying international students: Adjustment issues and social support, Journal of International Agricultural and Extension Education, 11, 1, pp. 97-104, (2004)</t>
  </si>
  <si>
    <t>Zhao C.M., Kuh G.D., Carini R.M., A comparison of international and American student engagement in effective educational practices, The Journal of Higher Education, 76, 2, pp. 209-231, (2005)</t>
  </si>
  <si>
    <t>Toy M., Wichman G., Arnold K., Lane J., Artificial Intelligence Design, (1983)</t>
  </si>
  <si>
    <t>Rivest P., Far Cry 2, (2008)</t>
  </si>
  <si>
    <t>Remo C., MIGS: Far cry 2's guay on the importance of procedural content, Gamasutra, (2008)</t>
  </si>
  <si>
    <t>Browne C., Automatic Generation and Evaluation of Recombination Games, (2008)</t>
  </si>
  <si>
    <t>Togelius J., Schmidhuber J., An experiment in automatic game design, Proc. IEEE Symp. Comput. Intell. Games, pp. 111-118, (2008)</t>
  </si>
  <si>
    <t>Hastings E.J., Guha R.K., Stanley K.O., Interactive evolution of particle systems for computer graphics and animation, IEEE Trans. Evol. Comput., 13, 2, pp. 418-432, (2009)</t>
  </si>
  <si>
    <t>Smith G., Whitehead J., Mateas M., Tanagra: A mixed-initiative level design tool, Proc. 5th Int. Conf. Found. Digit. Games, pp. 209-216, (2010)</t>
  </si>
  <si>
    <t>Shaker N., Yannakakis G., Togelius J., Towards automatic personalized content generation for platform games, Proc. AI Interactive Digit. Entertain. Conf., pp. 63-68, (2010)</t>
  </si>
  <si>
    <t>Hunicke R., Leblanc M., Zubek R., MDA: A formal approach to game design and game research, AAAI Workshop - Technical Report, WS-04-04, pp. 1-5, (2004)</t>
  </si>
  <si>
    <t>Malone T.W., What makes things fun to learn? Heuristics for designing instructional computer games, Proc. 3rd ACM SIGSMALL Symp./1st SIGPC Symp. Small Syst., pp. 162-169, (1980)</t>
  </si>
  <si>
    <t>Apter M.J., A structural-phenomenology of play, Adult Play: A Reversal Theory Approach, pp. 18-20, (1991)</t>
  </si>
  <si>
    <t>Garneau P.-A., Fourteen forms of fun, Gamasutra, (2001)</t>
  </si>
  <si>
    <t>Sweetser P., Wyeth P., Gameflow: A model for evaluating player enjoyment in games, Comput. Entertain., 3, 3, (2005)</t>
  </si>
  <si>
    <t>Salen K., Zimmerman E., Rules of Play: Game Design Fundamentals, (2003)</t>
  </si>
  <si>
    <t>Yerkes R.M., Dodson J.D., The relation of strength of stimulus to rapidity of habit-formation, J. Comparat. Neurol. Psychol., 18, pp. 459-482, (1908)</t>
  </si>
  <si>
    <t>Piselli P., Claypool M., Doyle J., Relating cognitive models of computer games to user evaluations of entertainment, Proc. 4th Int. Conf. Found. Digit. Games, pp. 153-160, (2009)</t>
  </si>
  <si>
    <t>Smith G., Cha M., Whitehead J., A framework for analysis of 2D platformer levels, Proc. ACM SIGGRAPH Symp. Video Games, pp. 75-80, (2008)</t>
  </si>
  <si>
    <t>Sorenson N., Pasquier P., The evolution of fun: Automatic level design through challenge modeling, Proc. 1st Int. Conf. Comput. Creativity, pp. 258-267, (2010)</t>
  </si>
  <si>
    <t>Smith G., Treanor M., Whitehead J., Mateas M., Rhythm-based level generation for 2d platformers, Proc. 4th Int. Conf. Found. Digit. Games, pp. 175-182, (2009)</t>
  </si>
  <si>
    <t>Albert I., Video Game Maps, (2010)</t>
  </si>
  <si>
    <t>Coello Coello C.A., Theoretical and numerical constraint-handling techniques used with evolutionary algorithms: A survey of the state of the art, Computer Methods in Applied Mechanics and Engineering, 191, 11-12, pp. 1245-1287, (2002)</t>
  </si>
  <si>
    <t>Harik G.R., Learning Gene Linkage to Efficiently Solve Problems of Bounded Difficulty Using Genetic Algorithms, (1997)</t>
  </si>
  <si>
    <t>Kuchcinski K., Szymanek R., JaCoP: Java Constraint Programming Library, (2010)</t>
  </si>
  <si>
    <t>Sorenson N., Pasquier P., Towards a generic framework for automated video game level creation, Applications of Evolutionary Computation, pp. 131-140, (2010)</t>
  </si>
  <si>
    <t>Kimbrough S.O., Lu M., Wood D.H., Wu D.-J., Exploring a two-market genetic algorithm, Proc. Genetic Evol. Comput. Conf., pp. 415-422, (2002)</t>
  </si>
  <si>
    <t>Compton K., Mateas M., Procedural level design for platform games, Proc. 2nd Artif. Intell. Interactive Digit. Entertain. Conf., pp. 109-111, (2006)</t>
  </si>
  <si>
    <t>Miyamoto S., Hino S., Tezuka T., Super Mario World, (1990)</t>
  </si>
  <si>
    <t>Miyamoto S., Nakago T., Tezuka T., The Legend of Zelda, (1986)</t>
  </si>
  <si>
    <t>Tomassini M., Island models, Spatially Structured Evolutionary Algorithms, pp. 11-18, (2005)</t>
  </si>
  <si>
    <t>Dormans J., Adventures in level design: Generating missions and spaces for action adventure games, Proc. Workshop Procedural Content Generat. Games, pp. 11-18, (2010)</t>
  </si>
  <si>
    <t>Bushnell N., Bristow S., Wozniak S., Breakout, (1976)</t>
  </si>
  <si>
    <t>Nishikado T., Space Invaders, (1978)</t>
  </si>
  <si>
    <t>Hunicke R., Chapman V., AI for dynamic difficulty adjustment in games, AAAI Workshop - Technical Report, WS-04-04, pp. 91-96, (2004)</t>
  </si>
  <si>
    <t>Yannakakis G.N., Hallam J., Towards capturing and enhancing entertainment in computer games, Lecture Notes in Computer Science (including subseries Lecture Notes in Artificial Intelligence and Lecture Notes in Bioinformatics), 3955, pp. 432-442, (2006)</t>
  </si>
  <si>
    <t>Pedersen C., Togelius J., Yannakakis G., Modeling player experience in Super Mario Bros, Proc. IEEE Symp. Comput. Intell. Games, pp. 132-139, (2009)</t>
  </si>
  <si>
    <t>Jennings-Teats M., Smith G., Wardrip-Fruin N., Polymorph: Dynamic difficulty adjustment through level generation, Proc. Workshop Procedural Content Generat. Games, pp. 111-114, (2010)</t>
  </si>
  <si>
    <t>Gaming—Anteil der Spieler in Deutschland nach Alter, (2023)</t>
  </si>
  <si>
    <t>Cairns P., Cox A., Nordin A.I., Immersion in Digital Games: Review of Gaming Experience Research, Handbook of Digital Games, pp. 337-361, (2014)</t>
  </si>
  <si>
    <t>Ryan M.-L., Narrative as Virtual Reality 2, (2015)</t>
  </si>
  <si>
    <t>Agrawal S., Simon A., Bech S., Baerentsen K., Forchhammer S., Defining Immersion: Literature Review and Implications for Research on Audiovisual Experiences, J. Audio Eng. Soc, 68, pp. 404-417, (2020)</t>
  </si>
  <si>
    <t>Ermi L., Mayra F., Fundamental Components of the Gameplay Experience: Analysing Immersion, Proceedings of the DiGRA Conference</t>
  </si>
  <si>
    <t>Jennett C., Cox A.L., Cairns P., Dhoparee S., Epps A., Tijs T., Walton A., Measuring and Defining the Experience of Immersion in Games, Int. J. Hum.-Comput. Stud, 66, pp. 641-661, (2008)</t>
  </si>
  <si>
    <t>IJsselsteijn W.A., de Kort Y.A.W., Poels K., The Game Experience Questionnaire, (2013)</t>
  </si>
  <si>
    <t>Yee N., Motivations for Play in Online Games, CyberPsychology Behav, 9, pp. 772-775, (2006)</t>
  </si>
  <si>
    <t>Cohen J., Defining Identification: A Theoretical Look at the Identification of Audiences with Media Characters, Mass Commun. Soc, 4, pp. 245-264, (2001)</t>
  </si>
  <si>
    <t>Hefner D., Klimmt C., Vorderer P., Identification with the Player Character as Determinant of Video Game Enjoyment, Proceedings of the Entertainment Computing—ICEC 2007, pp. 39-48, (2007)</t>
  </si>
  <si>
    <t>Henning B., Vorderer P., Psychological Escapism: Predicting the Amount of Television Viewing by Need for Cognition, J. Commun, 51, pp. 100-120, (2001)</t>
  </si>
  <si>
    <t>Boffel C., Wurger S., Musseler J., Schlittmeier S.J., Character Customization with Cosmetic Microtransactions in Games: Subjective Experience and Objective Performance, Front. Psychol, 12, (2022)</t>
  </si>
  <si>
    <t>Boltz M., Schulkind M., Kantra S., Effects of Background Music on the Remembering of Filmed Events, Mem. Cogn, 19, pp. 593-606, (1991)</t>
  </si>
  <si>
    <t>Zhang J., Fu X., The Influence of Background Music of Video Games on Immersion, J. Psychol. Psychother, 5, (2015)</t>
  </si>
  <si>
    <t>Sanders T.A., Cairns P., Time Perception, Immersion and Music in Videogames, Proceedings of the HCI 2010, pp. 160-167</t>
  </si>
  <si>
    <t>Klimmt C., Possler D., May N., Auge H., Wanjek L., Wolf A.-L., Effects of Soundtrack Music on the Video Game Experience, Media Psychol, 22, pp. 689-713, (2019)</t>
  </si>
  <si>
    <t>Levy L.M., The Effects of Background Music on Video Game Play Performance, Behavior and Experience in Extraverts and Introverts, Georgia Institute of Technology, (2015)</t>
  </si>
  <si>
    <t>Ribeiro G., Rogers K., Altmeyer M., Terkildsen T., Nacke L.E., Game Atmosphere: Effects of Audiovisual Thematic Cohesion on Player Experience and Psychophysiology, Proceedings of the Annual Symposium on Computer-Human Interaction in Play, pp. 107-119, (2020)</t>
  </si>
  <si>
    <t>Wharton A., Collins K., Subjective Measures of the Influence of Music Customization on the Video Game Play Experience: A Pilot Study, Game Stud, 11, (2011)</t>
  </si>
  <si>
    <t>Grimshaw M., Lindley C., Nacke L., Sound and Immersion in the First-Person Shooter: Mixed Measurement of the Player’s Sonic Experience, Proceedings of the Audio Mostly—A Conference on Interaction with Sound</t>
  </si>
  <si>
    <t>Nacke L.E., Grimshaw M.N., Lindley C.A., More than a Feeling: Measurement of Sonic User Experience and Psychophysiology in a First-Person Shooter Game, Interact. Comput, 22, pp. 336-343, (2010)</t>
  </si>
  <si>
    <t>Haehn L., Schlittmeier S.J., Boffel C., I Hear, Therefore I Am—Influence of Sound Design in Videogames, Proceedings of the DAGA 2023, pp. 1648-1651</t>
  </si>
  <si>
    <t>League of Legends [Video game], (2009)</t>
  </si>
  <si>
    <t>Chattopadhyay B., Reconstructing Atmospheres: Ambient Sound in Film and Media Production, Commun. Public, 2, pp. 352-364, (2017)</t>
  </si>
  <si>
    <t>Khan O., Ahmed I., Cottingham J., Rahhal M., Arvanitis T.N., Elliott M.T., Timing and Correction of Stepping Movements with a Virtual Reality Avatar, PLoS ONE, 15, (2020)</t>
  </si>
  <si>
    <t>Haehn L., Borowczak L., Schlittmeier S.J., Boffel C., Soundscaping the Game World: The Impact of Character and Ambient Sounds on Immersion and Avatar Identification, Proceedings of the 1st AUDICTIVE Conference, pp. 92-95</t>
  </si>
  <si>
    <t>Faul F., Erdfelder E., Lang A.-G., Buchner A., G*Power 3: A Flexible Statistical Power Analysis Program for the Social, Behavioral, and Biomedical Sciences, Behav. Res. Methods, 39, pp. 175-191, (2007)</t>
  </si>
  <si>
    <t>Law E.L.-C., Bruhlmann F., Mekler E.D., Systematic Review and Validation of the Game Experience Questionnaire (GEQ)—Implications for Citation and Reporting Practice, Proceedings of the 2018 Annual Symposium on Computer-Human Interaction in Play, pp. 257-270, (2018)</t>
  </si>
  <si>
    <t>Van Looy J., Courtois C., De Vocht M., Player Identification in Online Games: Validation of a Scale for Measuring Identification in MMORPGs, Proceedings of the 3rd International Conference on Fun and Games, pp. 126-134, (2010)</t>
  </si>
  <si>
    <t>Bakdash J.Z., Marusich L.R., Repeated Measures Correlation, Front. Psychol, 8, (2017)</t>
  </si>
  <si>
    <t>R: A Language and Environment for Statistical Computing 2022</t>
  </si>
  <si>
    <t>Csikszentmihalyi M., Beyond Boredom and Anxiety, (1975)</t>
  </si>
  <si>
    <t>Csikszentmihalyi M., Massimini F., On the psychological selection of bio-cultural information, New Ideas in Psychology, 3, 2, pp. 115-138, (1985)</t>
  </si>
  <si>
    <t>Csikszentmihalyi M., Creativity: Flow and the Psychology of Discovery and Invention, pp. 111-113, (1996)</t>
  </si>
  <si>
    <t>Popper K.R., Conjectures and Refutations: The Growth of Scientific Knowledge (Essays and Lectures), (1963)</t>
  </si>
  <si>
    <t>Campbell D.T., Evolutionary epistemology, The Philosophy of Karl Popper, 1, pp. 413-459, (1974)</t>
  </si>
  <si>
    <t>Simonton D.K., Creative thought as blind-variation and selective-retention: Combinatorial models of exceptional creativity, Physics of Life Reviews, 7, 2, pp. 156-179, (2010)</t>
  </si>
  <si>
    <t>Csikszentmihalyi M., Society, culture, and person: A systems view of creativity, The Nature of Creativity, pp. 325-339, (1988)</t>
  </si>
  <si>
    <t>Csikszentmihalyi M., The systems model of creativity and its applications, The Wiley Handbook of Genius, pp. 533-545, (2014)</t>
  </si>
  <si>
    <t>Simonton D.K., Fields, domains, and individuals (chapter), Handbook of Organizational Creativity, pp. 67-86, (2012)</t>
  </si>
  <si>
    <t>Van Peer W., Two laws of literary canon: Growth and predictability in canon formation, Mosaic: A Journal for the Interdisciplinary Study of Literature, 30, 2, pp. 113-132, (1997)</t>
  </si>
  <si>
    <t>Luhmann N., Soziale Systeme: Grundriss Einer Allgemeinen Theorie, (1987)</t>
  </si>
  <si>
    <t>Dawkins R., The Selfish Gene, (1976)</t>
  </si>
  <si>
    <t>Dennett D.C., Darwin's Dangerous Idea: Evolution and the Meanings of Life, (1995)</t>
  </si>
  <si>
    <t>Blackmore S.J., The Meme Machine, (1999)</t>
  </si>
  <si>
    <t>Blackmore S.J., Memes, creativity and consciousness, Aesthetica Magazine, 13, 50, (2006)</t>
  </si>
  <si>
    <t>Blackmore S.J., Memes, minds and imagination, SusanBlackmore.co.UK, (2007)</t>
  </si>
  <si>
    <t>Koestler A., The Act of Creation, (1964)</t>
  </si>
  <si>
    <t>Koestler A., The Ghost in the Machine, (1967)</t>
  </si>
  <si>
    <t>Koestler A., Janus: A Summing Up, (1978)</t>
  </si>
  <si>
    <t>Feynman R.P., Photon-hadron Interactions, Frontiers in Physics, (1972)</t>
  </si>
  <si>
    <t>Feynman R.P., Don't You Have Time to Think?, (2005)</t>
  </si>
  <si>
    <t>Velikovsky J.T., The holon-parton structure of the meme (and, Narreme): A structure for the unit of culture, StoryAlity, (2013)</t>
  </si>
  <si>
    <t>Csikszentmihalyi M., Wolfe R., New conceptions and research approaches to creativity: Implications for a systems perspective of creativity in education, International Handbook of Giftedness and Talent, (2000)</t>
  </si>
  <si>
    <t>Laszlo E., Introduction to Systems Philosophy: Toward A New Paradigm of Contemporary Thought, pp. 88-97, (1972)</t>
  </si>
  <si>
    <t>Gerrig R.J., Experiencing Narrative Worlds, (1993)</t>
  </si>
  <si>
    <t>Green M.C., Brock T.C., The role of transportation in the persuasiveness of public narratives, Journal of Personality and Social Psychology, 79, pp. 701-721, (2000)</t>
  </si>
  <si>
    <t>Green M.C., Chatham C., Sestir M.A., Emotion and transportation into fact and fiction, Scientific Study of Literature, 2, 1, pp. 37-59, (2012)</t>
  </si>
  <si>
    <t>Van Laer T., De Ruyter K., Visconti L.M., Wetzels M., The extended transportation-imagery model: A meta-analysis of the antecedents and consequences of consumers' narrative transportation, Journal of Consumer Research, 40, pp. 797-817, (2014)</t>
  </si>
  <si>
    <t>Boyle E.A., Connolly T.M., Hainey T., Boyle J.M., Engagement in digital entertainment games: A systematic review, Computers in Human Behavior, 28, pp. 771-780, (2012)</t>
  </si>
  <si>
    <t>Sweetser P., Wyeth P., Gameflow: A model for evaluating player enjoyment in games, Computers in Entertainment, 3, 3, pp. 1-24, (2005)</t>
  </si>
  <si>
    <t>Chen J., Flow in games: Flow theory, JenovaChen.com, (2006)</t>
  </si>
  <si>
    <t>Chen J., Flow in games (and Everything Else), Communications of the ACM, 50, 4, (2007)</t>
  </si>
  <si>
    <t>Popper K.R., All Life is Problem Solving, (1999)</t>
  </si>
  <si>
    <t>Maynard Smith J., Evolution and the Theory of Games, (1982)</t>
  </si>
  <si>
    <t>Gardner H., Frames of Mind: The Theory of Multiple Intelligences, (1983)</t>
  </si>
  <si>
    <t>Gardner H., The Unschooled Mind: How Children Think and How Schools Should Teach, (1991)</t>
  </si>
  <si>
    <t>Smith M., Howard Gardner, Multiple Intelligences and Education, (2002)</t>
  </si>
  <si>
    <t>Cosmides L., Tooby J., The multimodular nature of human intelligence, Origin and Evolution of Intelligence, (1997)</t>
  </si>
  <si>
    <t>Tooby J., Cosmides L., Conceptual foundations of evolutionary psychology, The Handbook of Evolutionary Psychology, (2005)</t>
  </si>
  <si>
    <t>Tooby J., Cosmides L., Does beauty build adapted minds?, Evolution, Literature and Film: A Reader, pp. 174-183, (2010)</t>
  </si>
  <si>
    <t>Garlick D., Intelligence and the Brain: Solving the Mystery of Why People Differ in IQ and How A Child Can Be A Genius, (2010)</t>
  </si>
  <si>
    <t>Jenkins H., Videogames on the Threshold of Art', (2001)</t>
  </si>
  <si>
    <t>Jenkins H., First Person: New Media As Story, (2004)</t>
  </si>
  <si>
    <t>Jenkins H., The Wow Climax: Tracing the Emotional Impact of Popular Culture, (2007)</t>
  </si>
  <si>
    <t>Carroll J., Correcting for the corrections: A darwinian critique of a foucauldian novel, Style, 47, 1, pp. 87-118, (2013)</t>
  </si>
  <si>
    <t>Balakrishnan B., Shyam S.S., Where am I? How can i get there? Impact of navigability and narrative transportation on spatial presence, Human-Computer Interaction, 26, 3, pp. 161-204, (2011)</t>
  </si>
  <si>
    <t>The best videogame stories ever, GamesRadar Staff., (2013)</t>
  </si>
  <si>
    <t>Csikszentmihalyi M., A systems perspective on creativity, Creative Management and Development, pp. 3-17, (2006)</t>
  </si>
  <si>
    <t>McIntyre P., Creativity and Cultural Production: Issues for Media Practice, (2012)</t>
  </si>
  <si>
    <t>Simonton D.K., Creativity in Science: Chance, Logic, Genius, and Zeitgeist, (2004)</t>
  </si>
  <si>
    <t>Simonton D.K., Great Flicks: Scientific Studies of Cinematic Creativity and Aesthetics, (2011)</t>
  </si>
  <si>
    <t>Runco M.A., Jaeger G.J., The standard definition of creativity, Creativity Research Journal, 24, 1, pp. 92-96, (2012)</t>
  </si>
  <si>
    <t>Bateson, Capra, F &amp; Luisi, PL 2014, The Systems View of Life: A Unifying Vision, (2014)</t>
  </si>
  <si>
    <t>Wilson E.O., Consilience: The Unity of Knowledge, (1998)</t>
  </si>
  <si>
    <t>Carroll J., Evolution and Literary Theory, (1995)</t>
  </si>
  <si>
    <t>Pinker S., The Blank Slate: The Modern Denial of Human Nature, (2002)</t>
  </si>
  <si>
    <t>Brown D.E., Human Universals, (1991)</t>
  </si>
  <si>
    <t>Pinker S., How the Mind Works, (1997)</t>
  </si>
  <si>
    <t>Miller J.G., Living Systems, (1978)</t>
  </si>
  <si>
    <t>Luhmann N., Social Systems, Writing Science, (1995)</t>
  </si>
  <si>
    <t>Kinder M., Playing with Power in Movies, Television, and Video Games: From Muppet Babies to Teenage Mutant Ninja Turtles, (1991)</t>
  </si>
  <si>
    <t>Jenkins H., Transmedia Storytelling, (2003)</t>
  </si>
  <si>
    <t>Dena C., Transmedia Practice: Theorising the Practice of Expressing A Fictional World Across Distinct Media and Environments, (2009)</t>
  </si>
  <si>
    <t>Gomez J., The 8 Defining Characteristics of A Transmedia Production, (2007)</t>
  </si>
  <si>
    <t>Velikovsky J.T., Transmedia Practice: A Collective Approach, (2014)</t>
  </si>
  <si>
    <t>Producers Guild of America Code of Credits -New Media, (2010)</t>
  </si>
  <si>
    <t>Sampson S., Evolution changes everything, This Will Change Everything: Ideas That Will Shape the Future, (2010)</t>
  </si>
  <si>
    <t>Capra F., Luisi P.L., The Systems View of Life: A Unifying Vision, (2014)</t>
  </si>
  <si>
    <t>Boyd B., Art and evolution: The avant-garde as test case -spiegelman in the narrative corpse, Evolution, Literature and Film: A Reader, (2010)</t>
  </si>
  <si>
    <t>Dutton D., The Art Instinct: Beauty, Pleasure and Human Evolution, pp. 51-61, (2010)</t>
  </si>
  <si>
    <t>Velikovsky J.T., Animation and narrative in videogames: A case study -looney tunes: Acme arsenal, Animation Practice, Process &amp; Production, 2, 1-2, pp. 11-48, (2012)</t>
  </si>
  <si>
    <t>Glass Brian D., Maddox Todd W., Love Bradley C., Real-time strategy game training: Emergence of a cognitive flexibility trait, PLoS ONE, 2013, 8, (2013)</t>
  </si>
  <si>
    <t>Buschkuehl M., Jaeggi S.M., Improving intelligence: A literature review, Swiss Medical Weekly, 140, 19-20, pp. 266-272, (2010)</t>
  </si>
  <si>
    <t>Przybylski A.K., Deci E.L., Rigby C.S., Ryan R.M., Competence-impeding electronic games and players' aggressive feelings, thoughts, and behaviors, Journal of Personality and Social Psychology, 106, 3, pp. 441-457, (2014)</t>
  </si>
  <si>
    <t>Velikovsky J.T., A hierarchy of memes, Practical Memetics, (2014)</t>
  </si>
  <si>
    <t>Velikovsky J.T., Creative practice theory, StoryAlity, (2012)</t>
  </si>
  <si>
    <t>Bourdieu P., Johnson R.E., The Field of Cultural Production: Essays on Art and Literature, (1993)</t>
  </si>
  <si>
    <t>Bogost I., Persuasive Games: the Expressive Power of Videogames, (2007)</t>
  </si>
  <si>
    <t>Brown S., Scalable City Interactive Installation, (2007)</t>
  </si>
  <si>
    <t>Diller D., Roberts B., Blankenship S., Nielsen D., (2004)</t>
  </si>
  <si>
    <t>Khoo E.T., Merritt T., Lim Fei V., Liu W., Rahaman H., Prasad J., Marsh T., Body music: physical exploration of music theory, ACM SIGGRAPH Video Games Symposium, (2008)</t>
  </si>
  <si>
    <t>Fullerton T., Furmanski T., ValaNejad K., Journey of discovery: the night journey, ACM SIGGRAPH Video Game Symposium, (2007)</t>
  </si>
  <si>
    <t>Henriksen T.D., (2006)</t>
  </si>
  <si>
    <t>Hoffman H., Patterson H., Virtual reality pain distraction, American Pain Society Bulletin, 15, 2, (2005)</t>
  </si>
  <si>
    <t>Huizinga J., Homo Ludens: A Study of the Play Element in Culture, (1950)</t>
  </si>
  <si>
    <t>Laurel B., Computers as Theatre, (1993)</t>
  </si>
  <si>
    <t>Laurel B., Strickland R., Tow R., Placeholder: landscape and narrative in virtual environments, Computer Graphics, ACM SIGGRAPH, 28, pp. 118-126, (1994)</t>
  </si>
  <si>
    <t>Marsh T., Presence as Experience: Framework to Assess Virtual Corpsing, Presence 2001: 4th International Workshop on Presence, (2001)</t>
  </si>
  <si>
    <t>Marsh T., Presence as Experience: film informing ways of staying there, PRESENCE: Teleoperators and Virtual Environments, 12, 5, pp. 538-549, (2003)</t>
  </si>
  <si>
    <t>Marsh T., Li Zhiqiang N., Chuang X., Klopfer E., Osterweil S., Haas J.-M., Narrative and puzzle-based serious games and their relationship to students' engaged learning experience. CGames 2010, 15th International Conference on Computer Games: AI, Animation, Mobile, Interactive Multimedia, Educational &amp; Serious Games, (2010)</t>
  </si>
  <si>
    <t>Marsh T., Activity-based scenario design, development and assessment in serious games, Gaming and Cognition: Theories and Practice from the Learning Sciences, pp. 214-227, (2010)</t>
  </si>
  <si>
    <t>Michael D., Chen S., Serious Games: Games that Educate, Train, and Inform, (2006)</t>
  </si>
  <si>
    <t>Pausch R., Snoddy J., Taylor R., Watson S., Haseltine E., Disney's Aladdin: first steps toward storytelling in virtual reality, Digital Illusion: Entertaining the Future with High Technology, pp. 357-372, (1996)</t>
  </si>
  <si>
    <t>Persausive Games., (2010)</t>
  </si>
  <si>
    <t>Prensky M., Fun, play and games: what makes games engaging, Digital Game-Based Learning, (2001)</t>
  </si>
  <si>
    <t>Rizzo A.A., Difede J., Rothbaum B.O., Reger G., Spitalnick J., Cukor J., Mclay R.</t>
  </si>
  <si>
    <t>Sawyer B., (2007)</t>
  </si>
  <si>
    <t>Sawyer B., Smith P., (2008)</t>
  </si>
  <si>
    <t>Sawyer B., (2010)</t>
  </si>
  <si>
    <t>Susi T., Johannesson M., Backlund P., (2007)</t>
  </si>
  <si>
    <t>Van Eck R., Digital Game-Based Learning: It's Not Just the Digital Natives Who Are Restless, EDUCAUSE Review, 41, 2, (2006)</t>
  </si>
  <si>
    <t>Waker, (2010)</t>
  </si>
  <si>
    <t>Zyda M., (2005)</t>
  </si>
  <si>
    <t>Meier S., Civilization, (1991)</t>
  </si>
  <si>
    <t>Matsuura M., Vib-ribbon, (1999)</t>
  </si>
  <si>
    <t>Remo C., MIGS: Far Cry 2's Guay on the Importance of Procedural Content, (2008)</t>
  </si>
  <si>
    <t>Smith G., Cha M., Whitehead J., A framework for analysis of 2d platformer levels, Sandbox '08: Proceedings of the 2008 ACM SIGGRAPH Symposium on Video Games, pp. 75-80, (2008)</t>
  </si>
  <si>
    <t>Byrne W., Schnier T., Hendley R.J., Computational intelligence and case-based creativity in design, Proceedings of the International Joint Workshop on Computational Creativity 2008, pp. 31-40, (2008)</t>
  </si>
  <si>
    <t>Sims K., Artificial evolution for computer graphics, SIGGRAPH '91: Proceedings of the 18th Annual Conference on Computer Graphics and Interactive Techniques, 25, pp. 319-328, (1991)</t>
  </si>
  <si>
    <t>Dipaola S., Gabora L., Incorporating characteristics of human creativity into an evolutionary art algorithm, Genetic Programming and Evolvable Machines, 10, 2, pp. 97-110, (2009)</t>
  </si>
  <si>
    <t>Kicinger R., Arciszewski T., Jong K.D., Evolutionary computation and structural design: A survey of the state-of-the-art, Computers &amp; Structures, 83, 23-24, pp. 1943-1978, (2005)</t>
  </si>
  <si>
    <t>Jorge P.M., Tavares J., Cardoso A., Pereira F.B., Costa E., Evolving creativity, Computational Creativity Workshop, 7th European Conference in Case Based Reasoning, pp. 91-102, (2004)</t>
  </si>
  <si>
    <t>Boden M., The Creative Mind</t>
  </si>
  <si>
    <t>Myths and Mechanisms, (2003)</t>
  </si>
  <si>
    <t>Togelius J., Schmidhuber J., An experiment in automatic game design, IEEE Symposium on Computational Intelligence and Games, pp. 111-118, (2008)</t>
  </si>
  <si>
    <t>Smith G., Treanor M., Whitehead J., Mateas M., Rhythm-based level generation for 2d platformers, FDG '09: Proceedings of the 4th International Conference on Foundations of Digital Games, pp. 175-182, (2009)</t>
  </si>
  <si>
    <t>Hunicke R., LeBlanc M., Zubek R., MDA: A formal approach to game design and game research, Challenges in Game AI Workshop, Nineteenth National Conference on Artificial Intelligence, pp. 1-5, (2004)</t>
  </si>
  <si>
    <t>Malone T.W., What makes things fun to learn? Heuristics for designing instructional computer games, SIGSMALL '80: Proceedings of the 3rd ACM SIGSMALL Symposium and the First SIGPC Symposium on Small Systems, pp. 162-169, (1980)</t>
  </si>
  <si>
    <t>Garneau P.A., Fourteen forms of fun, Gamasutra, (2001)</t>
  </si>
  <si>
    <t>Sweetser P., Wyeth P., Gameflow: A model for evaluating player enjoyment in games, Comput. Entertain, 3, 3, (2005)</t>
  </si>
  <si>
    <t>Miyamoto S., Donkey Kong, (1981)</t>
  </si>
  <si>
    <t>Miyamoto S., Yamauchi H., Tezuka T., Super Mario Bros, (1987)</t>
  </si>
  <si>
    <t>Wolf M.J.P., The Medium of the Video Game, (2002)</t>
  </si>
  <si>
    <t>Compton K., Mateas M., Procedural level design for platform games, 2nd Artificial Intelligence and Interactive Digital Entertainment Conference, pp. 109-111, (2006)</t>
  </si>
  <si>
    <t>Juul J., Fear of failing? The many meanings of difficulty in video games, The Video Game Theory Reader, 2, pp. 237-252, (2009)</t>
  </si>
  <si>
    <t>Falstein N., Understanding fun - The theory of natural funativity, Introduction to Game Development, pp. 71-98, (2005)</t>
  </si>
  <si>
    <t>Peng W., Lin J.-H., Crouse J., Is playing exergames really exercising? A meta-analysis of energy expenditure in active video games, Cyberpsychology, Behavior and Social Networking, 14, 11, pp. 681-688, (2011)</t>
  </si>
  <si>
    <t>Gorgu L., O'Hare G.M., O'Grady M.J., Towards mobile collaborative exergaming, Advances in Human-oriented and Personalized Mechanisms, Technologies, and Services. Second International Conference on IEEE 2009, pp. 61-64</t>
  </si>
  <si>
    <t>Lieberman D.A., Dance Games and Other Exergames: What the Research Says, (2006)</t>
  </si>
  <si>
    <t>Sinclair J., Hingston P., Masek M., Considerations for the design of exergames, Proceedings of the 5th International Conference on Computer Graphics and Interactive Techniques in Australia and Southeast Asia, pp. 289-295, (2007)</t>
  </si>
  <si>
    <t>Mellecker R., Lyons R.E.J., Baranowski T., Disentangling Fun and Enjoyment in Exergames Using an Expanded Design, Play, Experience Framework: A Narrative Review, Games for Health Journal, 2, 3, pp. 142-149, (2013)</t>
  </si>
  <si>
    <t>Ryckman R.M., Hamel J., Perceived physical ability differences in the sport participation motives of young athletes, International Journal of Sport Psychology, (1993)</t>
  </si>
  <si>
    <t>Biddiss E., Irwin J., Active video games to promote physical activity in children and youth: A systematic review, Archives of Pediatrics &amp; Adolescent Medicine, 164, 7, pp. 664-672, (2010)</t>
  </si>
  <si>
    <t>Whitehead A., Johnston H., Nixon N., Welch J., Exergame effectiveness: What the numbers can tell us, Proceedings of the 5th ACM SIGGRAPH Symposium on Video Games 2010, pp. 55-62</t>
  </si>
  <si>
    <t>Vorderer P., Hartmann T., Klimmt C., Explaining the enjoyment of playing video games: The role of competition, Proceedings of the Second International Conference on Entertainment Computing, pp. 1-9, (2003)</t>
  </si>
  <si>
    <t>Liang Y., Yau P.W., Effects of active videogames on physical activity and related outcomes among healthy children: A systematic review, GAMES for HEALTH: Research, Development, and Clinical Applications, 3, 3, pp. 122-144, (2014)</t>
  </si>
  <si>
    <t>Peng W., Crouse J., Playing in parallel: The effects of multiplayer modes in active video game on motivation and physical exertion, Cyberpsychology, Behavior, and Social Networking, 16, 6, pp. 423-427, (2013)</t>
  </si>
  <si>
    <t>O'Loughlin E.K., Dugas E.N., Sabiston C.M., O'Loughlin J.L., Prevalence and correlates of exergaming in youth, Pediatrics, 130, 5, pp. 806-814, (2012)</t>
  </si>
  <si>
    <t>Nulty D.D., The adequacy of response rates to online and paper surveys: What can be done?, Assessment &amp; Evaluation in Higher Education, 33, 3, pp. 301-314, (2008)</t>
  </si>
  <si>
    <t>Cohen J., Cohen P., West S.G., Aiken L.S., Applied Multiple Regression/Correlation Analysis for the Behavioral Sciences, (2002)</t>
  </si>
  <si>
    <t>Chen F.X., King A.C., Hekler E.B., Healthifying exergames: Improving health outcomes through intentional priming, Proceedings of the 32nd Annual ACM Conference on Human Factors in Computing Systems, pp. 1855-1864, (2014)</t>
  </si>
  <si>
    <t>Pasch M., Berthouze N., Dijk B., Nijholt A., Motivations, Strategies, and Movement Patterns of Video Gamers Playing Nintendo Wii Boxing, pp. 27-33, (2008)</t>
  </si>
  <si>
    <t>American College Health Association-National College Health Assessment (ACHA-NCHA) spring 2004 reference group data report (abridged), Journal of American College Health, 54, pp. 201-211, (2004)</t>
  </si>
  <si>
    <t>Anderson E.S., Winett R.A., Wojcik J.R., Winett S.G., Bowden B.S., A computerized social cognitive intervention for nutrition behavior: Direct and mediated effects on fat, fiber, fruits, and vegetables, self-efficacy, and outcome expectations among food shoppers, Annals of Behavioral Medicine, 23, pp. 88-100, (2001)</t>
  </si>
  <si>
    <t>Bandura A., Social foundation of thought and action: A social cognitive theory, (1986)</t>
  </si>
  <si>
    <t>Bandura A., Health promotion by social cognitive means, Health Education &amp; Behavior, 31, pp. 143-164, (2004)</t>
  </si>
  <si>
    <t>Becker M.H., The health belief model and personal health behavior, Health Education Monographs, 2, pp. 324-473, (1974)</t>
  </si>
  <si>
    <t>Boon C.S., Clydesdale F.M., A review of childhood and adolescent obesity interventions, Critical Reviews of Food Science and Nutrition, 45, pp. 511-525, (2005)</t>
  </si>
  <si>
    <t>Brown S.J., Lieberman D.A., Gemeny B.A., Fan Y.C., Wilson D.M., Pasta D.J., Educational video game for juvenile diabetes: Results of a controlled trial, Medical Information, 22, pp. 77-89, (1997)</t>
  </si>
  <si>
    <t>Brug J., Glanz K., van Assema P., Kok G., van Breuklen G.J.P., The impact of computer-tailored feedback and iterative feedback on fat, fruit, and vegetable intake, Health Education and Behavior, 25, pp. 517-531, (1998)</t>
  </si>
  <si>
    <t>Brug J., Oenema A., Kroeze W., Raat H., The Internet and nutrition education: Challenges and opportunities, European Journal of Clinical Nutrition, 59, (2005)</t>
  </si>
  <si>
    <t>Brug J., Steenhuis I., van Assema P., de Vries H., The impact of a computer-tailored nutrition intervention, Preventive Medicine, 25, pp. 236-242, (1996)</t>
  </si>
  <si>
    <t>Casazza K., Ciccazzo M., Improving the dietary patterns of adolescents using a computer-based approach, Journal of School Health, 76, pp. 43-46, (2006)</t>
  </si>
  <si>
    <t>Compas B.E., Wagner B.M., Slavin L.A., Vannatta K., A prospective study of life events, social support, and psychological symtomatology during the transition from high school to college, American Journal of Community Psychology, 14, pp. 241-257, (1986)</t>
  </si>
  <si>
    <t>Croll J.K., Neumark-Sztainer D., Story M., Healthy eating: What does it mean to adolescents?, Journal of Nutrition Education, 33, pp. 193-198, (2001)</t>
  </si>
  <si>
    <t>Healthy people 2010: Understanding and improving health, (2000)</t>
  </si>
  <si>
    <t>Doak C.M., Visscher T.L., Renders C.M., Seidell J.C., The prevention of overweight and obesity in children and adolescents: A review of interventions and programmes, Obesity Review, 7, pp. 111-136, (2006)</t>
  </si>
  <si>
    <t>Garris R., Ahlers R., Driskell J.E., Games, motivation, and learning: A research and practice model, Simulation &amp; Gaming, 33, pp. 441-472, (2002)</t>
  </si>
  <si>
    <t>Heatey K.R., Thombs D.L., Fruit-vegetable consumption self-efficacy in youth, American Journal of Health Behavior, 21, 3, pp. 172-177, (1997)</t>
  </si>
  <si>
    <t>Janis I.L., King B.T., The influence of incentive conditions on the success of role playing in modifying attitudes, Journal of Personality and Social Psychology, 1, pp. 17-27, (1965)</t>
  </si>
  <si>
    <t>Kato P.M., Beale I.L., Factors affecting acceptability to young cancer patients of a psychoeducational video game about cancer, Journal of Pediatric Oncology Nursing, 23, pp. 269-275, (2006)</t>
  </si>
  <si>
    <t>Kreuter M., Farrell D., Olevitch L., Brennan L., Tailoring health messages: Customizing communication with computer technology, (2000)</t>
  </si>
  <si>
    <t>Kroeze W., Werkman A., Brug J., A systematic review of randomized trials on the effectiveness of computer-tailored education on physical activity and dietary behaviors, Annals of Behavioral Medicine, 31, pp. 205-223, (2006)</t>
  </si>
  <si>
    <t>Kuppens R., Eriksen M.P., Adriaanse H.P., Nijhuis F.J.N., Aaron J.C., Determinants of fat and fiber consumption in American rural energy workers, Preventive Medicine, 25, pp. 212-217, (1996)</t>
  </si>
  <si>
    <t>Lave J., Wenger E., Situated learning: Legitimate peripheral participation, (1991)</t>
  </si>
  <si>
    <t>Lee K.M., Peng W., A brief biography of computer game studies, Playing computer games: Motives, responses, and consequences, pp. 325-345, (2006)</t>
  </si>
  <si>
    <t>Lieberman D.A., Interactive video games for health promotion: Effects on knowledge, self-efficacy, social support, and health, Health promotion and interactive technology, pp. 103-120, (1997)</t>
  </si>
  <si>
    <t>Lieberman D.A., What can we learn from playing interactive games?, Playing computer games: Motives, responses, and consequences, pp. 379-398, (2006)</t>
  </si>
  <si>
    <t>Long J.D., Stevens K.R., Using technology to promote self-efficacy for healthy eating in adolescents, Journal of Nursing Scholarship, 36, pp. 134-139, (2004)</t>
  </si>
  <si>
    <t>Ma J., Betts N.M., Horacek T., Georgiou C., White A., Assessing stages of change for fruit and vegetable intake in young adults: A combination of traditional staging algorithms and foodfrequency questionnaires, Health Education Research, 18, pp. 224-236, (2003)</t>
  </si>
  <si>
    <t>Malone T.W., Toward a theory of intrinsically motivating instruction, Cognitive Science, 4, pp. 258-277, (1981)</t>
  </si>
  <si>
    <t>Malouf D.B., The effect of instructional computer games on continuing student motivation, Journal of Special Education, 21, pp. 27-38, (1987)</t>
  </si>
  <si>
    <t>Matvienko O., Lewis D.S., Schafer E., A college nutrition science course as an intervention to prevent weight gain in female college freshmen, Journal of Nutrition Education, 33, pp. 95-101, (2001)</t>
  </si>
  <si>
    <t>Moreno R., Mayer R.E., Engaging students in active learning: The case for personalized multimedia messages, Journal of Educational Psychology, 92, pp. 724-733, (2000)</t>
  </si>
  <si>
    <t>Peng W., Playing computer and video games: Entertainment, education, and beyond, (2005)</t>
  </si>
  <si>
    <t>Peng W., Theoretical guidance for using computer and video games for health intervention, (2005)</t>
  </si>
  <si>
    <t>Peng W., Klein J., Lee K.M., Will role playing video game influence how you judge? Favoritism towards similar roles and social judgments towards criminality, (2006)</t>
  </si>
  <si>
    <t>Randel J.M., Morris B.A., Wetzel C.D., The effectiveness of games for educational purposes-a review of recent research, Simulation &amp; Gaming, 23, pp. 261-276, (1992)</t>
  </si>
  <si>
    <t>Rausch J.R., Maxwell S.E., Kelley K., Analytic methods for questions pertaining to a randomized pretest, posttest, follow-up design, Journal of Clinical Child and Adolescent Psychology, 32, pp. 467-486, (2003)</t>
  </si>
  <si>
    <t>Resnicow K., Davis-Hearn M., Smith M., Baranowski T., Lin L.S., Baranowski J., Et al., Social-cognitive predictors of fruit and vegetable intake in children, Health Psychology, 16, pp. 272-276, (1997)</t>
  </si>
  <si>
    <t>Reynolds K.D., Yaroch A.L., Franklin F.A., Maloy J., Testing mediating variables in a school-based nutrition intervention program, Health Psychology, 21, pp. 51-60, (2002)</t>
  </si>
  <si>
    <t>Ricci K.E., Salas E., Cannonbowers J.A., Do computer-based games facilitate knowledge acquisition and retention?, Military Psychology, 8, pp. 295-307, (1996)</t>
  </si>
  <si>
    <t>Ross S., Do I really have to eat that?": A qualitative study of schoolchildren's food choices and preferences, Health Education Journal, 54, pp. 312-321, (1995)</t>
  </si>
  <si>
    <t>Sapp S.G., Jensen H., Reliability and validity of nutrition knowledge and diet-health awareness tests developed from the 1989-1991 diet and health knowledge survey, Journal of Nutrition Education, 29, pp. 63-72, (1997)</t>
  </si>
  <si>
    <t>Entertainment-education and social change, (2004)</t>
  </si>
  <si>
    <t>Slater M.D., Social influences and cognitive control as predictors of self-efficacy and eating behavior, Journal Cognitive Therapy and Research, 13, pp. 231-245, (1989)</t>
  </si>
  <si>
    <t>Slater M.D., Rouner D., Entertainment-education and elaboration likelihood: Understanding the processing of narrative persuasion, Communication Theory, 12, pp. 173-191, (2002)</t>
  </si>
  <si>
    <t>Slimani N., Deharveng G., Charrondierea R.U., van Kappel A.L., Ockeb M.C., Welch A., Et al., Structure of the standardized computerized 24-hour diet recall interview used as reference method in the 22 centres participating in the EPIC project, Computer Methods and Programs in Biomedicine, 58, pp. 251-266, (1999)</t>
  </si>
  <si>
    <t>Street R.L., Rimal R.N., Health promotion and interactive technology: A conceptual foundation, Health promotion and interactive technology: Theoretical applications and future directions, pp. 1-18, (1997)</t>
  </si>
  <si>
    <t>Thomas R., Cahill J., Santilli L., Using an interactive computer game to increase skill and self-efficacy regarding safer sex negotiation: Field test results, Health Education &amp; Behavior, 24, pp. 71-86, (1997)</t>
  </si>
  <si>
    <t>Watt R.G., Sheiham A., Towards an understanding of young people's conceptualization of food and eating, Health Education Journal, 56, pp. 340-349, (1997)</t>
  </si>
  <si>
    <t>Willett W., Lenart E., Reproducibility and validity of foodfrequency questionnaires, Nutritional Epidemiology, 6, (1998)</t>
  </si>
  <si>
    <t>Huhtamo E., Slots of Fun, Slots of Trouble: An Archaeology of Arcade Gaming, Handbook of Computer Game Studies, (2005)</t>
  </si>
  <si>
    <t>Burns K., Fun in Slots, Proceedings of the IEEE Conference on Computational Intelligence in Games, (2006)</t>
  </si>
  <si>
    <t>De Martino B., Kumaran D., Seymour B., Dolan R., Frames, Biases and Rational Decision-making in the Human Brain, Science, 313, pp. 684-687, (2006)</t>
  </si>
  <si>
    <t>Prelec D., Compound Invariant Weighting Functions in Prospect Theory, Choices, Values and Frames, pp. 67-92, (2000)</t>
  </si>
  <si>
    <t>The Artful Mind: Cognitive Science and the Riddle of Human Creativity, (2006)</t>
  </si>
  <si>
    <t>Postrel V., The Substance of Style: How the Rise of Aesthetic Value is Remaking Commerce, Culture and Consciousness, (2003)</t>
  </si>
  <si>
    <t>Computational Aesthetics: Artificial Intelligence Approaches to Beauty and Happiness, (2006)</t>
  </si>
  <si>
    <t>Shannon C., Weaver W., The Mathematical Theory of Communication, (1949)</t>
  </si>
  <si>
    <t>Perception as Bayesian Inference, (1996)</t>
  </si>
  <si>
    <t>Burns K., Dubnov S., Memex Music and Gambling Games: EVE's Take on Lucky Number 13. Proceedings of the AAAI Workshop on Computational Aesthetics, (2006)</t>
  </si>
  <si>
    <t>Burns K., Bayesian Beauty: On the Art of EVE′ and the Act of Enjoyment. Proceedings of the AAAI Workshop on Computational Aesthetics, (2006)</t>
  </si>
  <si>
    <t>Frederick S., Cognitive Reflection and Decision Making, Journal of Economic Perspectives, 19, 4, pp. 25-42, (2005)</t>
  </si>
  <si>
    <t>Abt C., Serious Games, (1970)</t>
  </si>
  <si>
    <t>Burns K., Mental Models of Line Drawings, Perception, 30, 6, pp. 1249-1261, (2001)</t>
  </si>
  <si>
    <t>Bense M., Aesthetica: Einführung in die Neue Aesthetik, (1965)</t>
  </si>
  <si>
    <t>Dubnov S., McAdams S., Reynolds R., Predicting Human Reactions to Music on the Basis of Similarity Structure and Information Theoretic Measures of Sound Signal. Proceedings of the AAAI Symposium on Style and Meaning in Language, Music, Art and Design, (2004)</t>
  </si>
  <si>
    <t>Yannakakis G., Lund H., Hallam J., Modeling Children's Entertainment in the Playwear Playground, Proceedings of the IEEE Conference on Computational Intelligence in Games, (2006)</t>
  </si>
  <si>
    <t>Pearl J., Causality: Models, Reasoning and Inference, (2000)</t>
  </si>
  <si>
    <t>Burns K., Mental Models and Normal Errors, How Professional Make Decisions, (2005)</t>
  </si>
  <si>
    <t>Burns K., Bayesian Inference in Disputed Authorship: A Case Study of Cognitive Errors and a New System for Decision Support, Information Sciences, 176, pp. 1570-1589, (2006)</t>
  </si>
  <si>
    <t>Narmour E., The Analysis and Cognition of Basic Melodic Structures: The Implication-Realization Model, (1990)</t>
  </si>
  <si>
    <t>Huron D., Sweet Anticipation: Music and the Psychology of Expectation, (2006)</t>
  </si>
  <si>
    <t>Dubnov S., Thoughts</t>
  </si>
  <si>
    <t>Butcher S., Aristotle Poetics, (1951)</t>
  </si>
  <si>
    <t>Feldman J., Singh M., Information Along Contours and Object Boundaries, Psychological Review, 112, 1, pp. 243-252, (2005)</t>
  </si>
  <si>
    <t>Aldrich C., Learning by Doing: A Comprehensive Guide to Simulations, Computer Games and Pedagogy in e-Learning and Other Educational Experiences, (2005)</t>
  </si>
  <si>
    <t>Prensky M., Fun, Play and Games: What Makes Games Engaging, Prensky, M: Digital Game-Based Learning, (2001)</t>
  </si>
  <si>
    <t>Hoffman R., Hayes P., The Pleasure Principle, IEEE Intelligent Systems, pp. 86-89, (2004)</t>
  </si>
  <si>
    <t>Allison K.R., Dwyer J.J., Allan F., Yoshida K.K., Boulitiler M., Male adolescents' reasons for participating in physical activity, barriers to participation, and suggestions for increasing participation, Adolescence, 40, pp. 155-170, (2005)</t>
  </si>
  <si>
    <t>Barab B.A., Thomas M., Dodge T., Carteaux R., Tuzun H., Making learning fun: Quest Atlantis, a game without guns, Educational Technology Research and Development, 53, pp. 86-108, (2005)</t>
  </si>
  <si>
    <t>Baxter L.R., Bloom F.E., Kupfer D.J., Psychopharmacology: The fourth generation of progress, Neuroimaging Studies of Human Anxiety Disorders: Cutting Paths of Knowledge Through the Field of Neurotic Phenomena, pp. 1287-1299, (1995)</t>
  </si>
  <si>
    <t>Bonanno P., Kommers P.A., Gender differences and styles in the use of digital games, Educational Psychology, 25, pp. 13-41, (2005)</t>
  </si>
  <si>
    <t>Bottino R., Ferlino L., Ott M., Tavella M., Developing strategic and reasoning abilities with computer games at primary school level, Computers &amp; Education, 49, pp. 1272-1286, (2007)</t>
  </si>
  <si>
    <t>Boyle E.A., Connolly T.M., Hainey T., The role of psychology in understanding the impact of computer games, Entertainment Computing, 2, pp. 69-74, (2011)</t>
  </si>
  <si>
    <t>Brandenburger A.M., Nalebuff B.J., Co-opetition, (1996)</t>
  </si>
  <si>
    <t>Brown R.M., Hall L.R., Holtzer R., Brown S.L., Brown N.L., Gender and video game performance, Sex Roles, 36, pp. 793-812, (1997)</t>
  </si>
  <si>
    <t>Browne K., Anand C., An empirical evaluation of user interfaces for a mobile video game, Entertainment Computing, 3, pp. 1-10, (2012)</t>
  </si>
  <si>
    <t>Brumbaugh A.M., Lee R.G., Gender and technology-based games, Advances in Consumer Research, 30, pp. 91-93, (2003)</t>
  </si>
  <si>
    <t>Brunner C., Bennett D., Honey M., Cassell J., Jenkins H., From Barbie to Mortal Kombat: Gender and Computer Games, pp. 72-88, (1998)</t>
  </si>
  <si>
    <t>Caldwell J.E., Clickers in the large classroom: Current research and best-practice tips, Life Sciences Education, 6, pp. 9-20, (2007)</t>
  </si>
  <si>
    <t>Celtek E., Mobile advergames in tourism marketing, Journal of Vacation Marketing, 16, pp. 267-281, (2010)</t>
  </si>
  <si>
    <t>Chang J.H., Zhang H.X., Analyzing online game player: From materialism and motivation to attitude, CyberPsychology &amp; Behavior, 11, pp. 711-714, (2008)</t>
  </si>
  <si>
    <t>Cheng J.M.S., Kao L.L.Y., Lin J.Y.C., An investigation of the diffusion online games in Taiwan: An application of roger's diffusion of innovation theory, Journal of American Academy of Business, 5, pp. 439-445, (2004)</t>
  </si>
  <si>
    <t>Choi D., Kim J., Why people continue to play online games: In search of critical design factors to increase customer loyalty to online contents, CyberPsychology &amp; Behavior, 7, pp. 11-24, (2004)</t>
  </si>
  <si>
    <t>Chou C., Tsai M.J., Gender differences in Taiwan high school students' computer game playing, Computers in Human Behavior, 23, pp. 812-824, (2007)</t>
  </si>
  <si>
    <t>De Jean J., Upitis R., Koch C., Young J., The story of 'Phoenix Quest': How girls respond to a prototype language and mathematics computer game, Gender and Education, 11, pp. 207-223, (1999)</t>
  </si>
  <si>
    <t>Dietz T.L., An examination of violence and gender role portrayals in video games: Implications for gender socialization and aggressive behavior, Sex Roles, 38, pp. 425-442, (1998)</t>
  </si>
  <si>
    <t>Dupuis E.C., Ramsey M.A., The relation of social support to depression in massively multiplayer online role-playing games, Journal of Applied Social Psychology, 41, pp. 2479-2491, (2011)</t>
  </si>
  <si>
    <t>Durkin K., Barber B., Not so doomed: Computer game play and positive adolescent development, Journal of Applied Developmental Psychology, 23, pp. 373-392, (2002)</t>
  </si>
  <si>
    <t>Fu C.S., Wu W.Y., The means-end cognitions of web advertising: A cross-cultural comparison, Online Information Review, 34, pp. 686-703, (2010)</t>
  </si>
  <si>
    <t>Funk J.B., Buchman D.D., Playing violent video and computer games and adolescent self-concept, Journal of Communication, 46, pp. 19-32, (1996)</t>
  </si>
  <si>
    <t>Gardial S.F., Celmons D.S., Woodruff R.B., Schumann D.W., Burns M.J., Comparing consumers' recall of prepurchase and postpurchase product evaluation experiences, Journal of Consumer Research, 20, pp. 548-560, (1994)</t>
  </si>
  <si>
    <t>Gengler C., Reynolds T., Consumer understanding and advertising strategy: Analysis and strategic translation of laddering data, Journal of Advertising Research, 35, pp. 19-32, (1995)</t>
  </si>
  <si>
    <t>Graves L.E., Ridgers N.D., Stratton G., The contribution of upper limb and total body movement to adolescents' energy expenditure whilst playing Nintendo Wii, European Journal of Applied Physiology, 104, pp. 617-623, (2008)</t>
  </si>
  <si>
    <t>Greenberg B.S., Sherry J., Lachlan K., Lucas K., Holmstrom A., Orientations to video games among gender and age groups, Simulation &amp; Gaming, 41, pp. 238-259, (2008)</t>
  </si>
  <si>
    <t>Griffiths M.D., Davies M.N.O., Chappell D., Breaking the stereotype: The case of online gaming, CyberPsychology and Behavior, 6, pp. 81-91, (2003)</t>
  </si>
  <si>
    <t>Gutman J., A means-end chain model based on consumer categorization processes, Journal of Marketing, 46, pp. 60-72, (1982)</t>
  </si>
  <si>
    <t>Hainey T., Connolly T.M., Stansfield M.H., Boyle E.A., The differences in motivations of online game players and offline game players: A combined analysis of three studies at higher education level, Computers &amp; Education, 57, pp. 2197-2211, (2011)</t>
  </si>
  <si>
    <t>Hight J., Novak J., Game Development Essentials: Game Project Management, (2007)</t>
  </si>
  <si>
    <t>Holsti O.R., Content Analysis for the Social Sciences and Humanities, (1969)</t>
  </si>
  <si>
    <t>Homer P., Kahle L., A structural equation test of the value-attitude-behaviour hierarchy, Journal of Personality and Social Psychology, 54, pp. 638-646, (1988)</t>
  </si>
  <si>
    <t>Houssart J., Sams C., Developing mathematical reasoning through games of strategy played against the computer, International Journal for Technology in Mathematics Education, 15, pp. 59-71, (2008)</t>
  </si>
  <si>
    <t>Kahle L.R., Social Values and Social Change, (1983)</t>
  </si>
  <si>
    <t>Kahle L.R., Beatty S.E., Homer P., Alternative measurement approaches to consumer values: The list of values (LOV) and values and life style (VALS), Journal of Consumer Research, 13, pp. 405-409, (1986)</t>
  </si>
  <si>
    <t>Kassarjian H.H., Content analysis in consumer research, Journal of Consumer Research, 4, pp. 8-18, (1977)</t>
  </si>
  <si>
    <t>Katz E., Blumler J., Gurevitch M., Davison W.P., Yu F.T.C., Mass Communication Research: Major Issues and Future Directions, pp. 11-35, (1974)</t>
  </si>
  <si>
    <t>Knight J., Wood W.B., Teaching more by lecturing less, Cell Biology Education, 4, pp. 298-310, (2005)</t>
  </si>
  <si>
    <t>Kolar T., Linking customers and products by means-end chain analysis, Management, 12, pp. 69-83, (2007)</t>
  </si>
  <si>
    <t>Lam S.F., Yim P.S., Law J.S.F., Cheung R.W.Y., The effects of competition on achievement motivation in Chinese classrooms, British Journal of Educational Psychology, 74, pp. 281-296, (2004)</t>
  </si>
  <si>
    <t>Lenhart A., Jones S., Macgill A.R., Adults and Video Games, (2008)</t>
  </si>
  <si>
    <t>Leppard P., Russell C.G., Cox D.N., Improving means-end-chain studies by a ranking method to determine hierarchical value maps, Food Quality &amp; Preference, 15, pp. 489-497, (2004)</t>
  </si>
  <si>
    <t>Lin C.F., Quality-delivery system: A conceptual framework of attribute level-value linkages, Total Quality Management &amp; Business Excellence, 14, pp. 1079-1092, (2003)</t>
  </si>
  <si>
    <t>Lin Y.L., Lin H.W., A study on the goal value for massively multiplayer online role-playing games players, Computers in Human Behavior, 27, pp. 2153-2160, (2011)</t>
  </si>
  <si>
    <t>Lombard M., Snyder-Duch J., Bracken C.C., Content analysis in mass communication: Assessment and reporting of intercoder reliability, Human Communication Research, 28, pp. 587-604, (2002)</t>
  </si>
  <si>
    <t>Lopez-Mosquera N., Sanchez M., The influence of personal values in the economic-use valuation of peri-urban green spaces: An application of the means-end chain theory, Tourism Management, 32, pp. 875-889, (2011)</t>
  </si>
  <si>
    <t>Lucas K., Sherry J.L., Sex differences in video game play: A communication-based explanation, Communication Research, 31, pp. 499-523, (2004)</t>
  </si>
  <si>
    <t>Malone T.W., Toward a theory in intrinsically motivating instruction, Cognitive Science, 5, pp. 333-369, (1981)</t>
  </si>
  <si>
    <t>Mattila A., An analysis of means-end hierarchies in cross-cultural context: What motivates Asian and western business travelers to stay in luxury hotels?, Journal of Hospitality and Leisure Marketing, 6, pp. 19-28, (1999)</t>
  </si>
  <si>
    <t>Meece J.L., Glienke B.B., Burg S., Gender and motivation, Journal of School Psychology, 44, pp. 351-373, (2006)</t>
  </si>
  <si>
    <t>Mitchell A., The Nine American Lifestyles, (1983)</t>
  </si>
  <si>
    <t>Mulligan J., Patrovsky B., Developing Online Games: An Insider's Guide, (2003)</t>
  </si>
  <si>
    <t>Neuendorf K.A., The Content Analysis Guidebook, (2002)</t>
  </si>
  <si>
    <t>Papastergiou M., Digital game-based learning in high school computer science education: Impact on educational effectiveness and student motivation, Computers &amp; Education, 52, pp. 1-12, (2009)</t>
  </si>
  <si>
    <t>Pasch M., Bianchi-Berthouze N., Van Dijk B., Nijholt A., Movement-based sports video games: Investigating motivation and gaming experience, Entertainment Computing, 9, pp. 169-180, (2009)</t>
  </si>
  <si>
    <t>Peter J.P., Olson J.C., Consumer Behavior &amp; Marketing Strategy, (2010)</t>
  </si>
  <si>
    <t>Pitts R.E., Wong J.K., Whalen D.J., Consumer's evaluative structures in two ethical situations: A means-end approach, Journal of Business Research, 22, pp. 119-130, (1991)</t>
  </si>
  <si>
    <t>Prensky M., Digital Game-based Learning, (2007)</t>
  </si>
  <si>
    <t>Price S., Rogers Y., Scaife M., Stanton D., Neale H., Using 'tangibles' to promote novel forms of playful learning, Interacting with Computers, 15, pp. 169-185, (2003)</t>
  </si>
  <si>
    <t>Global Entertainment and Media Outlook: 2012-2016, (2012)</t>
  </si>
  <si>
    <t>Reynolds A.J.W., Evaluation of A Design for An Educational Computer Game: Learning Outcome and Attitude Response, (1987)</t>
  </si>
  <si>
    <t>Reynolds T.J., Gutman J., Laddering theory, method, analysis and interpretation, Journal of Advertising Research, 28, pp. 11-31, (1988)</t>
  </si>
  <si>
    <t>Reynolds T.J., Dethloff C., Westberg S.J., Reynolds T.J., Olson J.C., Understanding Consumer Decision Making: A Means-end Approach to Marketing and Advertising Strategy, pp. 283-298, (2001)</t>
  </si>
  <si>
    <t>Rokeach M., The Nature of Human Values, (1973)</t>
  </si>
  <si>
    <t>Rollings A., Adams E., Andrew Rollings and Ernest Adams on Game Design, (2003)</t>
  </si>
  <si>
    <t>Rouse R., Game Design Theory and Practice, (2001)</t>
  </si>
  <si>
    <t>Schwartz B., Ward A., Monterosso J., Lyubomirsky S., White K., Lehman D.R., Maximizing versus satisficing: Happiness is a matter of choice, Journal of Personality and Social Psychology, 83, pp. 1178-1197, (2002)</t>
  </si>
  <si>
    <t>Seonju K., An empirical analysis of children's thinking and learning in a computer game context, Educational Psychology, 22, pp. 219-233, (2002)</t>
  </si>
  <si>
    <t>Sharp C.E., Rowe M., Online games and e-business: Architecture for integrating business models and services into online games, IBM System Journal, 45, pp. 161-179, (2006)</t>
  </si>
  <si>
    <t>Sherry J., Lucas K., Video game uses and gratifications as predictors of use and game preference, Mass Communication Division, International Communication Association Annual Convention, (2003)</t>
  </si>
  <si>
    <t>Sheth J.N.B.I., Newman B.L., Gross B.L., Consumption Values and Market Choice: Theory and Application, (1991)</t>
  </si>
  <si>
    <t>Stanton W.J., Etzel M.J., Walker B.J., Fundamentals of Marketing, (1991)</t>
  </si>
  <si>
    <t>Steinkuehler C., Williams D., Where everybody knows your (screen) name: Online games as "third places, Journal of Computer-Mediated Communication, 11, pp. 885-909, (2006)</t>
  </si>
  <si>
    <t>Ter Hofstede F., Audenaert A., Steenkamp J.B.E.M., Wedel M., The association pattern technique: An alternative approach to measuring means-end chains, International Journal of Research in Marketing, 15, pp. 37-50, (1998)</t>
  </si>
  <si>
    <t>Tversky A., Kahneman D., The framing of decisions and the psychology of choice, Science, New Series, 211, pp. 453-458, (1981)</t>
  </si>
  <si>
    <t>Vygotsky L.S., Imagination and creativity in childhood, Journal of Russian and East European Psychology, 42, pp. 7-97, (2004)</t>
  </si>
  <si>
    <t>Wack E., Tantleff-Dunn S., Relationships between electronic game play, obesity, and psychosocial functioning in young men, CyberPsychology &amp; Behavior, 12, pp. 241-244, (2009)</t>
  </si>
  <si>
    <t>Wang L.C., Chen M.P., The effects of game strategy and preference-matching on flow experience and programming performance in game-based learning, Innovations in Education and Teaching International, 47, pp. 39-52, (2010)</t>
  </si>
  <si>
    <t>Wayne O.D., Krishnagiri S., Parents' leisure: The impact of raising a child with Down syndrome, Occupational Therapy International, 12, pp. 180-194, (2005)</t>
  </si>
  <si>
    <t>Wimmer R.D., Dominick J.R., Mass Media Research: An Introduction, (2003)</t>
  </si>
  <si>
    <t>Woodruff R.B., Customer value: The next source for competitive advantage, Journal of the Academy of Marketing Science, 25, pp. 139-153, (1997)</t>
  </si>
  <si>
    <t>Dowell J., Long J., A conception of the cognitive engineering design problem, Ergonomics, 41, 2, pp. 126-139, (1998)</t>
  </si>
  <si>
    <t>Rieber L.P., Smith L., Noah D., The value of serious play, Educational Technology, 38, 6, pp. 29-37, (1998)</t>
  </si>
  <si>
    <t>Malone T.W., What Makes Things Fun to Learn? A Study of Intrinsically Motivating Computer Games, (1980)</t>
  </si>
  <si>
    <t>Malone T.W., Lepper M.R., Making learning fun: A taxonomy of intrinsic motivations for learning, Aptitude Learning and Instruction: III Conative and Affective Process Analysis, pp. 223-253, (1987)</t>
  </si>
  <si>
    <t>Neal L., Implications of computer games for system design, Human Computer Interaction: INTERACT '90, pp. 93-99, (1990)</t>
  </si>
  <si>
    <t>Csikszentmihalyi M., Csikszentmihalyi I.S., Optimal Experience: Psychological Studies of Flow in Consciousness, (1988)</t>
  </si>
  <si>
    <t>Jones M.G., Creating engagement in computer-based learning environments, ITForum, (1998)</t>
  </si>
  <si>
    <t>Hedden C., A Guided Exploration Model of Problem-solving Discovery Learning, (1998)</t>
  </si>
  <si>
    <t>Hedden C., Re: ITFORUM Paper #30 (Jones), (1998)</t>
  </si>
  <si>
    <t>Hutchins E.L., Hollan J.D., Norman D.A., Direct manipulation interfaces, User Centered System Design, pp. 87-124, (1986)</t>
  </si>
  <si>
    <t>Langer E.J., The Power of Mindful Learning, (1997)</t>
  </si>
  <si>
    <t>Watzlawick P., The Invented Reality: How Do We Know What We Believe We Know? Contributions to Constructivism, (1984)</t>
  </si>
  <si>
    <t>Marton F., Hounsell D., Entwistle N., The Experience of Learning, (1984)</t>
  </si>
  <si>
    <t>Boud D., Feletti G., The Challenge of Problem Based Learning, (1991)</t>
  </si>
  <si>
    <t>Rieber L.P., Seriously considering play: Designing interactive learning environments based on the blending of microworlds, simulations, and games, Educational Technology Research and Development, 44, 2, pp. 43-58, (1996)</t>
  </si>
  <si>
    <t>Draper S.W., Practical problems and proposed solutions in designing action-centered documentation, Minimalism beyond the Numberg Funnel, pp. 349-374, (1998)</t>
  </si>
  <si>
    <t>Draper S.W., Oatley K., Action centered manuals or minimalist instruction? Alternative theories for Carroll's minimal manuals, Computers and Writing: State of the Art, pp. 222-243, (1992)</t>
  </si>
  <si>
    <t>Betz J.A., Computer games: Increase learning in an interactive multidisciplinary environment, Journal of Educational Technology Systems, 24, 2, pp. 195-205, (1995)</t>
  </si>
  <si>
    <t>Brownfield S., Vik G., Teaching basic skills with computer games, Training and Developmental Journal, 37, 2, pp. 52-56, (1983)</t>
  </si>
  <si>
    <t>Deci E.L., Intrinsic Motivation, (1975)</t>
  </si>
  <si>
    <t>Dempsey J.V., Rasmussen K., Lucassen B., Instructional gaming: Implications for instructional technology, Annual Meeting of the Association for Educational Communications and Technology, (1994)</t>
  </si>
  <si>
    <t>Din F.S., Calao J., The effects of playing educational video games on kindergarten achievement, Child Study Journal, 31, 1, pp. 95-102, (2001)</t>
  </si>
  <si>
    <t>Griffiths M.D., The educational benefits of videogames, Education and Health, 20, 3, pp. 47-51, (2002)</t>
  </si>
  <si>
    <t>Helliar C.V., Michaelson R., Power D.M., Sinclair C.D., Using a portfolio management game (Finesse) to teach finance, Accounting Education, 9, 1, pp. 37-51, (2000)</t>
  </si>
  <si>
    <t>Hollins P., Playing is the new learning, E.Learning Age, (2003)</t>
  </si>
  <si>
    <t>Kirriemuir J., The Relevance of Video Games and Gaming Consoles to the Higher and Further Education Learning Experience, (2002)</t>
  </si>
  <si>
    <t>Klawe M.M., The educational potential of electronic games and the E-GEMS Project, Proceedings of the EDMEDIA 94 World Conference on Educational Multimedia and Hypermedia. Panel Discussion 'Can Electronic Games Make A Positive Contribution to the Learning of Mathematics and Science in the Intermediate Classroom?, (1994)</t>
  </si>
  <si>
    <t>Lepper M.R., Malone T.W., Intrinsic motivation and instructional effectiveness in computer-based education, Aptitude, Learning and Instruction, pp. 255-286, (1987)</t>
  </si>
  <si>
    <t>Martocchio J.J., Webster J., Effects of feedback and cognitive playfulness on performance in microcomputer software training, Personnel Psychology, 45, pp. 553-578, (1992)</t>
  </si>
  <si>
    <t>Randel J.M., Morris B.A., Wetzel C.D., Whitehill B.V., The effectiveness of games for educational purposes: A review of recent research, Simulation and Gaming, 23, 3, pp. 261-276, (1992)</t>
  </si>
  <si>
    <t>Ricci K.E., The use of computerbased videogames in knowledge acquisition and retention, Journal of Interactive Instruction Development, 7, 1, pp. 17-22, (1994)</t>
  </si>
  <si>
    <t>Ritchie D., Dodge B., Integrating technology usage across the curriculum, Annual Conference on Technology and Teacher Education, (1992)</t>
  </si>
  <si>
    <t>Sansone C., Sachau D.A., Weir C., Effects of instruction on intrinsic interest: The importance of context, Journal of Personality and Social Psychology, 57, 5, pp. 819-829, (1989)</t>
  </si>
  <si>
    <t>Sedighian K., Playing styles for computer and video games, Proceedings of the ED-MEDIA 94 World Conference on Educational Multimedia and Hypermedia. Panel Discussion 'Can Electronic Games Make A Positive Contribution to the Learning of Mathematics and Science in the Intermediate Classroom?', (1994)</t>
  </si>
  <si>
    <t>Squire K., Jenkins H., Holland W., Miller H., O'Driscoll A., Tan K.P., Todd K., Design principles of next-generation digital gaming for education, Educational Technology, pp. 17-23, (2003)</t>
  </si>
  <si>
    <t>Venkatesh V., Creation of favorable user perceptions: Exploring the role of intrinsic motivation, MIS Quarterly, 23, 2, pp. 239-261, (1999)</t>
  </si>
  <si>
    <t>Venkatesh V., Speier C., Computer technology training in the workplace: A longitudinal investigation of the effect of mood, Organizational Behavior and Human Decision Processes, 79, 1, pp. 1-28, (1999)</t>
  </si>
  <si>
    <t>Dormans J., Adventures in level design: Generating missions and spaces for action adventure games, Proceedings of the 2010 Workshop on Procedural Content Generation in Games, (2010)</t>
  </si>
  <si>
    <t>Hagopian M., The Legend of Zelda Walkthrough, (2018)</t>
  </si>
  <si>
    <t>Hendrikx M., Meijer S., Van Der Velden J., Iosup A., Procedural content generation for games: A survey, ACM Transactions on Multimedia Computing, Communications, and Applications (TOMM), 9, 1, (2013)</t>
  </si>
  <si>
    <t>IJsselsteijn W.A., De Kort Y.A.W., Poels K., The Game Experience Questionnaire, (2013)</t>
  </si>
  <si>
    <t>Lee G., Luo M., Zambetta F., Li X., Learning a super mario controller from examples of human play, Evolutionary Computation (CEC), 2014 IEEE Congress on, pp. 1-8, (2014)</t>
  </si>
  <si>
    <t>Liapis A., Yannakakis G.N., Togelius J., Sentient Sketchbook: Computer-aided game level authoring, FDG, pp. 213-220, (2013)</t>
  </si>
  <si>
    <t>MacGlashan J., Burlap: Brown-UMBC Reinforcement Learning and Planning, (2016)</t>
  </si>
  <si>
    <t>Ng A.Y., Russell S.J., Algorithms for inverse reinforcement learning, Icml, pp. 663-670, (2000)</t>
  </si>
  <si>
    <t>Nintendo R., The Legend of Zelda. Game [NES]., (1986)</t>
  </si>
  <si>
    <t>Shaker N., Liapis A., Togeluis J., Lopes R., Bidarra R., Constructive generation methods for dungeons and levels, Procedural Content Generation in Games: A Textbook and An Overview of Current Research, pp. 31-55, (2016)</t>
  </si>
  <si>
    <t>Summerville A., Snodgrass S., Guzdial M., Holmgard C., Hoover A.K., Isaksen A., Nealen A., Togelius J., Procedural content generation via machine learning (PCGML), IEEE Transactions on Games, (2018)</t>
  </si>
  <si>
    <t>Summerville A.J., Behrooz M., Mateas M., Jhala A., The learning of zelda: Data-driven learning of level topology, Proceedings of the FDG Workshop on Procedural Content Generation in Games, (2015)</t>
  </si>
  <si>
    <t>Sutton R.S., Barto A.G., Reinforcement Learning: An Introduction, (1998)</t>
  </si>
  <si>
    <t>2D Roguelike, (2018)</t>
  </si>
  <si>
    <t>Togelius J., Shaker N., Nelson M.J., Introduction, Procedural Content Generation in Games: A Textbook and An Overview of Current Research, pp. 1-15, (2016)</t>
  </si>
  <si>
    <t>Van der Linden R., Lopes R., Bidarra R., Designing procedurally generated levels, Proceedings of the The Second Workshop on Artificial Intelligence in The Game Design Process, (2013)</t>
  </si>
  <si>
    <t>van der Linden R., Lopes R., Bidarra R., Procedural generation of dungeons, IEEE Transactions on Computational Intelligence and AI in Games, 6, 1, pp. 78-89, (2014)</t>
  </si>
  <si>
    <t>Korean PC Game Development Company Communication, (1997)</t>
  </si>
  <si>
    <t>Saaty T.L., Decision Making for Leaders: The Analytic Hierarchy Process for Decisions in A Complex World, (1995)</t>
  </si>
  <si>
    <t>American Heritage Dictionary of English Language, Third Edition, (1992)</t>
  </si>
  <si>
    <t>Crawford C., Art of Computer Game Design, (1984)</t>
  </si>
  <si>
    <t>Clanton C., An interpreted demonstration of computer game design, CHI'98, pp. 1-2, (1998)</t>
  </si>
  <si>
    <t>Ryan T., Beginning level design, Gamasutra, 3, 15, (1999)</t>
  </si>
  <si>
    <t>Costikyan G., I have no words &amp; i must design, British Role-Playing Journal of Interactive Imaginativeness, 2, (1994)</t>
  </si>
  <si>
    <t>Crawford C., Three levels of interaction, Journal of Computer Game Design, 1, (1987)</t>
  </si>
  <si>
    <t>Clarke-Willson S., Applying game design to virtual environments, Gamasutra, 2, 1, (1998)</t>
  </si>
  <si>
    <t>Spector W., Remocleling RPGs for the new millennium, Gammasutra, 3, 2, (1998)</t>
  </si>
  <si>
    <t>Biskup H., Anatomically correct character modeling, Gamasutra, 2, (1998)</t>
  </si>
  <si>
    <t>Crawford C., Networked interpersonal games, Interactive Entertainment Design, 8, (1995)</t>
  </si>
  <si>
    <t>Berry D.B., Imaginary playmates in real-time or why online game suck, Computer Game Developers Conference, (1997)</t>
  </si>
  <si>
    <t>Oillespie T., Digital storytelling and computer game design, CHI '97, pp. 148-149, (1997)</t>
  </si>
  <si>
    <t>Seo H., Jang S., Kyungdong, Ko H., An evaluation for the visual reality of virtual environment, HCI'99, pp. 41-47, (1999)</t>
  </si>
  <si>
    <t>Lee K.C., Sul C.W., Wohn K.Y., Timeline-based virtual enviromnent description, HCI'97, pp. 29-34, (1997)</t>
  </si>
  <si>
    <t>Andiloro A., (2023)</t>
  </si>
  <si>
    <t>Bailey P., Leisure and class in Victorian England: Rational recreation and the contest for control, 1830-1885, (2014)</t>
  </si>
  <si>
    <t>Barber B.R., Consumption: How markets corrupt children, infantilize adults, and swallow citizens whole, (2007)</t>
  </si>
  <si>
    <t>Bateson G., Steps to an ecology of the mid: Collected essays in anthropology, psychiatry, evolution, and epistemology, (2000)</t>
  </si>
  <si>
    <t>Beck U., Giddens A., Lasch S., Reflexive modernization: Politics, tradition and aesthetics in the modern social order, (1994)</t>
  </si>
  <si>
    <t>Blythe M., Hassenzahl M., The semantics of fun: Differentiating enjoyable pleasures, Funology: From usability to enjoyment, pp. 91-100, (2004)</t>
  </si>
  <si>
    <t>Boltanski L., Chiapello E., The new spirit of capitalism, International Journal of Politics, Culture, and Society, 18, 3-4, pp. 161-188, (2005)</t>
  </si>
  <si>
    <t>Bostock D., Pleasure and activity in Aristotle's ethics, Phronesis, 33, 3, pp. 251-272, (1988)</t>
  </si>
  <si>
    <t>Bown A., Enjoying it: Candy Crush and capitalism, (2015)</t>
  </si>
  <si>
    <t>Brock T., Videogame consumption: The apophatic dimension, Journal of Consumer Culture, 17, 2, pp. 167-183, (2017)</t>
  </si>
  <si>
    <t>Cederstrom C., The happiness fantasy, (2018)</t>
  </si>
  <si>
    <t>Conway S., Zombification?: Gamification, motivation, and the user, Journal of Gaming &amp; Virtual Worlds, 6, 2, pp. 129-141, (2014)</t>
  </si>
  <si>
    <t>Csikszentmihalyi M., Beyond boredom and anxiety: The experience of play in work and games, (1975)</t>
  </si>
  <si>
    <t>Davis S.B., Carini C., Constructing a player-centred definition of fun for video games design, People and computers XVIII—Design for life, pp. 117-132, (2005)</t>
  </si>
  <si>
    <t>Deterding S., Khaled R., Nacke L., Dixon D., (2011)</t>
  </si>
  <si>
    <t>DeWinter J., Kocurek C.A., Nichols R., Taylorism 2.0: Gamification, scientific management and the capitalist appropriation of play, Journal of Gaming &amp; Virtual Worlds, 6, 2, pp. 109-127, (2014)</t>
  </si>
  <si>
    <t>Dyer-Witheford N., de Peuter G., Games of empire: Global capitalism and video games, (2009)</t>
  </si>
  <si>
    <t>Fincham B., The sociology of fun, (2016)</t>
  </si>
  <si>
    <t>Fine G.A., Corte U., Group pleasures: Collaborative commitments, shared narrative, and the sociology of fun, Sociological Theory, 35, 1, pp. 64-86, (2017)</t>
  </si>
  <si>
    <t>Fizek S., Interpassivity and the joy of delegated play in idle games, Transactions of the Digital Games Research Association, 3, 3, pp. 137-163, (2018)</t>
  </si>
  <si>
    <t>Fuchs M., Fizek S., Ruffino P., Schrape N., Rethinking gamification, (2014)</t>
  </si>
  <si>
    <t>Gee J.P., Pleasure, learning, video games, and life: The projective stance, E-learning and Digital Media, 2, 3, pp. 211-223, (2005)</t>
  </si>
  <si>
    <t>Giddens A., The consequences of modernity, (1990)</t>
  </si>
  <si>
    <t>Goffman E., Encounters: Two studies in the sociology of interaction, (1972)</t>
  </si>
  <si>
    <t>Gros L., Debue N., Lete J., Van De Leemput C., Video game addiction and emotional states: Possible confusion between pleasure and happiness?, Frontiers in Psychology, 10, (2020)</t>
  </si>
  <si>
    <t>Halberstam J., The queer art of failure, (2011)</t>
  </si>
  <si>
    <t>Hochschild A.R., The managed heart: Commercialization of human feeling, (1983)</t>
  </si>
  <si>
    <t>Horgan A., Lost in work, (2021)</t>
  </si>
  <si>
    <t>Huizinga J., In the shadow of tomorrow: A diagnosis of the spiritual distemper of our time, (1936)</t>
  </si>
  <si>
    <t>Huizinga J., Homo Ludens: A study of the play-element in culture, (1949)</t>
  </si>
  <si>
    <t>Hull D.C., Williams G.A., Griffiths M.D., Video game characteristics, happiness and flow as predictors of addiction among video game players: A pilot study, Journal of Behavioral Addictions, 2, 3, pp. 145-152, (2013)</t>
  </si>
  <si>
    <t>Janssen D.F., Puerilities/masculinities: Introducing a special issue on boyish temporalities, Boyhood Studies, 7, 2, pp. 97-104, (2013)</t>
  </si>
  <si>
    <t>Juul J., Half-real: Video games between real rules and fictional worlds, (2005)</t>
  </si>
  <si>
    <t>Kirkpatrick G., Computer games and the social imaginary, (2013)</t>
  </si>
  <si>
    <t>Koster R., Theory of fun for game design, (2013)</t>
  </si>
  <si>
    <t>Kramarzewski A., Nucci E.D., Practical game design: Learn the art of game design through applicable skills and cutting-edge insights, (2018)</t>
  </si>
  <si>
    <t>Law Y.Y., eSports players: Gender – A balance between community and competition, Global eSports: Transformation of cultural perceptions of competitive gaming, pp. 297-314, (2021)</t>
  </si>
  <si>
    <t>MacQuarrie A., (2018)</t>
  </si>
  <si>
    <t>Maslow A.H., A theory of human motivation, Psychological Review, 50, 4, pp. 370-396, (1943)</t>
  </si>
  <si>
    <t>Mayra F., Pokémon GO: Entering the Ludic society, Mobile Media &amp; Communication, 5, 1, pp. 47-50, (2017)</t>
  </si>
  <si>
    <t>McGuigan J., Neoliberal culture, (2016)</t>
  </si>
  <si>
    <t>McLaughlin A., Gandy M., Allaire J., Whitlock L., Putting fun into video games for older adults, Ergonomics in Design: The Quarterly of Human Factors Applications, 20, 2, pp. 13-22, (2012)</t>
  </si>
  <si>
    <t>Mouzelis N., Self and self–other reflexivity: The apophatic dimension, European Journal of Social Theory, 13, 2, pp. 271-284, (2010)</t>
  </si>
  <si>
    <t>Muriel D., Crawford G., Video games as culture: Considering the role and importance of video games in contemporary society, (2018)</t>
  </si>
  <si>
    <t>Pedercini P., Videogames and the spirit of capitalism, Time &amp; motion … redefining working life, pp. 61-67, (2013)</t>
  </si>
  <si>
    <t>Podilchak W., Distinctions between fun, leisure, &amp; enjoyment, Leisure Studies, 10, 2, pp. 133-148, (1991)</t>
  </si>
  <si>
    <t>Raessens J., Homo Ludens 2.0. The Ludic turn in media theory, (2010)</t>
  </si>
  <si>
    <t>Raymen T., Smith O., Lifestyle gambling, indebtedness and anxiety: A deviant leisure perspective, Journal of Consumer Culture, 20, 4, pp. 381-399, (2020)</t>
  </si>
  <si>
    <t>Robinson K., The design is the game: Writing games, teaching writing, Computers and Composition, 25, 4, pp. 359-370, (2008)</t>
  </si>
  <si>
    <t>Rogers R., Woolley J., Sherrick B., Bowman N.D., Oliver M.B., Fun versus meaningful video game experiences: A qualitative analysis of user responses, The Computer Games Journal, 6, 1-2, pp. 63-79, (2017)</t>
  </si>
  <si>
    <t>Roy D., Banana time”: Job satisfaction and informal interaction, Human Organization, 18, 4, pp. 158-168, (1959)</t>
  </si>
  <si>
    <t>Ruberg B., No fun: The queer potential of video games that annoy, anger, disappoint, sadden, and hurt, QED: A Journal in GLBTQ Worldmaking, 2, 2, pp. 108-124, (2015)</t>
  </si>
  <si>
    <t>Ruffino P., The end of capitalism: Disengaging from the economic imaginary of incremental games, Games and Culture, 16, 2, pp. 208-227, (2021)</t>
  </si>
  <si>
    <t>Schell J., The art of game design: A book of lenses, (2008)</t>
  </si>
  <si>
    <t>Sharp J., Thomas D., Fun, taste, and games, (2013)</t>
  </si>
  <si>
    <t>Skalski P., Tamborini R., Shelton A., Buncher M., Lindmark P., Mapping the road to fun: Natural video game controllers, presence, and game enjoyment, New Media &amp; Society, 13, 2, pp. 224-242, (2011)</t>
  </si>
  <si>
    <t>Soderman B., Against flow: Video games and the flowing subject, (2021)</t>
  </si>
  <si>
    <t>Sweetser P., Wyeth P., Gameflow: A model for evaluating player enjoyment in games, Computers in Entertainment, 3, 3, pp. 3-27, (2005)</t>
  </si>
  <si>
    <t>Tamborini R., Bowman N.D., Eden A., Grizzard M., Organ A., Defining media enjoyment as the satisfaction of intrinsic needs, Journal of Communication, 60, 4, pp. 758-777, (2010)</t>
  </si>
  <si>
    <t>Thornham H., Ethnographies of the videogame: Gender, narrative and praxis, (2011)</t>
  </si>
  <si>
    <t>von Ehren S., (2020)</t>
  </si>
  <si>
    <t>Walz S.P., Deterding S., The gameful world. Approaches, issues, applications, (2014)</t>
  </si>
  <si>
    <t>Weber M., The protestant ethic and the spirit of capitalism</t>
  </si>
  <si>
    <t>Yee N., The labor of fun: How video games blur the boundaries of work and play, Games and Culture, 1, 1, pp. 68-71, (2006)</t>
  </si>
  <si>
    <t>Andrade G., Ramalho G., Santana H., Corruble V., Automatic computer game balancing: A reinforcement learning approach, Proc. 4th Int. Joint Conf. on Autonomous Agents and Multiagent Systems, pp. 1111-1112, (2005)</t>
  </si>
  <si>
    <t>Burns K., Fun in slots, Proc. IEEE Symposium on Computational Intelligence in Games, (2006)</t>
  </si>
  <si>
    <t>Burns K., Bayesian beauty: On the art of EVE and the act of enjoyment, AAAI Workshop on Computational Aesthetics, (2006)</t>
  </si>
  <si>
    <t>Burns K., EVE's entropy: A formal gauge of fun in games, Advanced Intelligent Paradigms in Computer Games, 71, pp. 153-173, (2007)</t>
  </si>
  <si>
    <t>Cohen P., Empirical Methods in Artificial Intelligence, (1995)</t>
  </si>
  <si>
    <t>Csikszentmihalyi M., Finding Flow: The Psychology of Engagement with Everyday Life, (1998)</t>
  </si>
  <si>
    <t>Hefny A., Hatem A., Shalaby M., Atiya A., Cerberus: Applying supervised and reinforcement learning techniques to capture the flag games, Proc. 4th Artificial Intelligence and Interactive Digital Entertainment Conference, (2008)</t>
  </si>
  <si>
    <t>Hunicke R., Chapman V., Ai for dynamic difficulty adjustment in games, AAAI Workshop on Challenges in Game Artificial Intelligence, pp. 91-96, (2004)</t>
  </si>
  <si>
    <t>Hunicke R., The case for dynamic difficulty adjustment in games, Proc. ACM SIGCHI International Conference on Advances in Computer Entertainment Technology, pp. 429-433, (2005)</t>
  </si>
  <si>
    <t>Piselli P., Relating Cognitive Models of Computer Games to User Evaluations of Entertainment, (2006)</t>
  </si>
  <si>
    <t>Sweetser P., Wyeth P., Gameflow: A model for evaluating player enjoyment in games, Computational Entertainment, 3, (2005)</t>
  </si>
  <si>
    <t>Ulam P., Jones J., Goel A., Combining model-based meta-reasoning and reinforcement learning for adapting game-playing agents, Proc. 4th Artificial Intelligence and Interactive Digital Entertainment Conference, (2008)</t>
  </si>
  <si>
    <t>Yannakakis G.N., Hallam J., Towards optimizing entertainment in computer games, Applied Artificial Intelligence, 21, 10, pp. 933-971, (2007)</t>
  </si>
  <si>
    <t>Bartsch A., Emotional gratification in entertainment experience: Why viewers of movies and television series find it rewarding to experience emotions, Media Psychology, 15, 3, pp. 267-302, (2012)</t>
  </si>
  <si>
    <t>Bartsch A., Hartmann T., The role of cognitive and affective challenge in entertainment experience, Communication Research, 44, 1, pp. 29-53, (2017)</t>
  </si>
  <si>
    <t>Benford S., Greenhalgh C., Giannachi G., Walker B., Marshall J., Rodden T., Uncomfortable Interactions, Proceedings of the SIGCHI Conference on Human Factors in Computing Systems, pp. 2005-2014, (2012)</t>
  </si>
  <si>
    <t>Fallout 4. Game [multi-format], (2015)</t>
  </si>
  <si>
    <t>Birks M., Hoare K., Mills J., Grounded theory: The FAQs, International Journal of Qualitative Methods, 18, (2019)</t>
  </si>
  <si>
    <t>Birks M., Mills J., Grounded theory: A practical guide, (2015)</t>
  </si>
  <si>
    <t>Ayumi Bopp J., Mekler E.D., Opwis K., Negative Emotion, Positive Experience Emotionally Moving Moments in Digital Games, Proceedings of the 2016 CHI Conference on Human Factors in Computing Systems, pp. 2996-3006, (2016)</t>
  </si>
  <si>
    <t>Ayumi Bopp J., Muller L.J., Fanya Aeschbach L., Opwis K., Mekler E.D., Exploring Emotional Attachment to Game Characters, Proceedings of the Annual Symposium on Computer-Human Interaction in Play, pp. 313-324, (2019)</t>
  </si>
  <si>
    <t>Ayumi Bopp J., Opwis K., Mekler E.D., "An Odd Kind of Pleasure": Differentiating Emotional Challenge in Digital Games, pp. 1-12, (2018)</t>
  </si>
  <si>
    <t>Bordwell D., The art cinema as a mode of film practice, Film Criticism, 4, 1, pp. 56-64, (1979)</t>
  </si>
  <si>
    <t>Bourdieu P., Outline of a Theory of Practice, 16, (1977)</t>
  </si>
  <si>
    <t>Charmaz K., Constructing grounded theory, (2014)</t>
  </si>
  <si>
    <t>Cole T., Cairns P., Gillies M., Emotional and Functional Challenge in Core and Avant-Garde Games, Proceedings of the 2015 Annual Symposium on Computer-Human Interaction in Play, pp. 121-126, (2015)</t>
  </si>
  <si>
    <t>Cole T., Gillies M., Thinking and doing: Challenge, agency, and the eudaimonic experience in video games, Games and Culture, 16, 2, pp. 187-207, (2021)</t>
  </si>
  <si>
    <t>Corbin J., Strauss A., Basics of qualitative research: Techniques and procedures for developing grounded theory, (2008)</t>
  </si>
  <si>
    <t>Daneels R., Bowman N.D., Possler D., Mekler E.D., The 'eudaimonic experience': A scoping review of the concept in digital games research, Media and Communication, 9, 2, pp. 178-190, (2021)</t>
  </si>
  <si>
    <t>Denisova A., Ayumi Bopp J., Duong Nguyen T., Mekler E.D., Whatever the Emotional Experience, It's Up to Them": Insights from Designers of Emotionally Impactful Games, Proceedings of the 2021 CHI Conference on Human Factors in Computing Systems, (2021)</t>
  </si>
  <si>
    <t>Denisova A., Cairns P., Guckelsberger C., Zendle D., Measuring perceived challenge in digital games: development &amp; validation of the challenge originating from recent gameplay interaction scale (CORGIS), International Journal of Human-Computer Studies, 137, (2020)</t>
  </si>
  <si>
    <t>Denisova A., Guckelsberger C., Zendle D., Challenge in Digital Games: Towards Developing a Measurement Tool, Proceedings of the 2017 CHI Conference Extended Abstracts on Human Factors in Computing Systems, pp. 2511-2519, (2017)</t>
  </si>
  <si>
    <t>Life is Strange. Game [multi], (2015)</t>
  </si>
  <si>
    <t>Gears of War 3. Game [XBox360], (2011)</t>
  </si>
  <si>
    <t>Epstein R., Consciousness, art, and the brain: lessons from Marcel Proust, Consciousness and cognition, 13, 2, pp. 213-240, (2004)</t>
  </si>
  <si>
    <t>SOMA, (2015)</t>
  </si>
  <si>
    <t>Gaver W.W., Beaver J., Benford S., Ambiguity as a Resource for Design, Proceedings of the SIGCHI Conference on Human Factors in Computing Systems, pp. 233-240, (2003)</t>
  </si>
  <si>
    <t>Glaser B.G., Theoretical sensitivity: Advances in the methodology of grounded theory, (1978)</t>
  </si>
  <si>
    <t>Glaser B.G., Basics of grounded theory analysis: emergence vs forcing, (1992)</t>
  </si>
  <si>
    <t>Glaser B.G., Strauss A., The discovery of grounded theory: strategies for qualitative research, (1967)</t>
  </si>
  <si>
    <t>Glaser B.G., Strauss A.L., Discovery of substantive theory: A basic strategy underlying qualitative research, American Behavioral Scientist, 8, 6, pp. 5-12, (1965)</t>
  </si>
  <si>
    <t>Kragh Grodal T., Emotions, cognitions and narrative patterns in film, Passionate Views, Film, Cognition and Emotion, (1999)</t>
  </si>
  <si>
    <t>Hartmann T., Media entertainment as a result of recreation and psychological growth, The International Encyclopedia of Media Studies, (2013)</t>
  </si>
  <si>
    <t>Tory Higgins E., Beyond pleasure and pain, American psychologist, 52, 12, (1997)</t>
  </si>
  <si>
    <t>Tory Higgins E., Promotion and prevention: regulatory focus as a motivational principle, Advances in experimental social psychology, 30, pp. 1-46, (1998)</t>
  </si>
  <si>
    <t>Horton D., Richard Wohl R., Mass communication and para-social interaction: observations on intimacy at a distance, Psychiatry, 19, 3, pp. 215-229, (1956)</t>
  </si>
  <si>
    <t>Iacovides I., Cox A.L., Moving Beyond Fun: Evaluating Serious Experience in Digital Games, Proceedings of the 33rd Annual ACM Conference on Human Factors in Computing Systems, pp. 2245-2254, (2015)</t>
  </si>
  <si>
    <t>Iacovides I., Mekler E.D., The Role of Gaming During Difficult Life Experiences, pp. 1-12, (2019)</t>
  </si>
  <si>
    <t>Night in the Woods, (2017)</t>
  </si>
  <si>
    <t>2003-date. Call of Duty series</t>
  </si>
  <si>
    <t>Lankoski P., Computer games and emotions, The Philosophy of Computer Games, pp. 39-55, (2012)</t>
  </si>
  <si>
    <t>Mekler E.D., Ayumi Bopp J., Tuch A.N., Opwis K., A Systematic Review of Quantitative Studies on the Enjoyment of Digital Entertainment Games, Proceedings of the SIGCHI Conference on Human Factors in Computing Systems, pp. 927-936, (2014)</t>
  </si>
  <si>
    <t>Mekler E.D., Hornbaek K., Momentary Pleasure or Lasting Meaning Distinguishing Eudaimonic and Hedonic User Experiences, Proceedings of the 2016 CHI Conference on Human Factors in Computing Systems, pp. 4509-4520, (2016)</t>
  </si>
  <si>
    <t>Mekler E.D., Rank S., Steinemann S.T., Birk M.V., Iacovides I., Designing for Emotional Complexity in Games: The Interplay of Positive and Negative Affect, Proceedings of the 2016 Annual Symposium on Computer-Human Interaction in Play Companion Extended Abstracts, pp. 367-371, (2016)</t>
  </si>
  <si>
    <t>Beth Oliver M., Exploring the paradox of the enjoyment of sad films, Human Communication Research, 19, 3, pp. 315-342, (1993)</t>
  </si>
  <si>
    <t>Beth Oliver M., Bartsch A., Appreciation as audience response: exploring entertainment gratifications beyond hedonism, Human Communication Research, 36, 1, pp. 53-81, (2010)</t>
  </si>
  <si>
    <t>Beth Oliver M., David Bowman N., Woolley J.K., Rogers R., Sherrick B.I., Chung M., Video games as meaningful entertainment experiences, Psychology of Popular Media Culture, 5, 4, (2016)</t>
  </si>
  <si>
    <t>Peng X., Huang J., Denisova A., Chen H., Tian F., Wang H., A Palette of Deepened Emotions: Exploring Emotional Challenge in Virtual Reality Games, Proceedings of the 2020 CHI Conference on Human Factors in Computing Systems, pp. 1-13, (2020)</t>
  </si>
  <si>
    <t>Plantinga C.R., Smith G.M., Passionate views: film, cognition, and emotion, (1999)</t>
  </si>
  <si>
    <t>Heavy Rain. Game [PS3], (2010)</t>
  </si>
  <si>
    <t>Detroit: Become Human. Game [PS4 and PC], (2018)</t>
  </si>
  <si>
    <t>Raney A.A., Beth Oliver M., Bartsch A., Eudaimonia as media effect, Media effects: Advances in theory and research, pp. 258-274, (2020)</t>
  </si>
  <si>
    <t>Rigby S., Ryan R., The player experience of need satisfaction (PENS) model, (2007)</t>
  </si>
  <si>
    <t>Grand Theft Auto V. Game [multi], (2013)</t>
  </si>
  <si>
    <t>Ryan R.M., Deci E.L., Self-determination theory and the facilitation of intrinsic motivation, social development, and well-being, American psychologist, 55, 1, (2000)</t>
  </si>
  <si>
    <t>Ryan R.M., Scott Rigby C., Przybylski A., The motivational pull of video games: A self-determination theory approach, Motivation and emotion, 30, 4, pp. 344-360, (2006)</t>
  </si>
  <si>
    <t>Schramm H., Wirth W., Exploring the paradox of sad-film enjoyment: The role of multiple appraisals and meta-appraisals, Poetics, 38, 3, pp. 319-335, (2010)</t>
  </si>
  <si>
    <t>Stenseng F., Rise J., Kraft P., Activity engagement as escape from self: The role of self-suppression and self-expansion, Leisure Sciences, 34, 1, pp. 19-38, (2012)</t>
  </si>
  <si>
    <t>Leonard Strauss A., Corbin J.M., Basics of qualitative research, 15, (1990)</t>
  </si>
  <si>
    <t>Tan S., Emotion and the structure of narrative film: film as an emotion machine, (2013)</t>
  </si>
  <si>
    <t>The Walking Dead. Game [multi-format], (2012)</t>
  </si>
  <si>
    <t>thatgamecompany, (2012)</t>
  </si>
  <si>
    <t>Dear Esther. Game [multi-format], (2012)</t>
  </si>
  <si>
    <t>Everybody's Gone to the Rapture, (2015)</t>
  </si>
  <si>
    <t>Thomson J.A.K., Tredennick H., Barnes J., Aristotle: The Nicomachean ethics, (2004)</t>
  </si>
  <si>
    <t>Tyack A., Mekler E.D., Self-Determination Theory in HCI Games Research: Current Uses and Open Questions, Proceedings of the 2020 CHI Conference on Human Factors in Computing Systems, pp. 1-22, (2020)</t>
  </si>
  <si>
    <t>Tyack A., Wyeth P., Exploring Relatedness in Single-Player Video Game Play, Proceedings of the 29th Australian Conference on Computer-Human Interaction, pp. 422-427, (2017)</t>
  </si>
  <si>
    <t>onwards. Assassins Creed series, (2007)</t>
  </si>
  <si>
    <t>Wirth W., Hofer M., Schramm H., Beyond pleasure: exploring the eudaimonic entertainment experience, Human Communication Research, 38, 4, pp. 406-428, (2012)</t>
  </si>
  <si>
    <t>Wiseman S., Cox A.L., Gould J.S.J., Brumby D.P., Exploring the effects of non-monetary reimbursement for participants in HCIresearch, Human Computation, 4, 1, pp. 1-24, (2017)</t>
  </si>
  <si>
    <t>Lieberoth A., Shallow gamification, Games Cult, 10, pp. 229-248, (2015)</t>
  </si>
  <si>
    <t>Bogost I., Why gamification is bullshit, The Gameful World: Approaches Issues, Applications, pp. 65-79, (2014)</t>
  </si>
  <si>
    <t>Alexiou A., Schippers M.C., Oshri I., Angelopoulos S., Narrative and aesthetics as antecedents of perceived learning in serious games, Inf. Technol. People, (2020)</t>
  </si>
  <si>
    <t>Cowley B., Et al., Experience assessment and design in the analysis of gameplay, Simul. Gaming, 45, pp. 41-69, (2014)</t>
  </si>
  <si>
    <t>Hopkins I., Roberts D., Chocolate-covered Broccoli’? Games and the teaching of literature, Chang. Engl. Stud. Cult. Educ, 22, pp. 222-236, (2015)</t>
  </si>
  <si>
    <t>Van Eck R., Digital Game-Based Learning: It’s not just the digital natives who are restless</t>
  </si>
  <si>
    <t>Athavale S., Dalvi G., Strategies for endogenous design of educational games, DiGRA Conference, (2019)</t>
  </si>
  <si>
    <t>William G., Alexander M., Towards Genre as a Game Design Research Approach, (2017)</t>
  </si>
  <si>
    <t>van der Spek E.D., Sidorenkova T., Porskamp P., Rauterberg M., The effect of familiar and fantasy aesthetics on learning and experience of serious games, ICEC 2014. LNCS, 8770, pp. 133-138, (2014)</t>
  </si>
  <si>
    <t>Sharp J., Thomas D., Fun, Taste &amp; Games: An Aesthetics of the Idle, Unproductive, and Otherwise Playful, (2019)</t>
  </si>
  <si>
    <t>Blythe M., Hassenzahl M., The semantics of fun: differentiating enjoyable experiences, Funology 2: From Usability to Enjoyment. HIS, pp. 375-387, (2018)</t>
  </si>
  <si>
    <t>Kimiecik J., Harris A., What is enjoyment? Conceptual/definitional analysis with implications for sport and exercise psychology, J. Sport Exerc. Psychol, 18, (1996)</t>
  </si>
  <si>
    <t>Hunicke R., Leblanc M., Zubek R., MDA: a formal approach to game design and game research, AAAI Workshop-Technical report WS-04-04, pp. 1-5, (2004)</t>
  </si>
  <si>
    <t>Langford C.P.H., Bowsher J., Maloney J.P., Lillis P.P., Social support: a conceptual analysis, J. Adv. Nurs, 25, pp. 95-100, (1997)</t>
  </si>
  <si>
    <t>Kyngas H., Duffy M.E., Kroll T., Conceptual analysis of compliance, J. Clin. Nurs, 9, pp. 5-12, (2000)</t>
  </si>
  <si>
    <t>Wheeler S., Lord L., Denial: a conceptual analysis, Arch. Psychiatr. Nurs, 13, pp. 311-320, (1999)</t>
  </si>
  <si>
    <t>Definitions (Stanford Encyclopedia of Philosophy)</t>
  </si>
  <si>
    <t>Hupcey J.E., Morse J.M., Lenz E.R., Tason M.C., Wilsonian methods of concept analysis: a critique, Sch. Inq. Nurs. Pract, 10, pp. 185-210, (1996)</t>
  </si>
  <si>
    <t>Podilchak W., Establishing the fun in leisure, Leis. Sci, 13, pp. 123-136, (1991)</t>
  </si>
  <si>
    <t>Podilchak W., Distinctions of fun, enjoyment and leisure, Leis. Stud, 10, pp. 133-148, (1991)</t>
  </si>
  <si>
    <t>Kosterec M., Methods of Conceptual Analysis</t>
  </si>
  <si>
    <t>Fincham B., Theorising fun, The Sociology of Fun, pp. 27-46, (2016)</t>
  </si>
  <si>
    <t>Bogost I., Play anything: the pleasure of limits, the uses of boredom, and the secret of games, (2018)</t>
  </si>
  <si>
    <t>Reis H.T., O'Keefe S.D., Lane R.D., Fun is more fun when others are involved, J. Posit. Psychol, 12, pp. 547-557, (2017)</t>
  </si>
  <si>
    <t>Lazzaro N., Why we play games: four keys to more emotion without story, Game Developer Conference (GDC), pp. 1-8, (2004)</t>
  </si>
  <si>
    <t>Debord G., Society of the Spectacle, (2012)</t>
  </si>
  <si>
    <t>Postman N., Amusing ourselves to death: public discourse in the age of show business, (2006)</t>
  </si>
  <si>
    <t>Huizinga J., Homo Ludens: a Study of the Play Element in Culture, (1970)</t>
  </si>
  <si>
    <t>Deci E.L., Ryan R.M., Self-determination theory, Handbook of Theories of Social Psychology, 1, pp. 416-437, (2012)</t>
  </si>
  <si>
    <t>Ryan K.M., Kanjorski J., The enjoyment of sexist humor, rape attitudes, and relationship aggression in college students, Sex Roles, 38, pp. 743-756, (1998)</t>
  </si>
  <si>
    <t>IJsselsteijn W., Et al., Measuring the experience of digital game enjoyment, (2008)</t>
  </si>
  <si>
    <t>Kelly J.R., Freedom to Be: A New Sociology of Leisure, (2019)</t>
  </si>
  <si>
    <t>Sweetser P., Wyeth P., GameFlow, Comput. Entertain, 3, (2005)</t>
  </si>
  <si>
    <t>Vahlo J., An enactive account of the autonomy of videogame gameplay, Game Stud, 17, (2017)</t>
  </si>
  <si>
    <t>McGowan T., End of Dissatisfaction? The: Jacques Lacan and the Emerging Society of Enjoyment, (2012)</t>
  </si>
  <si>
    <t>Malone T.W., What makes things fun to learn? heuristics for designing instructional computer games, (1980)</t>
  </si>
  <si>
    <t>Malone T.W., Toward a theory of intrinsically motivating instruction, Cogn. Sci, 5, pp. 333-369, (1981)</t>
  </si>
  <si>
    <t>Peeren E., You must (not) be bored!, Boredom, Shanzhai, and Digitisation in the Time of Creative China, pp. 101-109, (2019)</t>
  </si>
  <si>
    <t>What’s the Point If We Can’t Have Fun?</t>
  </si>
  <si>
    <t>Fallis A.G., A Theory of Fun for Game Design, (2013)</t>
  </si>
  <si>
    <t>Gajadhar B.J., de Kort Y.A.W., IJsselsteijn W.A., Shared fun is doubled fun: player enjoyment as a function of social setting, Fun and Games 2008. LNCS, 5294, pp. 106-117, (2008)</t>
  </si>
  <si>
    <t>Robertson S., Et al., More than fun? Towards understanding the impact of socialrecreation programming, Early Interv. Psychiatry, 8, (2014)</t>
  </si>
  <si>
    <t>Wilson J., Thinking with Concepts, (1963)</t>
  </si>
  <si>
    <t>To A., Ali S., Kaufman G.F., Hammer J., integrating curiosity and uncertainty in game design, Digra/fdg, (2016)</t>
  </si>
  <si>
    <t>Griffiths M.D., Amusement machine playing in childhood and adolescence: a comparative analysis of video games and fruit machines, J. Adolesc, 14, pp. 53-73, (1991)</t>
  </si>
  <si>
    <t>Fumerton R.A., The paradox of analysis, Philos. Phenomenol. Res, 43, pp. 477-497, (1983)</t>
  </si>
  <si>
    <r>
      <t>Novak T. P., Hoffman D. L., Duhachek A., The influence of goal</t>
    </r>
    <r>
      <rPr>
        <sz val="11"/>
        <color theme="1"/>
        <rFont val="Cambria Math"/>
        <family val="1"/>
      </rPr>
      <t>‐</t>
    </r>
    <r>
      <rPr>
        <sz val="11"/>
        <color theme="1"/>
        <rFont val="Aptos Narrow"/>
        <family val="2"/>
        <scheme val="minor"/>
      </rPr>
      <t>directed and experiential activities on online flow experiences, Journal of consumer psychology, 13, 1-2, pp. 3-16, (2003)</t>
    </r>
  </si>
  <si>
    <t>ANOT</t>
  </si>
  <si>
    <t>SB1</t>
  </si>
  <si>
    <t>Constructing a Player-Centred Definition of Fun for Video Games Design</t>
  </si>
  <si>
    <t>Stephen Boyd Davis</t>
  </si>
  <si>
    <t>Moving Beyond Fun : Evaluating Serious Experience in Digital Games</t>
  </si>
  <si>
    <t>Ioanna Iacovides, Anna L Cox</t>
  </si>
  <si>
    <t>Georgios N. Yannakakis and John Hallam</t>
  </si>
  <si>
    <t>No Fun: The Queer Potential of Video Games that Annoy, Anger, Disappoint, Sadden, and Hurt</t>
  </si>
  <si>
    <t>Bonnie Ruberg</t>
  </si>
  <si>
    <t>Disentangling Fun and Enjoyment in Exergames Using an Expanded Design, Play, Experience Framework: A Narrative Review</t>
  </si>
  <si>
    <t>Robin Mellecker, Elizabeth J. Lyons, and Tom Baranowski,</t>
  </si>
  <si>
    <t>Scientific</t>
  </si>
  <si>
    <t>Projectual</t>
  </si>
  <si>
    <t>Outcome</t>
  </si>
  <si>
    <t>Level Generation</t>
  </si>
  <si>
    <t>Ai Enemies; Challenge; Fantasy; Curiosity; Difficulty</t>
  </si>
  <si>
    <t>Presence;</t>
  </si>
  <si>
    <t>Source Title</t>
  </si>
  <si>
    <t>People and Computers XVIII — Design for Life</t>
  </si>
  <si>
    <t>AAAI Workshop</t>
  </si>
  <si>
    <t>QED</t>
  </si>
  <si>
    <t>International Fall Conference on Computer and Information Science (ICIS Fall)</t>
  </si>
  <si>
    <t>International Conference on Data and Software Engineering (ICoDSE)</t>
  </si>
  <si>
    <t>IEEE Conference on Games (CoG)</t>
  </si>
  <si>
    <t>IEEE Congress on Evolutionary Computation (IEEE World Congress on Computational Intelligence)</t>
  </si>
  <si>
    <t>Symposium on Virtual and Augmented Reality (SVR)</t>
  </si>
  <si>
    <t>Venues</t>
  </si>
  <si>
    <t>Challenge; Fantasy; Curiosity</t>
  </si>
  <si>
    <t>Difficulty</t>
  </si>
  <si>
    <t>Ai Enemies</t>
  </si>
  <si>
    <t>Count</t>
  </si>
  <si>
    <t>Only Technology</t>
  </si>
  <si>
    <t>Only Design</t>
  </si>
  <si>
    <t>Only Aesthetic</t>
  </si>
  <si>
    <t>Only Experience</t>
  </si>
  <si>
    <t>Only Narrative</t>
  </si>
  <si>
    <t>Technology and Design</t>
  </si>
  <si>
    <t xml:space="preserve">Experience and Design </t>
  </si>
  <si>
    <t>Experience and Aesthetic</t>
  </si>
  <si>
    <t>Experience and Narrative</t>
  </si>
  <si>
    <t>Type</t>
  </si>
  <si>
    <t>Key</t>
  </si>
  <si>
    <t>Choi1999</t>
  </si>
  <si>
    <t>Draper1999</t>
  </si>
  <si>
    <t>Lin2003</t>
  </si>
  <si>
    <t>Davis2005</t>
  </si>
  <si>
    <t>Schwabe2005</t>
  </si>
  <si>
    <t>Long2006</t>
  </si>
  <si>
    <t>Burns2007</t>
  </si>
  <si>
    <t>Yannakakis2007</t>
  </si>
  <si>
    <t>Beume2008</t>
  </si>
  <si>
    <t>Moffett2009</t>
  </si>
  <si>
    <t>Peng2009</t>
  </si>
  <si>
    <t>Sorenson2010</t>
  </si>
  <si>
    <t>Marsh2011</t>
  </si>
  <si>
    <t>Sorenson2011</t>
  </si>
  <si>
    <t>Wang2011</t>
  </si>
  <si>
    <t>Bisadi2013</t>
  </si>
  <si>
    <t>Butler2013</t>
  </si>
  <si>
    <t>Velikovsky2014</t>
  </si>
  <si>
    <t>Ruberg2015</t>
  </si>
  <si>
    <t>Flor2015</t>
  </si>
  <si>
    <t>Iacovides2015</t>
  </si>
  <si>
    <t>Maggiorini2015</t>
  </si>
  <si>
    <t>Adam2016</t>
  </si>
  <si>
    <t>Lin2017</t>
  </si>
  <si>
    <t>Ulrich2017</t>
  </si>
  <si>
    <t>Rachevsky2018</t>
  </si>
  <si>
    <t>Sheffield2018</t>
  </si>
  <si>
    <t>Voulgari2019</t>
  </si>
  <si>
    <t>Tisza2021</t>
  </si>
  <si>
    <t>Shu2021</t>
  </si>
  <si>
    <t>Cole2022</t>
  </si>
  <si>
    <t>Dhamelia2022</t>
  </si>
  <si>
    <t>Kamaruddin2022</t>
  </si>
  <si>
    <t>Tondorf2023</t>
  </si>
  <si>
    <t>Crawford2024</t>
  </si>
  <si>
    <t>Haehn2024</t>
  </si>
  <si>
    <t>Zhan2024</t>
  </si>
  <si>
    <t>Conference</t>
  </si>
  <si>
    <t>Journal</t>
  </si>
  <si>
    <t>Journal </t>
  </si>
  <si>
    <t>vandeLaar2013</t>
  </si>
  <si>
    <t>Robotic Chess Coach;Educational Robotics;Artificial Intelligence in Chess;Computer Vision;Adaptive Chess Engines;Human-Robot Interaction;Robotic Manipulation</t>
  </si>
  <si>
    <t>https://ieeexplore.ieee.org/stamp/stamp.jsp?arnumber=11342836</t>
  </si>
  <si>
    <t>2025 IEEE International Conference on Systems, Man, and Cybernetics (SMC)</t>
  </si>
  <si>
    <t>Intelligent Chess Robot Tutor: A Low-Cost, Vision-Guided Multi-Level System with Real-Time Tracking and Advanced Gameplay Analysis</t>
  </si>
  <si>
    <t>I. Mdimegh; M. Hamzaoui; M. Bouzidi; R. Kasmi; A. Zghibi; F. Zouari</t>
  </si>
  <si>
    <t>Augmented Reality;children learning;educational game</t>
  </si>
  <si>
    <t>https://ieeexplore.ieee.org/stamp/stamp.jsp?arnumber=11085296</t>
  </si>
  <si>
    <t>2025 5th International Conference on Computer Graphics, Image and Virtualization (ICCGIV)</t>
  </si>
  <si>
    <t>An Augmented Reality Approach to Teach Children About Vegetables</t>
  </si>
  <si>
    <t>Z. Xin; F. B. Mohamed; P. Y. Yong; S. H. Moi; T. P. Kian; F. C. Weng</t>
  </si>
  <si>
    <t>Assessment;Digital Game;Test anxiety;Game based Assessment</t>
  </si>
  <si>
    <t>https://ieeexplore.ieee.org/stamp/stamp.jsp?arnumber=11025365</t>
  </si>
  <si>
    <t>2025 12th International and the 18th National Conference on E-Learning and E-Teaching (ICeLeT)</t>
  </si>
  <si>
    <t>Investigating the Impact of Game-Based Assessment on Exam Anxiety Among Third-Grade Students in Mathematics</t>
  </si>
  <si>
    <t>M. R. Hasani; F. Javan; Y. M. Nasab</t>
  </si>
  <si>
    <t>Balance training;Console-based gaming;Motor skills;Sensory integration Interactive video games;Postural control;motion sensing</t>
  </si>
  <si>
    <t>https://ieeexplore.ieee.org/stamp/stamp.jsp?arnumber=11042391</t>
  </si>
  <si>
    <t>2025 2nd International Conference on Trends in Engineering Systems and Technologies (ICTEST)</t>
  </si>
  <si>
    <t>Design and development of console-based gaming for balance training in Autism Spectrum Disorder Children</t>
  </si>
  <si>
    <t>P. R; N. N; M. V. Menon; G. M; D. A. Kumar; G. S. U; V. Karthik</t>
  </si>
  <si>
    <t>Relaxation training;game biofeedback;deep breathing;skill transfer;wearable sensors;stress management</t>
  </si>
  <si>
    <t>https://ieeexplore.ieee.org/stamp/stamp.jsp?arnumber=10601328</t>
  </si>
  <si>
    <t>IEEE Transactions on Affective Computing</t>
  </si>
  <si>
    <t>Does Gamified Breath-Biofeedback Promote Adherence, Relaxation, and Skill Transfer in the Wild?</t>
  </si>
  <si>
    <t>D. R. da Cunha Silva; R. Gutierrez-Osuna</t>
  </si>
  <si>
    <t>adventure game;puzzle-solving;cultural heritage;AI</t>
  </si>
  <si>
    <t>https://ieeexplore.ieee.org/stamp/stamp.jsp?arnumber=11088163</t>
  </si>
  <si>
    <t>2025 11th International Conference on Engineering, Applied Sciences, and Technology (ICEAST)</t>
  </si>
  <si>
    <t>Development of Adventure Games and Puzzle Solving in Mysterious Museums</t>
  </si>
  <si>
    <t>K. Phutongkan; A. Inthanil; A. Pillai</t>
  </si>
  <si>
    <t>Gamification;Youth depression;Mental health intervention;Adaptive algorithm;Machine Learning;Effectiveness</t>
  </si>
  <si>
    <t>https://ieeexplore.ieee.org/stamp/stamp.jsp?arnumber=10962961</t>
  </si>
  <si>
    <t>2025 3rd IEEE International Conference on Industrial Electronics: Developments &amp; Applications (ICIDeA)</t>
  </si>
  <si>
    <t>Using Gamification to Reduce Youth Depression: A Step-by-Step Method</t>
  </si>
  <si>
    <t>S. Bakshi; S. Bhaumik; S. Debdas; S. Das; D. Jain; B. K. S. S. Pattanaik</t>
  </si>
  <si>
    <t>Gameplay Loop;Gamification;Gamified Learning;Socio-Competitive;Core Loop</t>
  </si>
  <si>
    <t>https://ieeexplore.ieee.org/stamp/stamp.jsp?arnumber=11196611</t>
  </si>
  <si>
    <t>2025 International Conference on Metaverse and Current Trends in Computing (ICMCTC)</t>
  </si>
  <si>
    <t>Investigating the effectiveness of a social-competitive core and secondary loop function to design gamified learning systems</t>
  </si>
  <si>
    <t>C. I. Tan</t>
  </si>
  <si>
    <t>Serious Games;Virtual Reality;Rehabilitation;Muscle Disease;Participatory Design;Augmented Reality</t>
  </si>
  <si>
    <t>https://ieeexplore.ieee.org/stamp/stamp.jsp?arnumber=11114214</t>
  </si>
  <si>
    <t>2025 IEEE Conference on Games (CoG)</t>
  </si>
  <si>
    <t>Targeting Muscular Dystrophy with Serious Games for Exercise Rehabilitation Based on Mixed Reality</t>
  </si>
  <si>
    <t>W. Zhuge; E. Gazzerro; D. A. Plecher; G. Klinker; J. Pirker; C. Eichhorn</t>
  </si>
  <si>
    <t>Digital educational game;linear algebra;LADDER framework;learning theory</t>
  </si>
  <si>
    <t>https://ieeexplore.ieee.org/stamp/stamp.jsp?arnumber=11216799</t>
  </si>
  <si>
    <t>2025 29th International Conference Information Visualisation (IV)</t>
  </si>
  <si>
    <t>Digital Educational Game for Teaching Linear Algebra using LADDER Model</t>
  </si>
  <si>
    <t>M. Gorgonia; P. Vienglek; N. Dejdumrong</t>
  </si>
  <si>
    <t>Data;Sensor;Kinect;Elderly</t>
  </si>
  <si>
    <t>https://ieeexplore.ieee.org/stamp/stamp.jsp?arnumber=11280220</t>
  </si>
  <si>
    <t>2025 International Conference on Machine Learning and Cybernetics (ICMLC)</t>
  </si>
  <si>
    <t>Design and Evaluation of An Interactive Game-Based Exercise System Using Pressure Mat and Kinect for Elderly Body Training</t>
  </si>
  <si>
    <t>H. Imaduddin; Q. Song; M. Takano; C. Z. Siow; F. Ardilla; N. Kubota</t>
  </si>
  <si>
    <t>K-12 Education;Educational Games;Collaborative Learning</t>
  </si>
  <si>
    <t>https://ieeexplore.ieee.org/stamp/stamp.jsp?arnumber=11328476</t>
  </si>
  <si>
    <t>2025 IEEE Frontiers in Education Conference (FIE)</t>
  </si>
  <si>
    <t>Friendelligent: A Collaborative Synchronized Game-Based Platform for AI Education and Autonomous Navigation Curriculum</t>
  </si>
  <si>
    <t>R. A. Castillo; T. Burghleh; D. Alfozan; R. Williams; S. Alghowinem; C. Breazeal</t>
  </si>
  <si>
    <t>Mixed Reality;In-car XR;User experience;Artificial Intelligence;Computer Vision</t>
  </si>
  <si>
    <t>https://ieeexplore.ieee.org/stamp/stamp.jsp?arnumber=11236242</t>
  </si>
  <si>
    <t>2025 IEEE International Symposium on Mixed and Augmented Reality Adjunct (ISMAR-Adjunct)</t>
  </si>
  <si>
    <t>cARdefender: a Mixed Reality Game for Vehicle Passengers</t>
  </si>
  <si>
    <t>S. Spera; O. P. Santosuosso; A. Sepe; G. Vitiello; A. A. Cantone; S. Brewster</t>
  </si>
  <si>
    <t>Game-Based Learning;Computer Programming;Learning Aid;Special Educational Needs (SENs)</t>
  </si>
  <si>
    <t>https://ieeexplore.ieee.org/stamp/stamp.jsp?arnumber=11147405</t>
  </si>
  <si>
    <t>2025 IEEE Integrated STEM Education Conference (ISEC)</t>
  </si>
  <si>
    <t>Goos-Gambit: An Educational Card Game</t>
  </si>
  <si>
    <t>K. Raikwar; A. Sheth; N. Shrivastava; P. Shete</t>
  </si>
  <si>
    <t>Serious Games;Healthy Eating;Education;Usability;Nutrition</t>
  </si>
  <si>
    <t>https://ieeexplore.ieee.org/stamp/stamp.jsp?arnumber=11198752</t>
  </si>
  <si>
    <t>2025 14th International Conference on Information Technology in Asia (CITA)</t>
  </si>
  <si>
    <t>From Play to Plate: Usability Testing of the All You Can Eat (AYCE) Educational Game</t>
  </si>
  <si>
    <t>N. Mohd Tuah; S. Yussof; N. Y. -C. Liu; A. Lavrov; A. Lavrova; A. Volosiuk; A. Smolin; A. Balkanskii</t>
  </si>
  <si>
    <t>https://ieeexplore.ieee.org/stamp/stamp.jsp?arnumber=11328441</t>
  </si>
  <si>
    <t>Developing and Assessing a Customizable Educational Game</t>
  </si>
  <si>
    <t>D. C. Benson; J. Zhang</t>
  </si>
  <si>
    <t>Gameplay videos;Video Games Quality;Mining software repositories</t>
  </si>
  <si>
    <t>https://ieeexplore.ieee.org/stamp/stamp.jsp?arnumber=11025681</t>
  </si>
  <si>
    <t>2025 IEEE/ACM 22nd International Conference on Mining Software Repositories (MSR)</t>
  </si>
  <si>
    <t>Is it Really Fun? Detecting Low Engagement Events in Video Games</t>
  </si>
  <si>
    <t>E. Guglielmi; G. Bavota; N. Novielli; R. Oliveto; S. Scalabrino</t>
  </si>
  <si>
    <t>Gaming;Serious Games;Computer Science;Programming;Educational Games</t>
  </si>
  <si>
    <t>https://ieeexplore.ieee.org/stamp/stamp.jsp?arnumber=11016447</t>
  </si>
  <si>
    <t>2025 IEEE Global Engineering Education Conference (EDUCON)</t>
  </si>
  <si>
    <t>Pirates of the Sea++: A Serious Game for Computer Science Education</t>
  </si>
  <si>
    <t>W. Cherry; R. Morsi; D. Hacker</t>
  </si>
  <si>
    <t>serious game;disaster;earthquake;game-based learning;digital games</t>
  </si>
  <si>
    <t>https://ieeexplore.ieee.org/stamp/stamp.jsp?arnumber=11192997</t>
  </si>
  <si>
    <t>2025 International Conference on Information and Communication Technology (ICoICT)</t>
  </si>
  <si>
    <t>Assessing the Effectiveness of a Serious Game for Enhancing Earthquake Reparedness</t>
  </si>
  <si>
    <t>V. T. Chandra; J. I. Tjitra; M. Fajar; G. D. Pratama</t>
  </si>
  <si>
    <t>Scherer, C.; Lanz, L.A.; Liebs, T.R.; Kaiser, N.; Zindel, M.; Berger, S.M.</t>
  </si>
  <si>
    <t>Scherer, Cordula (57219964650); Lanz, Ladina A. (59336522900); Liebs, Thoralf Randolph (6506186691); Kaiser, Nadine (57204552864); Zindel, Mirjam (59534732000); Berger, Steffen Michael (7401519063)</t>
  </si>
  <si>
    <t>57219964650; 59336522900; 6506186691; 57204552864; 59534732000; 7401519063</t>
  </si>
  <si>
    <t>A randomized controlled trial comparing immersive virtual reality games versus nitrous oxide for pain reduction in common outpatient procedures in pediatric surgery</t>
  </si>
  <si>
    <t>10.1186/s13063-025-08718-9</t>
  </si>
  <si>
    <t>https://www.scopus.com/inward/record.uri?eid=2-s2.0-85216440279&amp;doi=10.1186%2Fs13063-025-08718-9&amp;partnerID=40&amp;md5=9af7daac40368706cd31dc6328209445</t>
  </si>
  <si>
    <t>Background: Children often experience anxiety and pain during minor surgical procedures, prompting the search for effective pain management strategies beyond traditional pharmaceutical approaches. This study aims to evaluate the efficacy of virtual reality (VR) as a pain reduction method in pediatric outpatient surgical interventions compared to the standard use of nitrous oxide. The research questions explore pain reduction levels, patient preferences, enjoyment during VR use, and the time limit of the VR application. Methods: The study employs a randomized controlled trial design, utilizing VR technology and nitrous oxide in separate groups in 100 children at the age from 6 to 15 undergoing minor surgical procedures. Outcomes are monitored directly after the intervention and two weeks following the procedure. The primary outcome measure is the pain level, assessed using visual face and visual analog scales. Secondary outcomes are the fun and/or fear experienced during the intervention, the willingness to undergo the same procedure again (if necessary), and whether there is a time limit with the VR application compared to nitrous oxide. The study also considers adverse events and safety measures. Discussion: The study aims to address a significant research gap in pediatric pain management strategies, as it is the first randomized controlled trial designed to compare pain levels using VR versus a control group with nitrous oxide analgosedation in children undergoing minor surgical procedures. Preliminary evidence suggests VR may offer a viable alternative to traditional pain management methods, as VR technology could be an effective distraction and pain management tool for pediatric patients undergoing outpatient surgical procedures. Trial registration: ClinicalTrials.gov NCT05510141. Registered on August 22, 2022. Virtual Reality Games in Pediatric Surgery—Full Text View—ClinicalTrials.gov. Trial sponsor: The principal investigator, Cordula Scherer act as the Sponsor, Clinic for pediatric surgery, Inselspital, Bern University Hospital, CH 3010 Bern, Switzerland. © The Author(s) 2025.</t>
  </si>
  <si>
    <t>Distraction; Kalinox®; Nitrous oxide; Pain; Pediatric surgery; Virtual reality</t>
  </si>
  <si>
    <t>Salazar, J.; Vela, F.L.G.; Arango-López, J.; Paderewski, P.; Moreira, F.</t>
  </si>
  <si>
    <t>Salazar, Johnny Alexander (57204071558); Vela, Francisco Luis Gutiérrez (10041832800); Arango-López, Jeferson (57195068415); Paderewski, Patricia (6507856106); Moreira, Fernando Joaquim Lopes (8649758400)</t>
  </si>
  <si>
    <t>57204071558; 10041832800; 57195068415; 6507856106; 8649758400</t>
  </si>
  <si>
    <t>Older adults and game-based systems: Engagement model and player types of characterization based on their motivations</t>
  </si>
  <si>
    <t>Journal of Engineering Research (Kuwait)</t>
  </si>
  <si>
    <t>10.1016/j.jer.2024.10.015</t>
  </si>
  <si>
    <t>https://www.scopus.com/inward/record.uri?eid=2-s2.0-85208226979&amp;doi=10.1016%2Fj.jer.2024.10.015&amp;partnerID=40&amp;md5=9fbbd56d8fec606a928ffa01f9f1dc93</t>
  </si>
  <si>
    <t>Older adults are now actively participating in game-based systems. They find in these technological solutions not only a form of entertainment and socialization, but also a way to stimulate themselves physically and cognitively. Although, their participation is increasing, they face challenges such as the digital divide, since most of the games are oriented to a young audience with different tastes and motivations. Therefore, although positive results are obtained in terms of participation, there is still potential for improvement, since current game experiences are not fully adapted to the tastes and needs of older adults. Consequently, the objective of this paper is to propose a characterization of the types of players in older adults, based on the motivations previously identified. This is to better understand this population and design more appropriate game experiences. It is hoped that from the results of this research it will be possible to create attractive and fun game environments for older adults, thus improving their experience as players in these systems. © 2024 The Authors.</t>
  </si>
  <si>
    <t>Digital games; Engagement; Game based systems; Older adults; Player Experience; Player types</t>
  </si>
  <si>
    <t>Okasha, A.S.</t>
  </si>
  <si>
    <t>Okasha, Alia Sameh (57202497885)</t>
  </si>
  <si>
    <t>Non-digital game-based learning: a powerful tool to teach theories of architecture</t>
  </si>
  <si>
    <t>Journal of Engineering and Applied Science</t>
  </si>
  <si>
    <t>10.1186/s44147-025-00693-x</t>
  </si>
  <si>
    <t>https://www.scopus.com/inward/record.uri?eid=2-s2.0-105013224376&amp;doi=10.1186%2Fs44147-025-00693-x&amp;partnerID=40&amp;md5=d4673012965408a15efd309b7d2ba15b</t>
  </si>
  <si>
    <t>Gaming has become an integral part of the educational culture, where games have rapidly emerged in various pedagogical approaches. Studies have been conducted worldwide on edu-gaming, game-based learning (GBL) and gamification as constructivist teaching techniques. However, game-based learning (GBL) has received limited attention in Egyptian architecture education. This paper adopts a qualitative description approach to present empirical techniques of non-digital game-based learning (NDGBL) injected in a theories of architecture course for optimizing students’ deep learning. The paper argues that although digital and technological transformations in Egyptian education culture have accelerated after COVID-19, non-digital game-based techniques remain valid and effective in theoretical courses. The paper supports its argument by detailing a series of methods, such as hot-seat drama and abstract building blocks, used throughout the semesters and culminating in the final project, where students design non-digital games to cover the topics learned. Finally, the results emphasize the positive impacts of the NDGBL methods on students’ performance, deep learning, and social skills; according to the author’s observation, the students’ feedback, and the improvement in the final test scores over the years. While the conclusion stresses the role of fun and active learning, it suggests a gradual shift from non-digital to digital game-based learning and highlights that these methods require significant further investigation. © The Author(s) 2025.</t>
  </si>
  <si>
    <t>Architectural education; Egypt; Game-based learning; Non-digital game; Teaching technique; Theories of architecture</t>
  </si>
  <si>
    <t>Raj, A.; Shankar, L.; Dixit, A.; Saha, A.; Battala, M.; Khan, N.; Ayyagari, K.; Niranjan, N.; Howard, S.</t>
  </si>
  <si>
    <t>Raj, Aparna (58577513200); Shankar, Lalita (58209195900); Dixit, Anvita (56496388300); Saha, Ananya (58577513100); Battala, Madhusudana (37664382000); Khan, Nizamuddin (7401797686); Ayyagari, Kavita (58577869000); Niranjan, Saggurti (13103316400); Howard, Susan (57224360906)</t>
  </si>
  <si>
    <t>58577513200; 58209195900; 56496388300; 58577513100; 37664382000; 7401797686; 58577869000; 13103316400; 57224360906</t>
  </si>
  <si>
    <t>Enhancing reproductive health among adolescent girls in India: results of an individualized RCT to study the efficacy of the go Nisha go mobile game</t>
  </si>
  <si>
    <t>Reproductive Health</t>
  </si>
  <si>
    <t>10.1186/s12978-025-02005-1</t>
  </si>
  <si>
    <t>https://www.scopus.com/inward/record.uri?eid=2-s2.0-105002894132&amp;doi=10.1186%2Fs12978-025-02005-1&amp;partnerID=40&amp;md5=1581114faf8fa4087387154d9754ab6a</t>
  </si>
  <si>
    <t>Background: Adolescent girls in India face significant barriers to accessing sexual and reproductive health (SRH) information and services. Digital interventions, particularly mobile-based ones, promise to deliver SRH education in a fun and engaging manner. These can be offered privately directly to the adolescent, allowing players to ‘experience’ the outcomes of their choices, receive tailored feedback, and the option to ‘try again’. Methods: This study evaluated the efficacy of “Go Nisha GoⓇ” (GNG), a low-end smartphone-based digital game for adolescent girls in India, using a two-armed, encouragement-led, randomized controlled trial (RCT). The study involved 1950 participants from Patna, Jaipur, and Delhi NCR. The intervention group received encouragement to play GNG, while the control group did not. Key constructs measured included menstrual health management (MHM), contraception knowledge, and agency. Data were collected at baseline and a ten-week follow-up. Results: The intervention group showed significant improvements in various MHM parameters, contraception knowledge, and agency outcomes compared to the control group. Overall, 1697 out of 1993 participants completed the study after ten weeks (85%). The intervention group’s awareness of menstrual hygiene products increased from 33 to 92%, while comprehensive knowledge of oral contraceptive pills (OCPs) rose from 2 to 17% (p &lt; 0.0001). Confidence in negotiating contraception use increased from 60 to 85% (p &lt; 0.0001), and the attitude of refusing sex when not ready improved from 61 to 85% (p &lt; 0.0001).The subjects in the game group showed high levels of satisfaction with the app, with 74% discussing the game with others and 66% recommending it. The belief in negotiating marriage decisions with parents also improved more in the intervention group than in the control group. Conclusion: The findings of the first-ever RCT outcome evaluation for a digital mobile game app for enhancing SRH education among adolescent girls in low-resource settings support the efficacy of digital games for health like GNG. The game’s engaging and interactive format effectively communicated complex and sensitive SRH information, empowered participants, and encouraged (p &lt; 0.0001) critical health behaviors through informed decision-making. Future studies could explore the long-term sustainability of behavior changes induced by such interventions and their effectiveness across different settings and populations. Trial registration number: CTRI/2023/03/050447. Date: March, 2023. © The Author(s) 2025.</t>
  </si>
  <si>
    <t>Adolescents; Digital; Encouragement design; Mobile game; Outcome evaluation; RCT; Sexual reproductive health</t>
  </si>
  <si>
    <t>Alungalali, S.; Sarkar, I.; Aind, A.; Sarkar, R.</t>
  </si>
  <si>
    <t>Alungalali, Sajana (59920213200); Sarkar, Ishita (60170842300); Aind, Anubhuti (60171286900); Sarkar, Ranjabati (60170390800)</t>
  </si>
  <si>
    <t>59920213200; 60170842300; 60171286900; 60170390800</t>
  </si>
  <si>
    <t>Whatever Floats Your Boat: Balancing Mechanics in Hybrid Interactive Game Design</t>
  </si>
  <si>
    <t>CHI PLAY Companion 2025 - Companion Proceedings of the Annual Symposium on Computer-Human Interaction in Play</t>
  </si>
  <si>
    <t>10.1145/3744736.3749317</t>
  </si>
  <si>
    <t>https://www.scopus.com/inward/record.uri?eid=2-s2.0-105020977344&amp;doi=10.1145%2F3744736.3749317&amp;partnerID=40&amp;md5=21e6657dec33d2dc264fa3fddd1da9fb</t>
  </si>
  <si>
    <t>This paper entails an attempt to bring together tangible interaction and real-time digital feedback in a hybrid card game. It includes players trying to balance a virtual raft by switching and rearranging physical cards representing different weights. Each of these cards has an RFID tag, read by an Arduino, and sent as a JSON string to a p5.js sketch, which then shows the raft responding to different moves of the players. The result is a quick, engaging challenge that blends the fun of tangible interaction with the responsiveness of digital animation, creating a playful and immersive experience. © 2025 Copyright held by the owner/author(s).</t>
  </si>
  <si>
    <t>Hybrid games; card game design; interactive media; digital-physical gameplay; playtesting</t>
  </si>
  <si>
    <t>Tur, G.; de-Benito, B.; Arnab, S.; Castaneda, L.; Lameras, P.; Bedenlier, S.; Wasson, B.</t>
  </si>
  <si>
    <t>Tur, Gemma (56014394000); de-Benito, Barbara (57195723633); Arnab, Sylvester (24528279500); Castaneda, Linda J. (57193252146); Lameras, Petros (37561547200); Bedenlier, Svenja (56938886800); Wasson, Barbara (6602121928)</t>
  </si>
  <si>
    <t>56014394000; 57195723633; 24528279500; 57193252146; 37561547200; 56938886800; 6602121928</t>
  </si>
  <si>
    <t>Data literacy for citizenry through game-based learning: Adult perceptions of fun and learning with the DALI Toolkit</t>
  </si>
  <si>
    <t>10.5210/fm.v30i9.13792</t>
  </si>
  <si>
    <t>https://www.scopus.com/inward/record.uri?eid=2-s2.0-105018687711&amp;doi=10.5210%2Ffm.v30i9.13792&amp;partnerID=40&amp;md5=b83cb6fb8d2f9dbb73af60bbd0d8092c</t>
  </si>
  <si>
    <t>In post-digital society, data literacy is an essential skill for navigating the vast amounts of data generated in everyday life and data-driven decision making are necessary skills for social innovation and justice. Game based learning offers adults an engaging approach to developing these skills. This paper describes a study that examines adult participants’ perceptions of the DALI (Data Literacy) Toolkit, a set of educational games designed to promote data literacy through fun and interactive gameplay. Focusing on 11 non-digital games, this study explored the relationship between perceived enjoyment and learning outcomes, considering factors such as age, game experience, and the clarity and ease of use of the games. Results indicate that well-designed educational games can effectively engage and educate adult learners, regardless of their age or previous gaming experience. Significant positive correlations were found between perceived fun and learning, and between the clarity of game elements and perceptions of both fun and learning. These findings highlight the potential of games to support lifelong learning and skill development, making complex concepts more accessible and enjoyable. The DALI Toolkit exemplifies how integrating playful values into educational game design can create dynamic, learner-centered environments that foster intrinsic motivation, active participation, and meaningful learning experiences. © 2025, First Monday. All rights reserved.</t>
  </si>
  <si>
    <t>adult education; adult literacy; citizenry; game-based learning</t>
  </si>
  <si>
    <t>Zerbetto de Palma, L.L.; de Matos Lima, S.; Otero, P.</t>
  </si>
  <si>
    <t>Zerbetto de Palma, Lucia Lorena (60045189100); de Matos Lima, Santiago (57217256937); Otero, Paula Daniela (8437483200)</t>
  </si>
  <si>
    <t>60045189100; 57217256937; 8437483200</t>
  </si>
  <si>
    <t>Exploring Playability Metrics in Operation Quest: A Game for Pediatric Psychological Preparation and Preoperative Care</t>
  </si>
  <si>
    <t>10.3233/SHTI251055</t>
  </si>
  <si>
    <t>https://www.scopus.com/inward/record.uri?eid=2-s2.0-105013319328&amp;doi=10.3233%2FSHTI251055&amp;partnerID=40&amp;md5=7ae5e94eec4aba4cc3e2e8738873e3f1</t>
  </si>
  <si>
    <t>Serious games, like "Operation Quest," blend fun with learning to boost user engagement and comprehension. This particular game, developed from June 2023 to March 2024 by an interdisciplinary team, aims to psychologically prepare children aged 6–12 for pediatric surgery. An observational study assessed its playability, evaluating aspects like gameplay effectiveness and satisfaction. The iterative design process involved an education phase (concept teaching) and a game design phase (mechanics, dynamics, aesthetics). Children successfully completed game objectives, reporting positive experiences with immersion and learning. Interviews confirmed the game's educational value, improving their understanding of medical procedures. These results highlight the importance of playability evaluations in enhancing health-related serious games. © 2025 The Authors.</t>
  </si>
  <si>
    <t>Child health; Digital health tools; Game design; Pediatric psychoprophylaxis; Playability; Preoperative anxiety; Psychoprophylaxis; Serious games; User experience</t>
  </si>
  <si>
    <t>Ellis, A.B.; Horne, D.; Bloodworth, A.; Ely, R.</t>
  </si>
  <si>
    <t>Ellis, Amy Burns (8290288600); Horne, Dru (57219526037); Bloodworth, Anna (58870806900); Ely, Roger L. (7006116239)</t>
  </si>
  <si>
    <t>8290288600; 57219526037; 58870806900; 7006116239</t>
  </si>
  <si>
    <t>From mathematical play to playful math</t>
  </si>
  <si>
    <t>Journal of Mathematical Behavior</t>
  </si>
  <si>
    <t>10.1016/j.jmathb.2024.101235</t>
  </si>
  <si>
    <t>https://www.scopus.com/inward/record.uri?eid=2-s2.0-85214654442&amp;doi=10.1016%2Fj.jmathb.2024.101235&amp;partnerID=40&amp;md5=6bd9472fa0c1fbdfd07cfa409522229a</t>
  </si>
  <si>
    <t>Mathematical play can support student agency and engagement, offer learning benefits, and foster productive mathematical dispositions. However, the bulk of research on mathematical play investigates the mathematics that emerges in young children's natural play or in students’ play in informal spaces such as video games. We introduce the term “playful math” to describe the activities and features of an instructional environment that can facilitate mathematical play, and we investigate the efficacy of incorporating playful task design elements into algebra activities. Drawing on two small-group teaching experiments with middle-school students, the first with two participants and the second with three participants, we identified 13 phenomena characterizing students’ mathematical play activity: Competitive Fun, Feeling Proud, Enjoyment, Wonderment, Taking on Authority, Perturbation, Investment, Immersion, Agency, Perseverance, Creative/Unusual, Harder Math, and Laughter. We found that all phenomena except Wonderment and Perturbation occurred more during playful math tasks. We describe two vignettes exemplifying the mathematical play phenomena and discuss implications for task design and instruction. © 2025 Elsevier Inc.</t>
  </si>
  <si>
    <t>Algebra; Graphing; Mathematical play; Middle-school</t>
  </si>
  <si>
    <t>Veerman, L.K.M.; Willemen, A.M.; Derks, S.D.M.; Brouwer-van Dijken, A.A.J.; Sterkenburg, P.S.</t>
  </si>
  <si>
    <t>Veerman, Linda K.M. (57215966843); Willemen, Agnes Maresa (25822846200); Derks, Suzanne D.M. (57213702493); Brouwer-van Dijken, Anjet A.J. (58261649500); Sterkenburg, Paula Sophia (23487161300)</t>
  </si>
  <si>
    <t>Supporting young siblings of children with intellectual disabilities and/or visual impairments with the serious game ‘Broodles’: A mixed methods randomized controlled trial</t>
  </si>
  <si>
    <t>Research in Developmental Disabilities</t>
  </si>
  <si>
    <t>10.1016/j.ridd.2025.104996</t>
  </si>
  <si>
    <t>https://www.scopus.com/inward/record.uri?eid=2-s2.0-105001022185&amp;doi=10.1016%2Fj.ridd.2025.104996&amp;partnerID=40&amp;md5=6333086b923d5dee985fc0094321018f</t>
  </si>
  <si>
    <t>Background: Siblings of children with neurodevelopmental conditions experience conflicting emotions and have an increased risk of mental health problems. Several sibling interventions have been developed, but few are readily available, leaving many siblings unsupported. Therefore, the free, online, self-administered sibling serious game ‘Broodles’ was developed. This study assessed its social validity and effectiveness in promoting quality of life, and inter- and intrapersonal factors in siblings (6–9 years) of children with intellectual disabilities and/or visual impairments. Methods: A mixed methods, waitlist control group, randomized controlled trial was conducted. In total, 107 Dutch or Belgian parent-child dyads completed questionnaires at three timepoints (baseline, one-month post-test, two-month follow-up). The intervention group also completed post-test interviews. Effects were assessed using multilevel modelling, and thematic analysis was applied to the evaluations. Results: Significant, weak interaction effects (R² = .03–.06) were found on sibling negative adjustment, but only in those who completed ≥ 75 % of the game and followed the study timeline. Regardless of group, (very) small, significant improvements over time were found on several outcomes (R² = .01–.06). ‘Broodles’ was experienced as fun (80 %) and helpful (79 %). Perceived learning outcomes included the themes: ‘sibling awareness and validation’, ‘emotions and needs’, ‘coping with emotions and situations’ and ‘family interactions’. Conclusion: Although quantitative data showed small effects, qualitative data revealed a variety of learning outcomes which can contribute to siblings’ resilience, and prevention of mental health problems. To unlock its full potential, future studies should examine if additional family-targeted components can enhance the intervention's impact. © 2025</t>
  </si>
  <si>
    <t>Intellectual Disability; Intervention; Randomized Controlled Trial; Serious Game; Siblings; Visual Impairment</t>
  </si>
  <si>
    <t>Stark, P.; Clarke, S.; Mitchell, G.; Carter, G.; Craig, S.; Wilson, C.B.</t>
  </si>
  <si>
    <t>Stark, Patrick (7101748174); Clarke, Sonya (7402969571); Mitchell, Gary (55641165800); Carter, Gillian (57202610071); Craig, Stephanie G. (58944298500); Wilson, Christine Brown (57203594210)</t>
  </si>
  <si>
    <t>7101748174; 7402969571; 55641165800; 57202610071; 58944298500; 57203594210</t>
  </si>
  <si>
    <t>Acceptability study of a co-designed educational game about dementia for children: The Kids Dementia Game</t>
  </si>
  <si>
    <t>e0320782</t>
  </si>
  <si>
    <t>10.1371/journal.pone.0320782</t>
  </si>
  <si>
    <t>https://www.scopus.com/inward/record.uri?eid=2-s2.0-105004777791&amp;doi=10.1371%2Fjournal.pone.0320782&amp;partnerID=40&amp;md5=aca1077b827279145b89c16034463749</t>
  </si>
  <si>
    <t>Background Dementia has physical, psychological, social and economic impacts, not only for people living with dementia, but also for their carers, families and wider society. Due to the growing number of people living with dementia, children are increasingly likely to encounter family members living with dementia. The aim of this project was to pilot an educational game which was co-designed with children and people living with dementia with the intention of improving children’s understanding and perception of dementia. Research design and methods An acceptability study of the Kids Dementia Game was conducted in three classes in three schools in Northern Ireland. This study investigated acceptability of the game and the feasibility of online data collection using a pre-post test methodology to explore how best to collect evaluation data if the game was to be delivered on a larger scale. Results Evaluation of the game with children showed a positive level of acceptability of the game. Children found the game engaging, easy to navigate and fun to play. Feasibility of the data collection method was found to be a barrier to the pre-post test evaluation of the game. Discussion and implications These findings suggest that the game shows evidence of promise for improving public perception and understanding of dementia using an early intervention approach with children. © 2025 Stark et al.</t>
  </si>
  <si>
    <t>Choong, L.; Cmentowski, S.; Kukshinov, E.; Tu, J.; Nacke, L.E.</t>
  </si>
  <si>
    <t>Choong, Lydia (57975490700); Cmentowski, Sebastian (57197770288); Kukshinov, Eugene Y. (57133020600); Tu, Joseph (57204247042); Nacke, Lennart E. (25723492300)</t>
  </si>
  <si>
    <t>57975490700; 57197770288; 57133020600; 57204247042; 25723492300</t>
  </si>
  <si>
    <t>Support Autonomy: Exploring Player Perspectives on AI-Supported Onboarding in Video Games</t>
  </si>
  <si>
    <t>10.1145/3706598.3713576</t>
  </si>
  <si>
    <t>https://www.scopus.com/inward/record.uri?eid=2-s2.0-105005748057&amp;doi=10.1145%2F3706598.3713576&amp;partnerID=40&amp;md5=44c8d5524b1142c5424d2f1a337f17eb</t>
  </si>
  <si>
    <t>Video game onboarding faces the challenge of teaching game mechanics in a fun and engaging way. Artificial intelligence (AI) solutions have become a quick fix to help users understand technology. However, little is known about how AI supports player onboarding in video games. To address this knowledge gap, this research explores player perspectives on AI-supported onboarding. We conducted a qualitative user study (n = 20) to investigate player expectations, attitudes, and concerns about AI-supported learning experiences. Players learn primarily through the lived experience of a game and value personalized guidance during onboarding. Participants emphasized the importance of maintaining control over how AI is used during onboarding and the freedom to choose their support level. Our results suggest that players want future AI-supported onboarding systems to prioritize their agency, encourage active learning, and maintain transparency throughout the learning process. We contribute to game design research by proposing balanced, player-centric AI-supported onboarding experiences in video games. © 2025 Copyright held by the owner/author(s).</t>
  </si>
  <si>
    <t>artificial intelligence; onboarding; player experience; video games</t>
  </si>
  <si>
    <t>Boussaha, K.; Drissi, S.; Rahab, A.; Khelifi Touhami, K.; Eddine Abdelaziz Tayeb Boudraa, C.</t>
  </si>
  <si>
    <t>Boussaha, Karima (55332905700); Drissi, Samia (55471406600); Rahab, Abdelhafid (58962698900); Khelifi Touhami, Khelifa (59174377200); Eddine Abdelaziz Tayeb Boudraa, Charef (58962672700)</t>
  </si>
  <si>
    <t>55332905700; 55471406600; 58962698900; 59174377200; 58962672700</t>
  </si>
  <si>
    <t>Towards a new generation of digital games designed with the basics of psychological theories to improve primary school pupils’ psychological and technical skills in learning arithmetic</t>
  </si>
  <si>
    <t>10.1016/j.entcom.2025.100927</t>
  </si>
  <si>
    <t>https://www.scopus.com/inward/record.uri?eid=2-s2.0-85217279682&amp;doi=10.1016%2Fj.entcom.2025.100927&amp;partnerID=40&amp;md5=e9b18bd1799db44516a12f5f167c0858</t>
  </si>
  <si>
    <t>Recent studies have shown that pupils learn more effectively through play, which inspired us to design an educational digital game aimed at enhancing their arithmetic performance. This paper addresses various skills, focusing on psychological skills derived from the learning challenges identified by psychologist Jean Piaget. We proposed key skills such as motivation, initiative, engagement, concentration, and behavioral management among pupils. Additionally, we identified technical skills related to arithmetic, including calculation speed, accuracy rate, and overall learning achievement. We developed “GAME-calcul,” an innovative digital game for primary school pupils to help them overcome common difficulties in learning arithmetic. The main contribution lies in incorporating Piaget's cognitive development theory into the game's design, facilitating various arithmetic operations through an engaging and effective approach. To investigate the short and long-term impacts of this Piagetian game on both technical and psychological skills, we conducted an experiment using a hybridization between quantitative and qualitative approaches. The quantitative approach aimed to confirm the game's positive effects on pupils’ technical skills. For this goal, we selected forty-five (45) pupils, dividing them into three groups: a control group that learned arithmetic using traditional methods, a first experimental group that engaged with the “Finger Fun Math” game designed for first-year pupils, and a second experimental group that used the “Sabstracto” game intended for second-year pupils. The two proposed games accommodate the characteristics of the preoperational and concrete operational stages of a child's cognitive development identified by psychologist Jean Piaget. We employed Multivariate Analysis of Variance “MANOVA” and “Post Hoc Levene” tests to analyze the performance of the three groups before and after the game integration in the learning activity. The results indicated that pupils using the “Sabstracto” game achieved significantly better outcomes compared to those using the “Finger Fun Math” game and those in the control group. Equally, the qualitative aspect of the study involved gathering insights from pupils and teachers through interviews and questionnaires, confirming the positive impact of the Piagetian game on pupils’ psychological skills. Overall, the findings demonstrate that integrating these innovative games based on Piaget's theory positively influences both technical and psychological skills in primary school pupils learning arithmetic. © 2025 Elsevier B.V.</t>
  </si>
  <si>
    <t>Arithmetic operations; Calculation accuracy; Calculation speed; Cognitive development; Digital games; Game-based learning; Piaget's theory; Primary school pupils; Psychological skills; Technical skills</t>
  </si>
  <si>
    <t>Abd El-Sattar, H.K.H.</t>
  </si>
  <si>
    <t>Abd El-Sattar, Hussein Karam (25824564900)</t>
  </si>
  <si>
    <t>e3384</t>
  </si>
  <si>
    <t>https://www.scopus.com/inward/record.uri?eid=2-s2.0-86000383529&amp;doi=10.1007%2Fs10639-024-12844-3&amp;partnerID=40&amp;md5=ad43d260696d3b5962cdd867c6abe729</t>
  </si>
  <si>
    <t>Ohlms, M.L.; Melchers, K.G.</t>
  </si>
  <si>
    <t>Ohlms, Marie Luise (58541839800); Melchers, Klaus G. (36807796300)</t>
  </si>
  <si>
    <t>58541839800; 36807796300</t>
  </si>
  <si>
    <t>Are Games Always Fun and Fair? A Comparison of Reactions to Different Game-Based Assessments</t>
  </si>
  <si>
    <t>International Journal of Selection and Assessment</t>
  </si>
  <si>
    <t>e12520</t>
  </si>
  <si>
    <t>10.1111/ijsa.12520</t>
  </si>
  <si>
    <t>https://www.scopus.com/inward/record.uri?eid=2-s2.0-85216306710&amp;doi=10.1111%2Fijsa.12520&amp;partnerID=40&amp;md5=008d931870c074fcfd409945cb18a2aa</t>
  </si>
  <si>
    <t>Game-based assessment (GBA) has garnered attention in the personnel selection and assessment context owing to its postulated potential to improve applicant reactions. However, GBAs can differ considerably depending on their specific design. Therefore, we sought to determine whether test taker reactions to GBAs vary owing to the different manifestations that GBAs may take on, and to test takers' individual preferences for such assessments. In an experimental study, each of N = 147 participants was shown six different GBAs and asked to rate several applicant reaction variables concerning these assessments. We found that reactions to GBAs were not inherently positive even though GBAs were generally perceived as enjoyable. However, perceptions of fairness and organizational attractiveness varied considerably between GBAs. Participants' age and experience with video games were related to reactions but had less impact than the different GBAs. Our results suggest that a technology-as-designed approach, which considers GBAs as a combination of multiple components (e.g., game elements), is crucial in GBA research to provide generalizable results for theory and practice. © 2025 The Author(s). International Journal of Selection and Assessment published by John Wiley &amp; Sons Ltd.</t>
  </si>
  <si>
    <t>applicant reactions; game; game-based assessment; gamification; individual differences; personnel selection</t>
  </si>
  <si>
    <t>Bierbooms, J.J.P.A.; Sluis-Thiescheffer, W.R.J.W.; Feijt, M.A.; Bongers, I.M.B.</t>
  </si>
  <si>
    <t>Bierbooms, Joyce J.P.A. (36833401400); Sluis-Thiescheffer, Wouter R.J.W. (57120112400); Feijt, Milou Anne (57202286046); Bongers, Inge M.B. (6601971607)</t>
  </si>
  <si>
    <t>36833401400; 57120112400; 57202286046; 6601971607</t>
  </si>
  <si>
    <t>Co-Design of an Escape Room for e-Mental Health Training of Mental Health Care Professionals: Research Through Design Study</t>
  </si>
  <si>
    <t>e58650</t>
  </si>
  <si>
    <t>10.2196/58650</t>
  </si>
  <si>
    <t>https://www.scopus.com/inward/record.uri?eid=2-s2.0-85214825134&amp;doi=10.2196%2F58650&amp;partnerID=40&amp;md5=f1ceabe2c31964583c0b3c5c3643a31f</t>
  </si>
  <si>
    <t>Background: Many efforts to increase the uptake of e-mental health (eMH) have failed due to a lack of knowledge and skills, particularly among professionals. To train health care professionals in technology, serious gaming concepts such as educational escape rooms are increasingly used, which could also possibly be used in mental health care. However, such serious-game concepts are scarcely available for eMH training for mental health care professionals. Objective: This study aims to co-design an escape room for training mental health care professionals'eMH skills and test the escape room's usability by exploring their experiences with this concept as a training method. Methods: This project used a research through design approach with 3 design stages. In the first stage, the purpose, expectations, and storylines for the escape room were formulated in 2 co-design sessions with mental health care professionals, game designers, innovation staff, and researchers. In the second stage, the results were translated into the first escape room, which was tested in 3 sessions, including one web version of the escape room. In the third stage, the escape room was tested with mental health care professionals outside the co-design team. First, 2 test sessions took place, followed by 3 field study sessions. In the field study sessions, a questionnaire was used in combination with focus groups to assess the usability of the escape room for eMH training in practice. Results: An escape room prototype was iteratively developed and tested by the co-design team, which delivered multiple suggestions for adaptations that were assimilated in each next version of the prototype. The field study showed that the escape room creates a positive mindset toward eMH. The suitability of the escape room to explore the possibilities of eMH was rated 4.7 out of 5 by the professionals who participated in the field study. In addition, it was found to be fun and educational at the same time, scoring 4.7 (SD 0.68) on a 5-point scale. Attention should be paid to the game's complexity, credibility, and flexibility. This is important for the usefulness of the escape room in clinical practice, which was rated an average of 3.8 (SD 0.77) on a 5-point scale. Finally, implementation challenges should be addressed, including organizational policy and stimulation of eMH training. Conclusions: We can conclude that the perceived usability of an escape room for training mental health care professionals in eMH skills is promising. However, it requires additional effort to transfer the learnings into mental health care professionals' clinical practice. A straightforward implementation plan and testing the effectiveness of an escape room on skill enhancement in mental health care professionals are essential next steps to reach sustainable goals. © 2025 JMIR Publications Inc.. All rights reserved.</t>
  </si>
  <si>
    <t>e-mental health; mental health care professionals; serious gaming; skill enhancement; training</t>
  </si>
  <si>
    <t>Tondorf, D.F.; Hounsell, M.S.; Pereira, V.A.</t>
  </si>
  <si>
    <t>Tondorf, Diego Fellipe (58160715200); Hounsell, Marcelo da Silva (57915427500); Pereira, Vanessa Andrade (59453981800)</t>
  </si>
  <si>
    <t>58160715200; 57915427500; 59453981800</t>
  </si>
  <si>
    <t>Evaluating a Serious Game for Math: Is it Useful and Fun?</t>
  </si>
  <si>
    <t>10.5753/jis.2025.4656</t>
  </si>
  <si>
    <t>https://www.scopus.com/inward/record.uri?eid=2-s2.0-85214374191&amp;doi=10.5753%2Fjis.2025.4656&amp;partnerID=40&amp;md5=7046310373869d05599d472c1b073717</t>
  </si>
  <si>
    <t>Background: Some arguing has been drawn in the literature questioning if a game can be purposeful (such as a Serious Game) and fun at the same time. Purpose: A serious game called Matemágica, designed to review basic mathematical operations and procedures, was selected to help delve in depth on this questioning. Methods: The evaluation assesses the game’s utility to teach mathematics and the fun perceived by its players. An empathic utility questionnaire was answered by 50 mature and experienced teachers, and a perceived fun questionnaire was created and answered by 334 students. Results: Girls and boys perceived similar fun and 3rd grade students (the actual target audience) felt just a little bit more fun than 4th and 5th grades. No significant difference was found between students from public and private schools. Overall, the game (Matemágica) was regarded as of high utility (scored 4.39 on a scale from 1 to 5) by the teachers and of high perception of fun (score 4,61 on a scale from 1 to 5) by the students. Conclusion: This paper shows that even a casual Serious Game can be useful and fun at the same time. © 2025, Brazilian Computing Society. All rights reserved.</t>
  </si>
  <si>
    <t>Education; Game Design; Game-Based Learning; STEM</t>
  </si>
  <si>
    <t>Tondorf, D.F.; Pereira, V.A.; Hounsell, M.S.; Petrillo, F.</t>
  </si>
  <si>
    <t>Tondorf, Diego Fellipe (58160715200); Pereira, Vanessa Andrade (59453981800); Hounsell, Marcelo da Silva (57915427500); Petrillo, Fábio (25655430600)</t>
  </si>
  <si>
    <t>58160715200; 59453981800; 57915427500; 25655430600</t>
  </si>
  <si>
    <t>Towards Game Design Elements on the Perception of a Fun Game: An Exergame Case Study</t>
  </si>
  <si>
    <t>15192 LNCS</t>
  </si>
  <si>
    <t>10.1007/978-3-031-74353-5_11</t>
  </si>
  <si>
    <t>https://www.scopus.com/inward/record.uri?eid=2-s2.0-85210807860&amp;doi=10.1007%2F978-3-031-74353-5_11&amp;partnerID=40&amp;md5=28d2edcea80945af18da03790275b8a6</t>
  </si>
  <si>
    <t>Exergames, which combine physical activity and video games, present an innovative approach to promoting health and well-being. This paper aims to identify key game design elements contributing to the successful integration of physical activity and a fun gaming experience. The objective is to propose more effective and engaging game elements applicable to therapeutic activities. The paper discusses the development and results of an experiment exploring how design elements can alter the player’s perception of fun. In a previously conducted systematic literature mapping (SLM), a diverse range of elements that impact the perception of fun was revealed. These findings served as the foundation for modifying an exergame, SIRTET, by incorporating selected elements. Thirthy one responses were received from experts, with the majority holding a Ph.D. These responses indicated a consensus on the importance of the Feedback element, which was identified as the primary contributor to fun. However, there was uncertainty regarding the contribution of the Control Device to fun, which was recognized as a minor contributor. © The Author(s), under exclusive license to Springer Nature Switzerland AG 2025.</t>
  </si>
  <si>
    <t>Exergame; Fun; Game Design; Serious Games</t>
  </si>
  <si>
    <t>Schnitzer, B.; Caserman, P.; Korn, O.</t>
  </si>
  <si>
    <t>Schnitzer, Benjamin Lukas (59009592300); Caserman, Polona (56938765400); Korn, Oliver (55177369500)</t>
  </si>
  <si>
    <t>59009592300; 56938765400; 55177369500</t>
  </si>
  <si>
    <t>Sky Dash: Evaluating the Effects of a Serious Low-Threshold Mobile Game on Learning Efficacy and User Experience in a Repetitive Learning Task</t>
  </si>
  <si>
    <t>15259 LNCS</t>
  </si>
  <si>
    <t>10.1007/978-3-031-74138-8_16</t>
  </si>
  <si>
    <t>https://www.scopus.com/inward/record.uri?eid=2-s2.0-85208607085&amp;doi=10.1007%2F978-3-031-74138-8_16&amp;partnerID=40&amp;md5=283294010454515fd1f8db5be4b531be</t>
  </si>
  <si>
    <t>Training and further education are crucial for efficiency and safety in large companies. However, learning special vocabulary about dangerous goods, occupational safety, or internal codes can be tedious due to the need for repetition. Combining learning with the intrinsic motivation and fun of playing digital games, a concept known as serious games, is gaining traction with recent advancements in the gaming industry. Particularly mobile games have become popular due to their accessibility. Despite evidence of the benefits of serious games, the potentials of low-threshold mobile games in vocational training are still underexplored. In this work, we present the results of a study (n = 79) investigating the potentials of a serious low-threshold mobile game called “Sky Dash” to enhance the experience of a repetitive learning task in the context of a large company in ground logistics. We used a between-subjects design with employees working in the baggage handling at an international airport. The findings underline the users’ appreciation of interactive gamified learning in comparison to non-gamified passive learning. Although participants learning with the non-gamified method performed significantly better than those using the gamified method, it is another major finding that knowledge gain among participants learning with the game was still significant between pre-, post-, and memory tests, and they reported significantly more fun. © The Author(s), under exclusive license to Springer Nature Switzerland AG 2025.</t>
  </si>
  <si>
    <t>Large companies; Learning effectiveness; Mobile games; Serious games; Training; User experience</t>
  </si>
  <si>
    <t>Yasin, A.; Fatima, R.; Wen, L.; JiangBin, Z.; Niazi, M.</t>
  </si>
  <si>
    <t>Yasin, Affan (57191222647); Fatima, Rubia (57202444002); Wen, Lijie (14030649200); JiangBin, Zheng (59157832300); Niazi, Mahmood K. (14045585000)</t>
  </si>
  <si>
    <t>https://www.scopus.com/inward/record.uri?eid=2-s2.0-85199443428&amp;doi=10.1016%2Fj.entcom.2024.100815&amp;partnerID=40&amp;md5=3da9d00de987c177a815f855d2ab2d23</t>
  </si>
  <si>
    <t>Yeboah, R.; Amponsah, K.D.; Commey-Mintah, P.; Sedofia, J.; Kwarteng-Donkor, P.B.</t>
  </si>
  <si>
    <t>Yeboah, Rita Fosu (57194798693); Amponsah, Kwaku Darko (57219403011); Commey-Mintah, Priscilla (58110694100); Sedofia, John (57798928300); Kwarteng-Donkor, Phyllis Bernice (58110537000)</t>
  </si>
  <si>
    <t>https://www.scopus.com/inward/record.uri?eid=2-s2.0-85148514249&amp;doi=10.1080%2F03004279.2023.2171269&amp;partnerID=40&amp;md5=3abafbb73748e2d17efb276974284c19</t>
  </si>
  <si>
    <t>Booij, S.</t>
  </si>
  <si>
    <t>Booij, Sophia (59985737700)</t>
  </si>
  <si>
    <t>Interactive Fiction for Historical Learning: A case study from “Home of the Blizzard: An Antarctic Adventure”</t>
  </si>
  <si>
    <t>Historical Encounters</t>
  </si>
  <si>
    <t>10.52289/hej12.108</t>
  </si>
  <si>
    <t>https://www.scopus.com/inward/record.uri?eid=2-s2.0-105027664113&amp;doi=10.52289%2Fhej12.108&amp;partnerID=40&amp;md5=a085e531d874c6873b857076863c68d5</t>
  </si>
  <si>
    <t>The use of games for historical learning is well established within both the education and collections disciplines, with the use of boardgames, scavenger hunts, quizzes, and escape rooms increasingly common throughout Australia’s GLAM (Galleries, Libraries, Archives, and Museums) landscape. Other genres are less well explored, and there is a lack of examples of digital games that address specific historical learning aims within the Australian curriculum. In collaboration with the National Film and Sound Archive of Australia (NFSA), this article details the development and user testing of the digital interactive fiction (IF) game Home of the Blizzard: An Antarctic Adventure (2022). This game centres around the Australian Antarctic Expedition of 1911-14, as a pivotal point in Australia’s history of exploration and scientific research in the Antarctic. Particularly, incorporating a significant amount of Frank Hurley’s 1913 film “Home of the Blizzard”, held by the NFSA. Very little research has been conducted into the potential use of interactive fiction games for historical learning within Australia, with this article exploring the potential of such games as tools to expand engagement with cultural collections. A series of user tests were conducted, including with two classes of primary school students, which concluded the game was fun, engaging, and had significant learning potential in school settings. This research highlights the necessity of user-testing games developed by GLAM’s and the great promise of IF for collections-based history education moving forward. © retained by Author.</t>
  </si>
  <si>
    <t>GLAM sector; Historical learning; Interactive Fiction; Learning game design; User testing</t>
  </si>
  <si>
    <t>Ward, V.; Crump, B.; Parsons, S.; Kovshoff, H.</t>
  </si>
  <si>
    <t>Ward, Verity (57274645100); Crump, Ben (57727302400); Parsons, Sarah J. (7202703151); Kovshoff, Hanna (8890048100)</t>
  </si>
  <si>
    <t>57274645100; 57727302400; 7202703151; 8890048100</t>
  </si>
  <si>
    <t>‘When We Were Doing That [Coding Club]. .. I Just Couldn’t Wait for Friday’: Creating Space for Agency and Fun Within School-Based Research and Design</t>
  </si>
  <si>
    <t>Sociological Research Online</t>
  </si>
  <si>
    <t>10.1177/13607804251357740</t>
  </si>
  <si>
    <t>https://www.scopus.com/inward/record.uri?eid=2-s2.0-105024589619&amp;doi=10.1177%2F13607804251357740&amp;partnerID=40&amp;md5=5cc1c0d6b9f86a780e2a89fd95e7583d</t>
  </si>
  <si>
    <t>Despite increasing adoption of neurodiversity-informed approaches, the views and capabilities of autistic children and young people are often downplayed in both educational research and practice. Consequently, this study focused on the experiences of autistic and other neurodivergent young people engaging in collaborative research and design within the context of a weekly coding club. Within the coding club, students contributed to the co-design of a computer game, while creating digital stories about their experiences. Digital stories are short videos about students’ educational experiences, that focus on students’ agency and strengths. The two videos presented here offer insights into both the output of collaborative design work and the process of doing it. The first video shows footage of gameplay from the co-designed game, while the second video is an example a digital story, created by two of the students involved in the study. Together, the two videos show the students’ agency and the fun they experienced, serving as examples of what is possible when autistic and other neurodivergent students are given the space to choose how they use their strengths to engage with learning activities centred around technology-focused co-production.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</si>
  <si>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autism; collaborative design; coproduction; digital stories; neurodiversity; technology</t>
  </si>
  <si>
    <t>Fendrien, J.; Giovanni, E.; Yanfi, Y.</t>
  </si>
  <si>
    <t>Fendrien, Jovan (60226648400); Giovanni, Edbert (60226742300); Yanfi, Yanfi (57053391700)</t>
  </si>
  <si>
    <t>60226648400; 60226742300; 57053391700</t>
  </si>
  <si>
    <t>"Fun Zone": A PC-Based Arcade Simulator Game Application</t>
  </si>
  <si>
    <t>10.1016/j.procs.2025.09.015</t>
  </si>
  <si>
    <t>https://www.scopus.com/inward/record.uri?eid=2-s2.0-105023973927&amp;doi=10.1016%2Fj.procs.2025.09.015&amp;partnerID=40&amp;md5=96dd30e7cb7aedc60a7ccd3465feb26b</t>
  </si>
  <si>
    <t>Playing digital games has taken place in the human lifestyle in this modern era. Trends in games are growing very fast, and old games such as arcade games are starting to decrease in popularity and availability. This study aims to design and build an arcade simulator game called Fun Zone to introduce arcade games to the younger generations to preserve the arcade genre and experience. The development of this game uses the Game Development Life Cycle (GDLC). A requirement gathering was conducted prior to the development stage of the game. The Game Experience Questionnaire (GEQ) survey was used to evaluate the game. The survey was distributed to the beta testers via online forms. The GEQ evaluation includes calculating both the positive and negative aspects for all 3 modules, which are the Core module, In-game Module, and Post-game Module. This calculation produces a positive score with an average value of 3.551 for the core module, 3.692 for the in-game module, and 3.251 for the post-game module. As well as negative aspects with an average value of 2.117 for the core module, 2.292 for the in-game module, and 2.179 for the post-game module from the Fun Zone game application. This research shows that the application of arcade simulator games can increase players' interest in the arcade genre. © 2025 The Authors.</t>
  </si>
  <si>
    <t>Arcade; Game; Game Design Document; Game Development Life Cycle; Game Experience Questionnaire</t>
  </si>
  <si>
    <t>Tan, C.I.</t>
  </si>
  <si>
    <t>Tan, Chin Ike (56528725600)</t>
  </si>
  <si>
    <t>2025 International Conference on Metaverse and Current Trends in Computing, ICMCTC 2025</t>
  </si>
  <si>
    <t>10.1109/ICMCTC62214.2025.11196611</t>
  </si>
  <si>
    <t>https://www.scopus.com/inward/record.uri?eid=2-s2.0-105022259849&amp;doi=10.1109%2FICMCTC62214.2025.11196611&amp;partnerID=40&amp;md5=f2c9bebc29db0a7d52ac2fd15306aa05</t>
  </si>
  <si>
    <t>The fundamental theory of gamification is that the transference of the positive engagement mechanisms found in video games can incentivize mundane work or study tasks to make it more engaging, fun, and dynamic. However, most gamification systems only have a superficial layer of engagement that might not sustain a long-term user engagement. This paper aims to examine the impact of social competition using core and secondary loop functions to create sustainable and engaging gamification learning systems. Using three different online learning scenarios with varying degrees of social and competitive gamified environments, the research was able to determine the effectiveness of each gamified learning systems employed. The social and competitive environments were also tested using core and secondary loop functions to create engaging gameplay situations within the gamified learning systems. Through a series of surveys involving 132 participants, three distinct online learning scenarios over a period of two academic semesters and using the validated GAMEFULQUEST instrument, the research was able to ascertain which psychometric properties played a larger role in the participants' overall gamification and competitive experience when using a gamified system. The research findings conclude that the use of core and secondary loop functions together with social-competitive elements play an important role in the overall student engagement. The participants in that scenario were encouraged to stay continuously engaged through the gamified environment, with social dimensions acting as a positive community-driven incentive for the participants to ramp up their competitive spirit which leads to increased overall class participation, engagement, and performance. © 2025 IEEE.</t>
  </si>
  <si>
    <t>Core Loop; Gameplay Loop; Gamification; Gamified Learning; Socio-Competitive</t>
  </si>
  <si>
    <t>Mahmoudi, E.; Movahed, M.; Majnemer, A.; Denner Dos Santos, C.; Backlin, G.; Siou, A.; Glegg, S.; Pritchard, L.; McCabe, J.; Shikako Thomas, K.</t>
  </si>
  <si>
    <t>Mahmoudi, Ebrahim (57525575800); Movahed, Mehrnoosh (57490109600); Majnemer, Annette (7004623387); Denner Dos Santos, Carlos (59663617000); Backlin, Gillian (57489238100); Siou, Alexandre (60136170600); Glegg, Stephanie Miranda Nadine (36871721200); Pritchard, Lesley E. (57215408819); McCabe, Janet L. (7201659935); Shikako Thomas, Denise Keiko (25632923000)</t>
  </si>
  <si>
    <t>57525575800; 57490109600; 7004623387; 59663617000; 57489238100; 60136170600; 36871721200; 57215408819; 7201659935; 25632923000</t>
  </si>
  <si>
    <t>Gamification strategies that promote leisure participation in children and youth with disabilities</t>
  </si>
  <si>
    <t>10.1080/17483107.2025.2529508</t>
  </si>
  <si>
    <t>https://www.scopus.com/inward/record.uri?eid=2-s2.0-105018453849&amp;doi=10.1080%2F17483107.2025.2529508&amp;partnerID=40&amp;md5=d1de8c211fbd91775e7f4c064fcec537</t>
  </si>
  <si>
    <t>Background: Participation in leisure activities is important for childhood development; however, youth with disabilities (YWD) experience participation limitations due to various barriers, including a lack of information about available adaptive and inclusive leisure activities. The Jooay mobile app, addresses this barrier by providing YWD, parents, and clinicians with information about adaptive and leisure activities in their neighborhoods across Canada. Game-like features, known as gamification, can enhance user engagement with mobile technologies and support health behavior change. Objective: This study sought to explore the needs and perspectives of YWD, parents, clinicians, and community organizations about how gamification can increase their engagement with a mobile app that targets health behavior changes. Materials and Methods: We used a qualitative interpretive description methodology and conducted semi-structured interviews (N = 21) with YWD, parents, clinicians, and community organization representatives. Interviews were recorded and transcribed verbatim. Deductive and inductive approaches alongside constant comparative analysis were used. Results: Qualitative analysis revealed four interconnected gamification strategies: (1) supporting participation goals; (2) bringing fun; (3) connecting with others; and (4) consideration for different users’ experiences. We learned that mobile apps may have increased success in facilitating health behavior changes if they are tailored to individual preferences and may benefit from including personalized goal setting, a feedback system, such as a progress tracker, fun-related elements (especially for YWD), social networking for peer support, tailored user experiences for different user types, and expanded safety features to ensure privacy. Conclusions: These findings inform the inclusive and participatory design of digital health tools like Jooay, highlighting their potential to support behavior change, and promote meaningful participation in leisure activities. © 2025 The Author(s). Published by Informa UK Limited, trading as Taylor &amp; Francis Group.</t>
  </si>
  <si>
    <t>adaptive and inclusive leisure activities; behavior change; gamification; mobile application; participation; Participatory design</t>
  </si>
  <si>
    <t>Raikwar, K.; Sheth, A.; Shrivastava, N.; Shete, P.</t>
  </si>
  <si>
    <t>Raikwar, Kanishka (59563032200); Sheth, Aryan (60123865100); Shrivastava, Navya (59561844000); Shete, Prassanna (60123750700)</t>
  </si>
  <si>
    <t>59563032200; 60123865100; 59561844000; 60123750700</t>
  </si>
  <si>
    <t>2025 15th IEEE Integrated STEM Education Conference, ISEC 2025</t>
  </si>
  <si>
    <t>10.1109/ISEC64801.2025.11147405</t>
  </si>
  <si>
    <t>https://www.scopus.com/inward/record.uri?eid=2-s2.0-105017563290&amp;doi=10.1109%2FISEC64801.2025.11147405&amp;partnerID=40&amp;md5=de16465751b74481d7206befd54f75d3</t>
  </si>
  <si>
    <t>Research presented in this paper aims to address the challenge of teaching computer programming to young learners by creating an interactive and accessible learning tool. Game-based learning pedagogy for programming courses is used to develop a card game named Goos-Gambit that introduces young children and students with special needs to computer programming concepts in a fun and engaging manner. The game's design incorporates fundamental computer programming principles such as sequencing, loops, and conditionals, making it suitable for beginners. Through user testing and feedback, the game's effectiveness in teaching computer programming concepts was evaluated, highlighting its potential to enhance computer programming education for students. The game received great feedback from teachers and students alike about its effectiveness. The research also underscores the versatility of Goos-Gambit in adapting to diverse learning environments, promoting inclusivity and accessibility. This approach paves the way for innovative methodologies in STEM education, fostering early interest in technology fields. © 2025 IEEE.</t>
  </si>
  <si>
    <t>Computer Programming; Game-Based Learning; Learning Aid; Special Educational Needs (SENs)</t>
  </si>
  <si>
    <t>Murciano-Hueso, A.; Martín-García, A.V.; Gutiérrez-Pérez, B.M.</t>
  </si>
  <si>
    <t>Murciano-Hueso, Alicia (57219775975); Martín-García, Antonio Víctor (6603617197); Gutiérrez-Pérez, Bárbara Mariana (57217079554)</t>
  </si>
  <si>
    <t>57219775975; 6603617197; 57217079554</t>
  </si>
  <si>
    <t>EDUCATIONAL TECHNOLOGY FOR ACTIVE AGEING: DESIGN AND TESTING OF A SOCIO-EDUCATIONAL SERIOUS GAME FOR OLDER PEOPLE; TECNOLOGIA EDUCATIVA PER A L’ENVELLIMENT ACTIU: DISSENY I PROVA D’UN VIDEOJOC SOCIOEDUCATIU SERIÓS PER A GENT GRAN; Tecnología educativa para el envejecimiento activo: Diseño y prueba de un videojuego socioeducativo serio para personas mayores</t>
  </si>
  <si>
    <t>Digital Education Review</t>
  </si>
  <si>
    <t>10.1344/der.2025.47.154-170</t>
  </si>
  <si>
    <t>https://www.scopus.com/inward/record.uri?eid=2-s2.0-105016826080&amp;doi=10.1344%2Fder.2025.47.154-170&amp;partnerID=40&amp;md5=e49b386031d535dec676d14d5598b7dd</t>
  </si>
  <si>
    <t>The educational possibilities of video games are increasingly extensive and, in the case of the elderly, they facilitate learning, increase their motivation to learn and allow them to train all kinds of skills with positive implications for their physical and cognitive health. This paper presents the design and pilot test of a serious social and cultural serious game (“The Hidden Treasures of Salamanca”) designed by educators to promote social well-being, cognitive training and active aging in a group of older gamers. A quantitative study was carried out with 45 Spanish elderly people between 60 and 78 years of age to find out their opinion of the design and their subjective assessment of the possible contributions to their daily lives by means of a questionnaire. The findings of this study reveal a high degree of satisfaction with the design and theme, ease of use, and high intention to use it. Its capacity as a leisure alternative among the elderly is supported, with benefits especially linked to health and quality of life, allowing them to entertain and have fun while continuing to learn and be culturally enriched. The positive perception of this serious game and the benefits associated with its use are key elements in their intention to use it, as well as to incorporate serious games into their daily lives. © (2025), (University of Barcelona). All rights reserved.</t>
  </si>
  <si>
    <t>Aprendizaje a lo largo de la vida; Aprenentatge al llarg de la vida; communication technologies; Elderly; Future society; Gent gran; Information; Lifelong learning; Personas mayores; Sociedad futura; Societat futura; Tecnologies de la informació i la comunicació; Tecnologías de la información y la comunicación; Videogames; Videojocs; Videojuegos</t>
  </si>
  <si>
    <t>Zhuge, W.; Gazzerro, E.; Plecher, D.A.; Klinker, G.; Pirker, J.; Eichhorn, C.</t>
  </si>
  <si>
    <t>Zhuge, Wenzhe (60093495200); Gazzerro, Elisabetta (6603650715); Plecher, David Alexander (55923283100); Klinker, Gudrun Johanna (6603530980); Pirker, Johanna (54395927900); Eichhorn, Christian (36602305900)</t>
  </si>
  <si>
    <t>60093495200; 6603650715; 55923283100; 6603530980; 54395927900; 36602305900</t>
  </si>
  <si>
    <t>10.1109/CoG64752.2025.11114214</t>
  </si>
  <si>
    <t>https://www.scopus.com/inward/record.uri?eid=2-s2.0-105015465768&amp;doi=10.1109%2FCoG64752.2025.11114214&amp;partnerID=40&amp;md5=1abe420f7c6154ffaf992d2679233963</t>
  </si>
  <si>
    <t>Rehabilitation for patients with muscle dystrophy is based on performing a lifelong program of regular exercise in coordination with the therapist. However, traditional physiotherapy can be repetitive and boring, which can lead to frustration. In recent years, Serious Games for Exercise Rehabilitation (SGER) have shown promise in making these repetitive tasks more engaging. This paper targets how Virtual Reality (VR) and Augmented Reality (AR) can be used to create fun and motivating SGER. The development process was supported by a rehabilitation team in a neuromuscular research-clinical center responsible for muscle dystrophy treatment. Therefore, medical knowledge comes from clinicians, including a doctor, with the goal of designing immersive environments that encourage therapeutic movements by playing. Based on VR and AR, 15 mini-games were designed to replace traditional rehabilitation exercises, focusing on improving upper limb movement and adaptability to different types of muscle dystrophy. These games were tested with 15 patients in the presence of a doctor to acquire feedback. The results show that the patients were satisfied with the games specifically chosen for their type of disease. With future improvements, those games can be improved and integrated into the therapy plan. This work provides a foundation for the use of game-based systems in realworld rehabilitation. © 2025 IEEE.</t>
  </si>
  <si>
    <t>Augmented Reality; Muscle Disease; Participatory Design; Rehabilitation; Serious Games; Virtual Reality</t>
  </si>
  <si>
    <t>Canella, F.S.; Pascual Espada, J.P.; Cid Rico, I.C.</t>
  </si>
  <si>
    <t>Canella, Fernando Sánchez (60082714000); Pascual Espada, Jordán Pascual (55033923300); Cid Rico, Irene (57910903500)</t>
  </si>
  <si>
    <t>60082714000; 55033923300; 57910903500</t>
  </si>
  <si>
    <t>Platform for Improving the User Experience in the Creation of Educational Multiplayer Video Games</t>
  </si>
  <si>
    <t>International Journal of Interactive Multimedia and Artificial Intelligence</t>
  </si>
  <si>
    <t>10.9781/ijimai.2024.03.002</t>
  </si>
  <si>
    <t>https://www.scopus.com/inward/record.uri?eid=2-s2.0-105014980359&amp;doi=10.9781%2Fijimai.2024.03.002&amp;partnerID=40&amp;md5=23d4229e337648b2d0bf4d7585b9e847</t>
  </si>
  <si>
    <t>Students’ motivation is one of the factors that directly affect academic performance. In recent years, teachers are looking for ways to motivate students during their training period. For example, making use of slides, videos, films, comics or games to increase students' motivation to improve their learning experience. Some research works have revealed that multiplayer games which include cooperation and competition, among other factors, are an extraordinary tool for enhancing students’ motivation. Current alternatives make it very complex for teachers to create multiplayer games for their students. The definition of the game requires many configurations and even technical knowledge. This research proposes a new platform that allows teachers to create multiplayer video games in a simple and fast way, improving the game creation process over current alternatives. The resulting games are also designed for to improve the student experience, and make it fun. These games do not only include trivia questions, but also use functional mechanisms from video games. The design of the generated games allows students to master the games in a short period of time during their classes. © 2025, Universidad Internacional de la Rioja. All rights reserved.</t>
  </si>
  <si>
    <t>E-learning; Gamification; Multimedia; Usability; Videogames</t>
  </si>
  <si>
    <t>Priyadharshan, R.; Narendhar, N.; Menon, M.V.; Mani, M.; Devaraj, D.A.; Umaiorubagam, U.; Karthik, V.</t>
  </si>
  <si>
    <t>Priyadharshan, R. (59988094600); Narendhar, N. (59988094700); Menon, Manav V. (59987898900); Mani, Gayathri (57194585718); Devaraj, Ashokkumar Kumar (58091021800); Umaiorubagam, Ganapathy Sankar (57572598100); Karthik, Varshini (57081911600)</t>
  </si>
  <si>
    <t>59988094600; 59988094700; 59987898900; 57194585718; 58091021800; 57572598100; 57081911600</t>
  </si>
  <si>
    <t>International Conference on Trends in Engineering Systems and Technologies, ICTEST 2025 - Proceedings</t>
  </si>
  <si>
    <t>10.1109/ICTEST64710.2025.11042391</t>
  </si>
  <si>
    <t>https://www.scopus.com/inward/record.uri?eid=2-s2.0-105010442765&amp;doi=10.1109%2FICTEST64710.2025.11042391&amp;partnerID=40&amp;md5=e83f2ffcc002d5d3ea49dbdd189dcfb2</t>
  </si>
  <si>
    <t>This study investigates how children with autism spectrum disorder (ASD) can benefit from balance training through console-based gaming. Given the difficulties this demographic face, such as issues with motor skills and sensory integration, interactive video games present a promising way to get kids moving. According to established balance tests, the results showed considerable gains in balance skills as well as an increase in motivation and enjoyment of physical activity. Gaming has the ability to make physical training more fun and less daunting, according to parent and therapist comments. According to this study, balance training in kids with ASD can be accomplished through fun and efficient console gaming, which fosters social and emotional growth in addition to physical development. The integration of the Kinect sensor with Unreal Engine has enabled the development of an innovative fitness game that promotes physical activity through interactive exercise detection and evaluation. The game is capable of accurately identifying exercises such as one-leg balance, squats, balanced walking, and floor touch. Upon the successful completion of these exercises, players are awarded points, which serve as an incentive for continuous improvement. The game's unique feature of calculating accuracy by comparing the time taken to complete exercises with the total points scored provides players with valuable insights into their performance. This work demonstrates the potential of combining motion-sensing technology with advanced game engines to create engaging and effective fitness and rehabilitation solutions. © 2025 IEEE.</t>
  </si>
  <si>
    <t>Balance training; Console-based gaming; motion sensing; Motor skills; Postural control; Sensory integration Interactive video games</t>
  </si>
  <si>
    <t>Sitas, R.; Haysom, G.</t>
  </si>
  <si>
    <t>Sitas, Rike (55789124200); Haysom, Gareth (14014648600)</t>
  </si>
  <si>
    <t>55789124200; 14014648600</t>
  </si>
  <si>
    <t>Serious fun: exploring arts-based serious games in urban food (in)security research; Amusement sérieux : explorer les jeux sérieux basés sur les arts dans la recherche sur l'(in)sécurité alimentaire en milieu urbain</t>
  </si>
  <si>
    <t>Critical African Studies</t>
  </si>
  <si>
    <t>10.1080/21681392.2025.2495003</t>
  </si>
  <si>
    <t>https://www.scopus.com/inward/record.uri?eid=2-s2.0-105009898147&amp;doi=10.1080%2F21681392.2025.2495003&amp;partnerID=40&amp;md5=880590adaef7ec9e1c625e25ce3fa59f</t>
  </si>
  <si>
    <t>Drawing on an urban research experiment and collaboration, this paper explores the role of arts-based serious games in urban food security research. Serious Fun: Food for Thought developed out of a desire to explore creative ways of engaging food insecurity venturing beyond narrow developmentalist frames. Using arts-based research coupled with gaming principles, the purpose of the experiment was to engage different constituencies in an interactive way to unpack the food system in unequal societies, in this case, Cape Town. What the game enabled was a mirror, revealing the affective nuances of food systems in a real and almost immediate way that more traditional forms of research may be less able to do. In the paper, we propose four opportunities for enriching urban food research: First, we argue that research design is premised on knowledge and values researchers deem important. We believe that arts-based serious gaming offers alternative in-roads to engage with multiple everyday values, desires, perspectives and practices as a crucial process in re-arranging knowledge politics. Second, we suggest that traditional methods of knowledge production can be enriched by taking seriously affective forms of agency and tacit knowledge of urban residents and that this requires a revision of ethic-ing research. Third, we propose that where research is carried out matters and that Food for Thought enables a socio-spatial situation for grounded research. Finally, we argue that knowledge mobilisation is important and that arts-based serious games can offer spaces for surfacing, encountering and leveraging multiple knowledge. We propose that validating practical and affective knowledge of urban resident's own foodways can strengthen urban food systems research. © 2025 The Author(s). Published by Informa UK Limited, trading as Taylor &amp; Francis Group.</t>
  </si>
  <si>
    <t>arts-based research; food security; food systems; serious games</t>
  </si>
  <si>
    <t>Hasani, M.R.; Javan, F.; Nasab, Y.M.</t>
  </si>
  <si>
    <t>Hasani, Mohammad Reza (59963905100); Javan, Fatemeh (59963467300); Nasab, Yousef Mahdavi (58348232200)</t>
  </si>
  <si>
    <t>59963905100; 59963467300; 58348232200</t>
  </si>
  <si>
    <t>2025 12th International and the 18th National Conference on e-Learning and e-Teaching, ICeLeT 2025</t>
  </si>
  <si>
    <t>10.1109/ICeLeT66022.2025.11025365</t>
  </si>
  <si>
    <t>https://www.scopus.com/inward/record.uri?eid=2-s2.0-105009111949&amp;doi=10.1109%2FICeLeT66022.2025.11025365&amp;partnerID=40&amp;md5=716be6eec93230d583f0dc5f6486f9ae</t>
  </si>
  <si>
    <t>This study investigated the effectiveness of game-based assessment in mitigating test anxiety among third-grade students in mathematics. Employing a quasi-experimental pre-test and post-test design, the research involved 60 male students aged 8–9, who were randomly assigned to experimental and control groups. The experimental group participated in three 10-minute sessions of game-based assessments using the "Fun Math Facts: Games for Kids" tool over three weeks, while the control group underwent traditional paper-based assessments. Anxiety levels were measured using the Test Anxiety Inventory (TAI) administered before and after the intervention. The results indicated a significant reduction in test anxiety and a marked increase in engagement among students in the experimental group compared to their counterparts in the control group. These findings underscore the potential of game-based assessment as an innovative strategy to alleviate test-related anxiety and foster an engaging and supportive learning environment, advocating for its integration into educational practices to enhance student outcomes. © 2025 IEEE.</t>
  </si>
  <si>
    <t>Assessment; Digital Game; Game based Assessment; Test anxiety</t>
  </si>
  <si>
    <t>Cherry, W.; Morsi, R.; Hacker, D.</t>
  </si>
  <si>
    <t>Cherry, Walker (59946205700); Morsi, Rasha (8617067300); Hacker, Desideria (59946384100)</t>
  </si>
  <si>
    <t>59946205700; 8617067300; 59946384100</t>
  </si>
  <si>
    <t>10.1109/EDUCON62633.2025.11016447</t>
  </si>
  <si>
    <t>https://www.scopus.com/inward/record.uri?eid=2-s2.0-105008193181&amp;doi=10.1109%2FEDUCON62633.2025.11016447&amp;partnerID=40&amp;md5=3fb97c7a937bace62ac228f0e3e031da</t>
  </si>
  <si>
    <t>The primary focus of this work is to design and implement a 2D educational platformer game for Computer Science students, for deployment on the PC. In STEM education, 'gaming in education' has a great deal of promise since it can translate complex topics that are difficult to learn and master into fun and engaging lessons for students. While not new, video games are a powerful learning tool that still has a great deal of unused potential. Gaming offers the potential of reaching a wide range of people with diverse learning styles. Due to the inherent difficulty of teaching material in STEM fields, the need for more engaging ways to convey this information is vital to students. This work presents a solution to this problem through the implementation of an educational 2D platformer game. This game, Pirates of the Sea++, aims to teach students basic output structure, basic C++ data types, conditional operators, and conditional statements such as if statements and while loops. Pirates of the Sea++ is a 2D educational platformer game in which the player is an adventurer that is seeking a treasure that was hidden by a pirate. The pirate leaves behind clues in C++ code in their notebook, and the player will use his/her knowledge of C++ to decipher the code and obtain the treasure. The player navigates challenging platforming levels and later faces a series of problems that will assess their knowledge of C++ programming. The player will receive a score based on their performance in the game as well. Later, a detailed Human Subjects Protocol was developed and used to assess the educational and gaming aspects of Pirates of the Sea++ for use in classrooms in the future on a select group of volunteers who played and reviewed the game. Pirates of the Sea++ was entered into a serious games competition at the I/ITSEC Conference and won a Best Student Developed Game award. © 2025 IEEE.</t>
  </si>
  <si>
    <t>Computer Science; Educational Games; Gaming; Programming; Serious Games</t>
  </si>
  <si>
    <t>de Sousa Biró, A.V.; de Souza Fernandes, J.A.; Dos Santos Fernandes, S.M.P.; Ribeiro, L.C.S.; de Almeida, G.C.; de Almeida, G.C.</t>
  </si>
  <si>
    <t>de Sousa Biró, Abigail Victória (59903461700); de Souza Fernandes, Juliana Andreia (57568718600); Dos Santos Fernandes, Sheila Milena Pessoa (59903733400); Ribeiro, Luana Carla Santana (57207772511); de Almeida, Giseli Cassiano (59903516900); de Almeida, Gabriele Cassiano (59903571600)</t>
  </si>
  <si>
    <t>59903461700; 57568718600; 59903733400; 57207772511; 59903516900; 59903571600</t>
  </si>
  <si>
    <t>Serious game as an educational tool to promote the health of children and adolescents with cancer; Serious game como ferramenta educativa para promoção da saúde de crianças e adolescentes com câncer; El juego serio como herramienta educativa para promover la salud de niños y adolescentes con cáncer</t>
  </si>
  <si>
    <t>Investigacion y Educacion en Enfermeria</t>
  </si>
  <si>
    <t>e02</t>
  </si>
  <si>
    <t>10.17533/udea.iee.v43n1e02</t>
  </si>
  <si>
    <t>https://www.scopus.com/inward/record.uri?eid=2-s2.0-105005818518&amp;doi=10.17533%2Fudea.iee.v43n1e02&amp;partnerID=40&amp;md5=bf8d924a0f775c2d1ace77c74344f51d</t>
  </si>
  <si>
    <t>Objective. To develop and evaluate the usability of a serious game as an educational tool for promoting the health of children and adolescents with cancer. Methods. The Contextualized Instructional Design (CID) methodology was applied to develop the serious game, structured in five stages: analysis, design, development, implementation, and evaluation. Usability assessment included children and adolescents diagnosed with cancer in a public federal referral hospital in a city in Northeastern Brazil, from April to June 2024. A sociodemographic questionnaire and the System Usability Scale with values ranging from 0 to 100 points were used. Results. The serious game, entitled Oncoped: on the health journey, is an educational and playful board game that contains eight personalized Paper Toys, 35 houses, and 100 cards divided into multiple-choice questions about cancers, diagnosis, treatments, and challenges; and cards containing information and care tips. The usability assessment was carried out by 12 hospitalized children and 3 adolescents, who after using the game filled out the information on the scale, resulting in a mean score of 95.16 points. Conclusion. The serious game Oncoped: on the health journey is a fun and playful educational tool that provides effective and active learning. The educational technology received an excellent usability assessment among the game’s target audience. Thus, it was found that the tool is innovative and has good acceptability for teaching and promoting the health of children and adolescents with cancer. © (2024), (Facultad de Enfermeria de la Universidad de Antioquia). All Rights Reserved.</t>
  </si>
  <si>
    <t>adolescent; child; educational technology; games and toys; health promotion; neoplasms</t>
  </si>
  <si>
    <t>Amro, L.; Amro, A.; Frantz, C.</t>
  </si>
  <si>
    <t>Amro, Lama (59066982500); Amro, Ahmed (57215663164); Frantz, Christopher Konstantin (54903301000)</t>
  </si>
  <si>
    <t>59066982500; 57215663164; 54903301000</t>
  </si>
  <si>
    <t>Attack to Defend: Gamifying the MITRE ATT&amp;CK for Cyber Security Training Using the COFELET Framework</t>
  </si>
  <si>
    <t>Lecture Notes in Computer Science</t>
  </si>
  <si>
    <t>15264 LNCS</t>
  </si>
  <si>
    <t>10.1007/978-3-031-82362-6_30</t>
  </si>
  <si>
    <t>https://www.scopus.com/inward/record.uri?eid=2-s2.0-105002727199&amp;doi=10.1007%2F978-3-031-82362-6_30&amp;partnerID=40&amp;md5=c4338d4b40282e6ad11fdff83f12c59b</t>
  </si>
  <si>
    <t>Cyber attacks are becoming more sophisticated and changing rapidly. Well-trained cyber security professionals are needed to keep track of these attacks, and this begins with a well-educated and well-trained graduate. As cyber security students struggle to develop knowledge and skills that are scattered over the internet, frameworks like MITRE ATT&amp;CK are trying to solve this issue by collecting as much information as possible about tactics, techniques, and procedures (TTPs) of adversary groups, making it easier to provide the relevant data in a single place. Unfortunately, this huge amount of information can be overwhelming for early-career professionals and students, and not knowing how to use such frameworks challenges their ability to operate efficiently in cases of crises. This paper proposes a serious game called Attack to Defend designed and evaluated based on a framework for cyber security serious games called COFELET, to investigate the effectiveness of using a COFELET-based serious game in introducing the ATT&amp;CK framework, as an effective method for teaching and training, where complex knowledge is presented in an engaging and pedagogically informed way. The game was evaluated qualitatively and quantitatively, by researchers, teaching staff, and students, where the learning, instructional, and gaming components of the game were tested and evaluated, and the results were collected via questionnaires. The evaluation led to the conclusion that by combining field-related methodologies with educational theories in a game, students will gain a better learning experience with positive learning outcomes. It was found that besides the field-related methodologies and educational theories, light should be shed on the game components and mechanics that make the learning experience more fun and engaging. © The Author(s), under exclusive license to Springer Nature Switzerland AG 2025.</t>
  </si>
  <si>
    <t>cyber security; education; Game Design patterns; Serious games; training</t>
  </si>
  <si>
    <t>SB2</t>
  </si>
  <si>
    <t xml:space="preserve">Franzwa, C., Tang, Y., &amp; Johnson, A. </t>
  </si>
  <si>
    <t>Serious game design Motivating students through a balance of fun and learning.</t>
  </si>
  <si>
    <t xml:space="preserve">Ketcheson, M., Ye, Z., &amp; Graham, T. C. </t>
  </si>
  <si>
    <t>Designing for exertion How heart rate power ups increase physical activity in exergames.</t>
  </si>
  <si>
    <t xml:space="preserve">Marsh, T., Xuejin, C., Nickole, L. Z., Osterweil, S., Klopfer, E., &amp; Haas, J. </t>
  </si>
  <si>
    <t>Fun and learning The power of narrative.</t>
  </si>
  <si>
    <t>Control Device, Control Movement, Immersion, Unpredictability, Narrative, Aesthetics, Feedback</t>
  </si>
  <si>
    <t>Narrative, Feedback, Guidance</t>
  </si>
  <si>
    <t>Physical Exertion</t>
  </si>
  <si>
    <t>Control Device</t>
  </si>
  <si>
    <t>Control Movement</t>
  </si>
  <si>
    <t>Unpredictability</t>
  </si>
  <si>
    <t>Guidance</t>
  </si>
  <si>
    <t>International Conference on Games and Virtual Worlds for Serious Applications (VS-GAMES)</t>
  </si>
  <si>
    <t>Proceedings of the 2015 Annual Symposium on Computer-Human Interaction in Play</t>
  </si>
  <si>
    <t>SCOPUS</t>
  </si>
  <si>
    <t>SB</t>
  </si>
  <si>
    <t>ID</t>
  </si>
  <si>
    <t>Ketcheson2015</t>
  </si>
  <si>
    <t>Tondorf2025</t>
  </si>
  <si>
    <t>Franzwa2013</t>
  </si>
  <si>
    <t>Marsh2011b</t>
  </si>
  <si>
    <t>Tondorf2025b</t>
  </si>
  <si>
    <t>Design Element</t>
  </si>
  <si>
    <t>Relates hedonic experiences with fun</t>
  </si>
  <si>
    <t>Relates fun with values</t>
  </si>
  <si>
    <t>Quantifies fun according to Koster’s view</t>
  </si>
  <si>
    <t>Comments on fun and relates it to playability</t>
  </si>
  <si>
    <t>Discusses games that are not exactly fun</t>
  </si>
  <si>
    <t>Discusses fun, engagement and playfulness</t>
  </si>
  <si>
    <t>Discusses the principles of fun in digital games</t>
  </si>
  <si>
    <t>Discusses the aspects of fun</t>
  </si>
  <si>
    <t>Discusses what fun is and theorizes based on three different authors</t>
  </si>
  <si>
    <t>Discusses fun and no fun with a focus on Queer perspectives</t>
  </si>
  <si>
    <t>Discusses fun</t>
  </si>
  <si>
    <t>Discusses fun and relates it to various experiences</t>
  </si>
  <si>
    <t>Discusses why the game was fun</t>
  </si>
  <si>
    <t>Discusses fun from several perspectives</t>
  </si>
  <si>
    <t>Defines fun according to Mihályi’s view (Flow) and Malone’s view (challenge, fantasy and curiosity)</t>
  </si>
  <si>
    <t>Defines fun</t>
  </si>
  <si>
    <t>Defines fun directly</t>
  </si>
  <si>
    <t>Comments on fun</t>
  </si>
  <si>
    <t>Comments on fun and relates it to the taxonomies of Hunicke, LeBlanc and Zubek</t>
  </si>
  <si>
    <t>Comments on fun and relates it to flow</t>
  </si>
  <si>
    <t>Comments on fun using the EVE model</t>
  </si>
  <si>
    <t>Comments on fun and its relation to pleasure and motivation</t>
  </si>
  <si>
    <t>Comments on fun and its relation to intrinsic motivation</t>
  </si>
  <si>
    <t>Briefly comments on fun and relates it to avatar tool goal</t>
  </si>
  <si>
    <t>Briefly comments on fun</t>
  </si>
  <si>
    <t>Characterizes fun</t>
  </si>
  <si>
    <t>Characterizes and discusses fun</t>
  </si>
  <si>
    <t>Presents a conceptual analysis of fun</t>
  </si>
  <si>
    <t>Presents and discusses a continuum of serious games</t>
  </si>
  <si>
    <t>Analyzes games with uncomfortable experiences and concludes that the game did not have fun</t>
  </si>
  <si>
    <t>Analyzes the relationship between Flow and Fun and examines whether it is possible to measure fun using the Y H formula</t>
  </si>
  <si>
    <t>Analyzes and compares player control and fun</t>
  </si>
  <si>
    <t>Presents, discusses and runs experiments related to level design</t>
  </si>
  <si>
    <t>Presents ways to measure fun</t>
  </si>
  <si>
    <t>Presents an automatic level generator and evaluates the fun of those levels</t>
  </si>
  <si>
    <t>Presents a tool to assess fun named FUNQ</t>
  </si>
  <si>
    <t>Presents a mathematical method to measure fun</t>
  </si>
  <si>
    <t>Presents and runs an evaluation of game features</t>
  </si>
  <si>
    <t>Presents and runs an evaluation of game elements</t>
  </si>
  <si>
    <t>Presents quantitative and qualitative studies</t>
  </si>
  <si>
    <t>Presents an AHP model of fun and runs an experiment using this AHP to evaluate the importance of each pair of factors</t>
  </si>
  <si>
    <t>Presents an experiment to evaluate fun in a game and relates it to sound</t>
  </si>
  <si>
    <t>Presents a questionnaire in which several questions relate to fun</t>
  </si>
  <si>
    <t>Evaluates fun in a game</t>
  </si>
  <si>
    <t>Compares the game with studying using a textbook</t>
  </si>
  <si>
    <t>Discusses ways to evaluate fun</t>
  </si>
  <si>
    <t>Runs an experiment to analyze the definition of fun</t>
  </si>
  <si>
    <t>Runs an experiment analyzing a game</t>
  </si>
  <si>
    <t>Runs an experiment with four versions of a game that have decreasing narrative elements</t>
  </si>
  <si>
    <t>Runs an experiment with games that require player physical exercise to activate power ups</t>
  </si>
  <si>
    <t>Runs an experiment to evaluate fun in a game</t>
  </si>
  <si>
    <t>Runs an experiment to analyze fun as a function of the number of players</t>
  </si>
  <si>
    <t>Runs an experiment on several elements in which fun is one among thirty five values</t>
  </si>
  <si>
    <t>Runs interviews</t>
  </si>
  <si>
    <t>Runs an experiment analyzing fun in design elements</t>
  </si>
  <si>
    <t>Runs an experiment analyzing one version with immersion and one version without immersion</t>
  </si>
  <si>
    <t>Runs an experiment comparing usability with perceived fun</t>
  </si>
  <si>
    <t>Runs an experiment comparing utility with fun</t>
  </si>
  <si>
    <t>Runs an experiment that compares performance with fun</t>
  </si>
  <si>
    <t>Runs an experiment to compare high scores, fun and long term motivation</t>
  </si>
  <si>
    <t>Runs an analysis and identifies key points and relates them to fun</t>
  </si>
  <si>
    <t>The performance of the NPC can influence fun</t>
  </si>
  <si>
    <t>Presents an automatic method to create fun level design</t>
  </si>
  <si>
    <t>Presents several points related to game design</t>
  </si>
  <si>
    <t>Presents a comparison between the variables avatar tool goal action across two games</t>
  </si>
  <si>
    <t>Game features generate fun</t>
  </si>
  <si>
    <t>Certain experiences may not generate fun</t>
  </si>
  <si>
    <t>Comments on design aimed at fun</t>
  </si>
  <si>
    <t>Comments that graphic design generates fun</t>
  </si>
  <si>
    <t>Comments on competition, equality and random luck</t>
  </si>
  <si>
    <t>Control influences fun</t>
  </si>
  <si>
    <t>Explains the elements and how they were applied in the game</t>
  </si>
  <si>
    <t>Generates levels based on parameters related to fun</t>
  </si>
  <si>
    <t>Generator of fun levels</t>
  </si>
  <si>
    <t>High scores impact fun</t>
  </si>
  <si>
    <t>Greater sense of presence produces greater fun</t>
  </si>
  <si>
    <t>Mechanics generate fun</t>
  </si>
  <si>
    <t>Reward mechanisms are related to fun</t>
  </si>
  <si>
    <t>Narrative influences fun</t>
  </si>
  <si>
    <t>The factors present elements that can be created in game design</t>
  </si>
  <si>
    <t>Relates ease of use with perceived fun</t>
  </si>
  <si>
    <t>Relates fun with level design</t>
  </si>
  <si>
    <t>Relates fun with certain design elements</t>
  </si>
  <si>
    <t>Relates physical exercise with fun</t>
  </si>
  <si>
    <t>Relates fun with level design and rhythm groups</t>
  </si>
  <si>
    <t>Sound alters the perception of fun</t>
  </si>
  <si>
    <t>Comments on possible outcomes of fun</t>
  </si>
  <si>
    <t>Comments on outcomes of fun</t>
  </si>
  <si>
    <t>Comments on outcomes of fun and also on search for the game</t>
  </si>
  <si>
    <t>States that fun is a significant contributor to the effectiveness of the game</t>
  </si>
  <si>
    <t>States that fun is play for pleasure</t>
  </si>
  <si>
    <t>Relates intention to play again and likeliness with fun</t>
  </si>
  <si>
    <t>Relates fun with long term motivation</t>
  </si>
  <si>
    <t>Query String:</t>
  </si>
  <si>
    <t xml:space="preserve">Scopus: </t>
  </si>
  <si>
    <t>TITLE-ABS-KEY ((fun) AND ((videogame*) OR ((video OR digital OR computer OR pervasive OR serious OR mobile) PRE/0 (game*))) AND (design))</t>
  </si>
  <si>
    <t>IEEE:</t>
  </si>
  <si>
    <t>("All Metadata":fun) AND (("videogame*") OR (("video" OR "digital" OR "computer" OR "pervasive" OR "serious" OR "mobile") NEAR/1 ("game*"))) AND (design)</t>
  </si>
  <si>
    <t>Restriction String:</t>
  </si>
  <si>
    <t>LANGUAGE (english) DOCTYPE ((ar) OR (cp))</t>
  </si>
  <si>
    <t>Initial String</t>
  </si>
  <si>
    <t>Criterias:</t>
  </si>
  <si>
    <t xml:space="preserve">I1: </t>
  </si>
  <si>
    <t>Focus on the theory of fun in digital games.</t>
  </si>
  <si>
    <t xml:space="preserve">I2: </t>
  </si>
  <si>
    <t>Address the discussion or comparison of fun in digital games.</t>
  </si>
  <si>
    <t xml:space="preserve">I3: </t>
  </si>
  <si>
    <t>Meet the specified objective criteria below:</t>
  </si>
  <si>
    <t xml:space="preserve">a) </t>
  </si>
  <si>
    <t xml:space="preserve">Studies in English. </t>
  </si>
  <si>
    <t xml:space="preserve">b) </t>
  </si>
  <si>
    <t xml:space="preserve">Studies from peer-reviewed events or journals. </t>
  </si>
  <si>
    <t xml:space="preserve">c) </t>
  </si>
  <si>
    <t>Full studies (more than 4 pages).</t>
  </si>
  <si>
    <t xml:space="preserve">d) </t>
  </si>
  <si>
    <t xml:space="preserve">Primary and original studies (not reviews, mappings, or similar). </t>
  </si>
  <si>
    <t>Studies available as full text.</t>
  </si>
  <si>
    <t xml:space="preserve">e) </t>
  </si>
  <si>
    <t>Notes</t>
  </si>
  <si>
    <t>ACM DL was included in the early stages of the mapping. Changes in its advanced search features created gaps in the retrieved years, so the source was removed from the analysis. The raw data is retained for transparency.</t>
  </si>
  <si>
    <t>Selection</t>
  </si>
  <si>
    <t>Total</t>
  </si>
  <si>
    <t>Dup</t>
  </si>
  <si>
    <t># Pub</t>
  </si>
  <si>
    <t>5YearDen</t>
  </si>
  <si>
    <t>Slope</t>
  </si>
  <si>
    <t xml:space="preserve">Year </t>
  </si>
  <si>
    <t xml:space="preserve"> Pub</t>
  </si>
  <si>
    <t>Growrth Rate</t>
  </si>
  <si>
    <t>Category</t>
  </si>
  <si>
    <t>Circle Size</t>
  </si>
  <si>
    <t>1 Direction</t>
  </si>
  <si>
    <t>2 Directions</t>
  </si>
  <si>
    <t>3 Directions</t>
  </si>
  <si>
    <t>4 Directions</t>
  </si>
  <si>
    <t>Conceptual</t>
  </si>
  <si>
    <t>O : Selected --- X,X1 Filtred --- ? Not checked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</si>
</sst>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name val="Aptos Narrow"/>
      <family val="2"/>
      <scheme val="minor"/>
    </font>
    <font>
      <sz val="12"/>
      <color theme="1"/>
      <name val="Aptos Narrow"/>
      <family val="2"/>
      <scheme val="minor"/>
    </font>
    <font>
      <sz val="11"/>
      <color theme="1"/>
      <name val="Cambria Math"/>
      <family val="1"/>
    </font>
    <font>
      <sz val="11"/>
      <color rgb="FF343332"/>
      <name val="Arial"/>
      <family val="2"/>
    </font>
    <font>
      <sz val="11"/>
      <name val="Gotham Medium"/>
      <family val="3"/>
    </font>
    <font>
      <b/>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1"/>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0">
    <xf numFmtId="0" fontId="0" fillId="0" borderId="0" xfId="0"/>
    <xf numFmtId="16" fontId="0" fillId="0" borderId="0" xfId="0" applyNumberFormat="1"/>
    <xf numFmtId="17" fontId="0" fillId="0" borderId="0" xfId="0" applyNumberFormat="1"/>
    <xf numFmtId="15" fontId="0" fillId="0" borderId="0" xfId="0" applyNumberFormat="1"/>
    <xf numFmtId="0" fontId="0" fillId="0" borderId="0" xfId="0" quotePrefix="1"/>
    <xf numFmtId="0" fontId="0" fillId="0" borderId="0" xfId="0" applyAlignment="1">
      <alignment horizontal="left" vertical="top" wrapText="1"/>
    </xf>
    <xf numFmtId="4" fontId="0" fillId="0" borderId="0" xfId="0" applyNumberFormat="1" applyAlignment="1">
      <alignment horizontal="left" vertical="top" wrapText="1"/>
    </xf>
    <xf numFmtId="0" fontId="0" fillId="0" borderId="0" xfId="0" quotePrefix="1" applyAlignment="1">
      <alignment horizontal="left" vertical="top" wrapText="1"/>
    </xf>
    <xf numFmtId="0" fontId="0" fillId="0" borderId="10" xfId="0" applyBorder="1" applyAlignment="1">
      <alignment horizontal="left" vertical="top" wrapText="1"/>
    </xf>
    <xf numFmtId="0" fontId="19" fillId="0" borderId="0" xfId="0" applyFont="1"/>
    <xf numFmtId="0" fontId="17" fillId="0" borderId="0" xfId="0" applyFont="1"/>
    <xf numFmtId="0" fontId="13" fillId="34" borderId="10" xfId="0" applyFont="1" applyFill="1" applyBorder="1"/>
    <xf numFmtId="0" fontId="13" fillId="34" borderId="12" xfId="0" applyFont="1" applyFill="1" applyBorder="1"/>
    <xf numFmtId="0" fontId="0" fillId="0" borderId="11" xfId="0" applyBorder="1" applyAlignment="1">
      <alignment horizontal="left" vertical="top" wrapText="1"/>
    </xf>
    <xf numFmtId="0" fontId="0" fillId="33" borderId="0" xfId="0" applyFill="1" applyAlignment="1">
      <alignment horizontal="left" vertical="top" wrapText="1"/>
    </xf>
    <xf numFmtId="0" fontId="0" fillId="33" borderId="0" xfId="0" applyFill="1"/>
    <xf numFmtId="0" fontId="20" fillId="0" borderId="0" xfId="0" applyFont="1" applyAlignment="1">
      <alignment horizontal="left" vertical="center"/>
    </xf>
    <xf numFmtId="0" fontId="0" fillId="0" borderId="13" xfId="0" applyBorder="1" applyAlignment="1">
      <alignment horizontal="left" vertical="top" wrapText="1"/>
    </xf>
    <xf numFmtId="2" fontId="19" fillId="0" borderId="0" xfId="0" applyNumberFormat="1" applyFont="1"/>
    <xf numFmtId="164" fontId="19" fillId="0" borderId="0" xfId="0" applyNumberFormat="1" applyFont="1"/>
    <xf numFmtId="165" fontId="19" fillId="0" borderId="0" xfId="42" applyNumberFormat="1" applyFont="1"/>
    <xf numFmtId="0" fontId="16" fillId="0" borderId="0" xfId="0" applyFont="1" applyAlignment="1">
      <alignment horizontal="left" vertical="top" wrapText="1"/>
    </xf>
    <xf numFmtId="0" fontId="23" fillId="0" borderId="0" xfId="0" applyFont="1"/>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16" fillId="0" borderId="15" xfId="0" applyFont="1" applyBorder="1" applyAlignment="1">
      <alignment horizontal="left" vertical="top" wrapText="1"/>
    </xf>
    <xf numFmtId="0" fontId="24" fillId="0" borderId="17" xfId="0" applyFont="1" applyBorder="1"/>
    <xf numFmtId="0" fontId="16" fillId="0" borderId="17" xfId="0" applyFont="1" applyBorder="1" applyAlignment="1">
      <alignment horizontal="left" vertical="top" wrapText="1"/>
    </xf>
    <xf numFmtId="0" fontId="16" fillId="0" borderId="21" xfId="0" applyFont="1" applyBorder="1" applyAlignment="1">
      <alignment horizontal="center" vertical="top" wrapText="1"/>
    </xf>
    <xf numFmtId="0" fontId="16" fillId="0" borderId="16" xfId="0" applyFont="1" applyBorder="1" applyAlignment="1">
      <alignment horizontal="center" vertical="top" wrapText="1"/>
    </xf>
    <xf numFmtId="0" fontId="16" fillId="0" borderId="0" xfId="0" applyFont="1" applyAlignment="1">
      <alignment horizontal="center" vertical="top" wrapText="1"/>
    </xf>
    <xf numFmtId="0" fontId="16" fillId="0" borderId="18" xfId="0" applyFont="1" applyBorder="1" applyAlignment="1">
      <alignment horizontal="center" vertical="top" wrapText="1"/>
    </xf>
    <xf numFmtId="0" fontId="16" fillId="0" borderId="22" xfId="0" applyFont="1" applyBorder="1" applyAlignment="1">
      <alignment horizontal="left" vertical="top" wrapText="1"/>
    </xf>
    <xf numFmtId="0" fontId="19" fillId="0" borderId="0" xfId="0" applyFont="1" applyAlignment="1">
      <alignment horizontal="center"/>
    </xf>
    <xf numFmtId="0" fontId="24" fillId="0" borderId="0" xfId="0" applyFont="1"/>
    <xf numFmtId="0" fontId="16" fillId="0" borderId="0" xfId="0" applyFont="1"/>
    <xf numFmtId="1" fontId="19" fillId="0" borderId="0" xfId="0" applyNumberFormat="1" applyFont="1"/>
    <xf numFmtId="166" fontId="19" fillId="0" borderId="0" xfId="0" applyNumberFormat="1" applyFont="1"/>
    <xf numFmtId="1" fontId="24" fillId="0" borderId="0" xfId="0" applyNumberFormat="1" applyFont="1"/>
    <xf numFmtId="0" fontId="19" fillId="0" borderId="0" xfId="0" applyFont="1" applyAlignment="1">
      <alignment horizontal="left" vertical="top" wrapText="1"/>
    </xf>
    <xf numFmtId="0" fontId="19" fillId="0" borderId="0" xfId="0" applyFont="1" applyAlignment="1">
      <alignment horizontal="left" vertical="top"/>
    </xf>
    <xf numFmtId="0" fontId="19" fillId="0" borderId="0" xfId="0" applyFont="1" applyAlignment="1">
      <alignment horizontal="center" vertical="center"/>
    </xf>
    <xf numFmtId="0" fontId="17" fillId="35" borderId="0" xfId="0" applyFont="1" applyFill="1"/>
    <xf numFmtId="1" fontId="13" fillId="34" borderId="10" xfId="0" applyNumberFormat="1" applyFont="1" applyFill="1" applyBorder="1"/>
    <xf numFmtId="0" fontId="0" fillId="0" borderId="10" xfId="0" applyBorder="1" applyAlignment="1">
      <alignment horizontal="left" vertical="top"/>
    </xf>
    <xf numFmtId="0" fontId="0" fillId="0" borderId="14" xfId="0" applyBorder="1" applyAlignment="1">
      <alignment horizontal="left" vertical="top" wrapText="1"/>
    </xf>
    <xf numFmtId="0" fontId="0" fillId="0" borderId="14" xfId="0" applyBorder="1" applyAlignment="1">
      <alignment horizontal="left" vertical="top"/>
    </xf>
    <xf numFmtId="0" fontId="22" fillId="0" borderId="10" xfId="0" applyFont="1" applyBorder="1" applyAlignment="1">
      <alignment horizontal="left" vertical="top"/>
    </xf>
    <xf numFmtId="0" fontId="0" fillId="0" borderId="0" xfId="0" applyAlignment="1">
      <alignment horizontal="left" vertical="top"/>
    </xf>
    <xf numFmtId="0" fontId="16" fillId="0" borderId="23" xfId="0" applyFont="1" applyBorder="1" applyAlignment="1">
      <alignment horizontal="center" vertical="top" wrapText="1"/>
    </xf>
    <xf numFmtId="0" fontId="16" fillId="0" borderId="24" xfId="0" applyFont="1" applyBorder="1" applyAlignment="1">
      <alignment horizontal="center" vertical="top" wrapText="1"/>
    </xf>
    <xf numFmtId="0" fontId="0" fillId="0" borderId="16" xfId="0" applyBorder="1" applyAlignment="1">
      <alignment horizontal="center" vertical="top" wrapText="1"/>
    </xf>
    <xf numFmtId="0" fontId="0" fillId="0" borderId="18" xfId="0" applyBorder="1" applyAlignment="1">
      <alignment horizontal="center" vertical="top" wrapText="1"/>
    </xf>
    <xf numFmtId="0" fontId="0" fillId="0" borderId="0" xfId="0" applyAlignment="1">
      <alignment horizontal="left" vertical="top" wrapText="1"/>
    </xf>
    <xf numFmtId="0" fontId="24" fillId="0" borderId="0" xfId="0" applyFont="1" applyAlignment="1">
      <alignment horizontal="center"/>
    </xf>
    <xf numFmtId="0" fontId="0" fillId="0" borderId="0" xfId="0" applyAlignment="1">
      <alignment horizontal="center"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9">
    <dxf>
      <font>
        <color rgb="FF9C0006"/>
      </font>
      <fill>
        <patternFill>
          <bgColor rgb="FFFFC7CE"/>
        </patternFill>
      </fill>
    </dxf>
    <dxf>
      <font>
        <color rgb="FF006100"/>
      </font>
      <fill>
        <patternFill>
          <bgColor rgb="FFC6EFCE"/>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1"/>
        <name val="Aptos Narrow"/>
        <family val="2"/>
        <scheme val="minor"/>
      </font>
      <alignment horizontal="left"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left"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left"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left"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left" vertical="center" textRotation="0" wrapText="0" indent="0" justifyLastLine="0" shrinkToFit="0" readingOrder="0"/>
    </dxf>
    <dxf>
      <fill>
        <patternFill patternType="solid">
          <fgColor rgb="FFC6EFCE"/>
          <bgColor rgb="FF000000"/>
        </patternFill>
      </fill>
    </dxf>
    <dxf>
      <font>
        <b val="0"/>
        <i val="0"/>
        <strike val="0"/>
        <condense val="0"/>
        <extend val="0"/>
        <outline val="0"/>
        <shadow val="0"/>
        <u val="none"/>
        <vertAlign val="baseline"/>
        <sz val="12"/>
        <color theme="1"/>
        <name val="Aptos Narrow"/>
        <family val="2"/>
        <scheme val="minor"/>
      </font>
      <alignment horizontal="left" vertical="center" textRotation="0" wrapText="0" indent="0" justifyLastLine="0" shrinkToFit="0" readingOrder="0"/>
    </dxf>
    <dxf>
      <font>
        <strike val="0"/>
        <outline val="0"/>
        <shadow val="0"/>
        <u val="none"/>
        <vertAlign val="baseline"/>
        <sz val="12"/>
        <color theme="1"/>
        <name val="Aptos Narrow"/>
        <family val="2"/>
        <scheme val="minor"/>
      </font>
      <alignment horizontal="left" vertical="center" textRotation="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1"/>
        <color auto="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0"/>
        <name val="Aptos Narrow"/>
        <family val="2"/>
        <scheme val="minor"/>
      </font>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0"/>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dxf>
    <dxf>
      <font>
        <b val="0"/>
        <i val="0"/>
        <strike val="0"/>
        <condense val="0"/>
        <extend val="0"/>
        <outline val="0"/>
        <shadow val="0"/>
        <u val="none"/>
        <vertAlign val="baseline"/>
        <sz val="11"/>
        <color theme="0"/>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theme="0"/>
        <name val="Aptos Narrow"/>
        <family val="2"/>
        <scheme val="minor"/>
      </font>
    </dxf>
    <dxf>
      <font>
        <b val="0"/>
        <i val="0"/>
        <strike val="0"/>
        <condense val="0"/>
        <extend val="0"/>
        <outline val="0"/>
        <shadow val="0"/>
        <u val="none"/>
        <vertAlign val="baseline"/>
        <sz val="11"/>
        <color auto="1"/>
        <name val="Aptos Narrow"/>
        <family val="2"/>
        <scheme val="minor"/>
      </font>
      <numFmt numFmtId="1" formatCode="0"/>
    </dxf>
    <dxf>
      <font>
        <b val="0"/>
        <i val="0"/>
        <strike val="0"/>
        <condense val="0"/>
        <extend val="0"/>
        <outline val="0"/>
        <shadow val="0"/>
        <u val="none"/>
        <vertAlign val="baseline"/>
        <sz val="11"/>
        <color auto="1"/>
        <name val="Aptos Narrow"/>
        <family val="2"/>
        <scheme val="minor"/>
      </font>
      <numFmt numFmtId="1" formatCode="0"/>
    </dxf>
    <dxf>
      <font>
        <b val="0"/>
        <i val="0"/>
        <strike val="0"/>
        <condense val="0"/>
        <extend val="0"/>
        <outline val="0"/>
        <shadow val="0"/>
        <u val="none"/>
        <vertAlign val="baseline"/>
        <sz val="11"/>
        <color auto="1"/>
        <name val="Aptos Narrow"/>
        <family val="2"/>
        <scheme val="minor"/>
      </font>
      <numFmt numFmtId="1" formatCode="0"/>
    </dxf>
    <dxf>
      <font>
        <b val="0"/>
        <i val="0"/>
        <strike val="0"/>
        <condense val="0"/>
        <extend val="0"/>
        <outline val="0"/>
        <shadow val="0"/>
        <u val="none"/>
        <vertAlign val="baseline"/>
        <sz val="11"/>
        <color theme="0"/>
        <name val="Aptos Narrow"/>
        <family val="2"/>
        <scheme val="minor"/>
      </font>
    </dxf>
    <dxf>
      <font>
        <b val="0"/>
      </font>
      <alignment horizontal="left" vertical="top" textRotation="0" wrapText="1" indent="0" justifyLastLine="0" shrinkToFit="0" readingOrder="0"/>
    </dxf>
    <dxf>
      <font>
        <b val="0"/>
      </font>
      <alignment horizontal="left" vertical="top" textRotation="0" wrapText="1" indent="0" justifyLastLine="0" shrinkToFit="0" readingOrder="0"/>
    </dxf>
    <dxf>
      <font>
        <b val="0"/>
      </font>
      <alignment horizontal="left" vertical="top" textRotation="0" wrapText="1" indent="0" justifyLastLine="0" shrinkToFit="0" readingOrder="0"/>
    </dxf>
    <dxf>
      <font>
        <b val="0"/>
      </font>
      <alignment horizontal="left" vertical="top" textRotation="0" wrapText="1" indent="0" justifyLastLine="0" shrinkToFit="0" readingOrder="0"/>
    </dxf>
    <dxf>
      <font>
        <b val="0"/>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val="0"/>
      </font>
      <alignment horizontal="left" vertical="top" textRotation="0" wrapText="1" indent="0" justifyLastLine="0" shrinkToFit="0" readingOrder="0"/>
    </dxf>
    <dxf>
      <alignment horizontal="left" vertical="top" textRotation="0" wrapText="0" indent="0" justifyLastLine="0" shrinkToFit="0" readingOrder="0"/>
      <border diagonalUp="0" diagonalDown="0" outline="0">
        <left/>
        <right/>
        <top style="thin">
          <color theme="4" tint="0.39997558519241921"/>
        </top>
        <bottom style="thin">
          <color theme="4" tint="0.39997558519241921"/>
        </bottom>
      </border>
    </dxf>
    <dxf>
      <font>
        <b val="0"/>
      </font>
      <alignment horizontal="left" vertical="top" textRotation="0" wrapText="1" indent="0" justifyLastLine="0" shrinkToFit="0" readingOrder="0"/>
    </dxf>
    <dxf>
      <font>
        <b val="0"/>
      </font>
      <alignment horizontal="left" vertical="top" textRotation="0" wrapText="1" indent="0" justifyLastLine="0" shrinkToFit="0" readingOrder="0"/>
    </dxf>
    <dxf>
      <font>
        <b val="0"/>
      </font>
      <fill>
        <patternFill patternType="none">
          <fgColor indexed="64"/>
          <bgColor auto="1"/>
        </patternFill>
      </fill>
      <alignment horizontal="left" vertical="top" textRotation="0" wrapText="1" indent="0" justifyLastLine="0" shrinkToFit="0" readingOrder="0"/>
    </dxf>
    <dxf>
      <font>
        <b val="0"/>
      </font>
      <alignment horizontal="left" vertical="top" textRotation="0" wrapText="1" indent="0" justifyLastLine="0" shrinkToFit="0" readingOrder="0"/>
    </dxf>
    <dxf>
      <font>
        <b val="0"/>
      </font>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colors>
    <mruColors>
      <color rgb="FF000000"/>
      <color rgb="FF0D0D0D"/>
      <color rgb="FFFF7C80"/>
      <color rgb="FFFF5050"/>
      <color rgb="FFFF66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'2_Outputs'!$V$2</c:f>
              <c:strCache>
                <c:ptCount val="1"/>
                <c:pt idx="0">
                  <c:v>Count</c:v>
                </c:pt>
              </c:strCache>
            </c:strRef>
          </c:tx>
          <c:spPr>
            <a:solidFill>
              <a:srgbClr val="000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ontserrat"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'2_Outputs'!$U$3:$U$7</c:f>
              <c:strCache>
                <c:ptCount val="5"/>
                <c:pt idx="0">
                  <c:v>Technology</c:v>
                </c:pt>
                <c:pt idx="1">
                  <c:v>Narrative</c:v>
                </c:pt>
                <c:pt idx="2">
                  <c:v>Aesthetic</c:v>
                </c:pt>
                <c:pt idx="3">
                  <c:v>Experience</c:v>
                </c:pt>
                <c:pt idx="4">
                  <c:v>Design</c:v>
                </c:pt>
              </c:strCache>
            </c:strRef>
          </c:cat>
          <c:val>
            <c:numRef>
              <c:f>'2_Outputs'!$V$3:$V$7</c:f>
              <c:numCache>
                <c:formatCode>General</c:formatCode>
                <c:ptCount val="5"/>
                <c:pt idx="0">
                  <c:v>5</c:v>
                </c:pt>
                <c:pt idx="1">
                  <c:v>10</c:v>
                </c:pt>
                <c:pt idx="2">
                  <c:v>10</c:v>
                </c:pt>
                <c:pt idx="3">
                  <c:v>38</c:v>
                </c:pt>
                <c:pt idx="4">
                  <c:v>41</c:v>
                </c:pt>
              </c:numCache>
            </c:numRef>
          </c:val>
          <c:extLst>
            <c:ext xmlns:c16="http://schemas.microsoft.com/office/drawing/2014/chart" uri="{C3380CC4-5D6E-409C-BE32-E72D297353CC}">
              <c16:uniqueId val="{00000000-4C1E-4051-9420-D2AC1A7E8133}"/>
            </c:ext>
          </c:extLst>
        </c:ser>
        <c:dLbls>
          <c:dLblPos val="outEnd"/>
          <c:showLegendKey val="0"/>
          <c:showVal val="1"/>
          <c:showCatName val="0"/>
          <c:showSerName val="0"/>
          <c:showPercent val="0"/>
          <c:showBubbleSize val="0"/>
        </c:dLbls>
        <c:gapWidth val="182"/>
        <c:axId val="1132654271"/>
        <c:axId val="1132649951"/>
      </c:barChart>
      <c:catAx>
        <c:axId val="1132654271"/>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000000"/>
                    </a:solidFill>
                    <a:latin typeface="Montserrat" pitchFamily="2" charset="0"/>
                    <a:ea typeface="+mn-ea"/>
                    <a:cs typeface="+mn-cs"/>
                  </a:defRPr>
                </a:pPr>
                <a:r>
                  <a:rPr lang="en-US"/>
                  <a:t>CATEGORIES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0000"/>
                  </a:solidFill>
                  <a:latin typeface="Montserrat" pitchFamily="2"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ontserrat" pitchFamily="2" charset="0"/>
                <a:ea typeface="+mn-ea"/>
                <a:cs typeface="+mn-cs"/>
              </a:defRPr>
            </a:pPr>
            <a:endParaRPr lang="en-US"/>
          </a:p>
        </c:txPr>
        <c:crossAx val="1132649951"/>
        <c:crosses val="autoZero"/>
        <c:auto val="1"/>
        <c:lblAlgn val="ctr"/>
        <c:lblOffset val="100"/>
        <c:noMultiLvlLbl val="0"/>
      </c:catAx>
      <c:valAx>
        <c:axId val="1132649951"/>
        <c:scaling>
          <c:orientation val="minMax"/>
          <c:max val="45"/>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000000"/>
                    </a:solidFill>
                    <a:latin typeface="Montserrat" pitchFamily="2" charset="0"/>
                    <a:ea typeface="+mn-ea"/>
                    <a:cs typeface="+mn-cs"/>
                  </a:defRPr>
                </a:pPr>
                <a:r>
                  <a:rPr lang="en-US"/>
                  <a:t>#OBSERVATIONS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ontserrat" pitchFamily="2"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ontserrat" pitchFamily="2" charset="0"/>
                <a:ea typeface="+mn-ea"/>
                <a:cs typeface="+mn-cs"/>
              </a:defRPr>
            </a:pPr>
            <a:endParaRPr lang="en-US"/>
          </a:p>
        </c:txPr>
        <c:crossAx val="1132654271"/>
        <c:crosses val="autoZero"/>
        <c:crossBetween val="between"/>
        <c:majorUnit val="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000000"/>
          </a:solidFill>
          <a:latin typeface="Montserrat" pitchFamily="2"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'2_Outputs'!$B$2</c:f>
              <c:strCache>
                <c:ptCount val="1"/>
                <c:pt idx="0">
                  <c:v># Pub</c:v>
                </c:pt>
              </c:strCache>
            </c:strRef>
          </c:tx>
          <c:spPr>
            <a:solidFill>
              <a:srgbClr val="0D0D0D"/>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38-D749-478E-B93D-F43D7C6711E7}"/>
                </c:ext>
              </c:extLst>
            </c:dLbl>
            <c:dLbl>
              <c:idx val="2"/>
              <c:delete val="1"/>
              <c:extLst>
                <c:ext xmlns:c15="http://schemas.microsoft.com/office/drawing/2012/chart" uri="{CE6537A1-D6FC-4f65-9D91-7224C49458BB}"/>
                <c:ext xmlns:c16="http://schemas.microsoft.com/office/drawing/2014/chart" uri="{C3380CC4-5D6E-409C-BE32-E72D297353CC}">
                  <c16:uniqueId val="{00000037-D749-478E-B93D-F43D7C6711E7}"/>
                </c:ext>
              </c:extLst>
            </c:dLbl>
            <c:dLbl>
              <c:idx val="3"/>
              <c:delete val="1"/>
              <c:extLst>
                <c:ext xmlns:c15="http://schemas.microsoft.com/office/drawing/2012/chart" uri="{CE6537A1-D6FC-4f65-9D91-7224C49458BB}"/>
                <c:ext xmlns:c16="http://schemas.microsoft.com/office/drawing/2014/chart" uri="{C3380CC4-5D6E-409C-BE32-E72D297353CC}">
                  <c16:uniqueId val="{00000036-D749-478E-B93D-F43D7C6711E7}"/>
                </c:ext>
              </c:extLst>
            </c:dLbl>
            <c:dLbl>
              <c:idx val="13"/>
              <c:delete val="1"/>
              <c:extLst>
                <c:ext xmlns:c15="http://schemas.microsoft.com/office/drawing/2012/chart" uri="{CE6537A1-D6FC-4f65-9D91-7224C49458BB}"/>
                <c:ext xmlns:c16="http://schemas.microsoft.com/office/drawing/2014/chart" uri="{C3380CC4-5D6E-409C-BE32-E72D297353CC}">
                  <c16:uniqueId val="{00000039-D749-478E-B93D-F43D7C6711E7}"/>
                </c:ext>
              </c:extLst>
            </c:dLbl>
            <c:dLbl>
              <c:idx val="21"/>
              <c:delete val="1"/>
              <c:extLst>
                <c:ext xmlns:c15="http://schemas.microsoft.com/office/drawing/2012/chart" uri="{CE6537A1-D6FC-4f65-9D91-7224C49458BB}"/>
                <c:ext xmlns:c16="http://schemas.microsoft.com/office/drawing/2014/chart" uri="{C3380CC4-5D6E-409C-BE32-E72D297353CC}">
                  <c16:uniqueId val="{0000003A-D749-478E-B93D-F43D7C6711E7}"/>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ontserrat"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'2_Outputs'!$A$3:$A$29</c:f>
              <c:numCache>
                <c:formatCode>0</c:formatCod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numCache>
            </c:numRef>
          </c:cat>
          <c:val>
            <c:numRef>
              <c:f>'2_Outputs'!$B$3:$B$29</c:f>
              <c:numCache>
                <c:formatCode>0</c:formatCode>
                <c:ptCount val="27"/>
                <c:pt idx="0">
                  <c:v>2</c:v>
                </c:pt>
                <c:pt idx="1">
                  <c:v>0</c:v>
                </c:pt>
                <c:pt idx="2">
                  <c:v>0</c:v>
                </c:pt>
                <c:pt idx="3">
                  <c:v>0</c:v>
                </c:pt>
                <c:pt idx="4">
                  <c:v>1</c:v>
                </c:pt>
                <c:pt idx="5">
                  <c:v>1</c:v>
                </c:pt>
                <c:pt idx="6">
                  <c:v>1</c:v>
                </c:pt>
                <c:pt idx="7">
                  <c:v>1</c:v>
                </c:pt>
                <c:pt idx="8">
                  <c:v>2</c:v>
                </c:pt>
                <c:pt idx="9">
                  <c:v>1</c:v>
                </c:pt>
                <c:pt idx="10">
                  <c:v>2</c:v>
                </c:pt>
                <c:pt idx="11">
                  <c:v>1</c:v>
                </c:pt>
                <c:pt idx="12">
                  <c:v>4</c:v>
                </c:pt>
                <c:pt idx="13">
                  <c:v>0</c:v>
                </c:pt>
                <c:pt idx="14">
                  <c:v>4</c:v>
                </c:pt>
                <c:pt idx="15">
                  <c:v>1</c:v>
                </c:pt>
                <c:pt idx="16">
                  <c:v>5</c:v>
                </c:pt>
                <c:pt idx="17">
                  <c:v>1</c:v>
                </c:pt>
                <c:pt idx="18">
                  <c:v>2</c:v>
                </c:pt>
                <c:pt idx="19">
                  <c:v>2</c:v>
                </c:pt>
                <c:pt idx="20">
                  <c:v>1</c:v>
                </c:pt>
                <c:pt idx="21">
                  <c:v>0</c:v>
                </c:pt>
                <c:pt idx="22">
                  <c:v>2</c:v>
                </c:pt>
                <c:pt idx="23">
                  <c:v>3</c:v>
                </c:pt>
                <c:pt idx="24">
                  <c:v>1</c:v>
                </c:pt>
                <c:pt idx="25">
                  <c:v>3</c:v>
                </c:pt>
                <c:pt idx="26">
                  <c:v>2</c:v>
                </c:pt>
              </c:numCache>
            </c:numRef>
          </c:val>
          <c:extLst>
            <c:ext xmlns:c16="http://schemas.microsoft.com/office/drawing/2014/chart" uri="{C3380CC4-5D6E-409C-BE32-E72D297353CC}">
              <c16:uniqueId val="{00000004-D749-478E-B93D-F43D7C6711E7}"/>
            </c:ext>
          </c:extLst>
        </c:ser>
        <c:dLbls>
          <c:dLblPos val="ctr"/>
          <c:showLegendKey val="0"/>
          <c:showVal val="1"/>
          <c:showCatName val="0"/>
          <c:showSerName val="0"/>
          <c:showPercent val="0"/>
          <c:showBubbleSize val="0"/>
        </c:dLbls>
        <c:gapWidth val="5"/>
        <c:overlap val="100"/>
        <c:axId val="1409874495"/>
        <c:axId val="1409873535"/>
      </c:barChart>
      <c:catAx>
        <c:axId val="140987449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ontserrat" pitchFamily="2" charset="0"/>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ontserrat" pitchFamily="2" charset="0"/>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4500000" spcFirstLastPara="1" vertOverflow="ellipsis" wrap="square" anchor="t" anchorCtr="0"/>
          <a:lstStyle/>
          <a:p>
            <a:pPr>
              <a:defRPr sz="900" b="0" i="0" u="none" strike="noStrike" kern="1200" cap="none" spc="0" normalizeH="0" baseline="0">
                <a:solidFill>
                  <a:srgbClr val="000000"/>
                </a:solidFill>
                <a:latin typeface="Montserrat" pitchFamily="2" charset="0"/>
                <a:ea typeface="ADLaM Display" panose="02010000000000000000" pitchFamily="2" charset="0"/>
                <a:cs typeface="ADLaM Display" panose="02010000000000000000" pitchFamily="2" charset="0"/>
              </a:defRPr>
            </a:pPr>
            <a:endParaRPr lang="en-US"/>
          </a:p>
        </c:txPr>
        <c:crossAx val="1409873535"/>
        <c:crosses val="autoZero"/>
        <c:auto val="1"/>
        <c:lblAlgn val="ctr"/>
        <c:lblOffset val="100"/>
        <c:tickLblSkip val="1"/>
        <c:noMultiLvlLbl val="0"/>
      </c:catAx>
      <c:valAx>
        <c:axId val="1409873535"/>
        <c:scaling>
          <c:orientation val="minMax"/>
          <c:max val="4"/>
        </c:scaling>
        <c:delete val="0"/>
        <c:axPos val="l"/>
        <c:majorGridlines>
          <c:spPr>
            <a:ln w="9525" cap="flat" cmpd="sng" algn="ctr">
              <a:solidFill>
                <a:schemeClr val="bg2">
                  <a:lumMod val="90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rgbClr val="000000"/>
                    </a:solidFill>
                    <a:latin typeface="Montserrat" pitchFamily="2" charset="0"/>
                    <a:ea typeface="+mn-ea"/>
                    <a:cs typeface="+mn-cs"/>
                  </a:defRPr>
                </a:pPr>
                <a:r>
                  <a:rPr lang="en-US">
                    <a:solidFill>
                      <a:srgbClr val="000000"/>
                    </a:solidFill>
                  </a:rPr>
                  <a:t># publications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rgbClr val="000000"/>
                  </a:solidFill>
                  <a:latin typeface="Montserrat" pitchFamily="2" charset="0"/>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ontserrat" pitchFamily="2" charset="0"/>
                <a:ea typeface="+mn-ea"/>
                <a:cs typeface="+mn-cs"/>
              </a:defRPr>
            </a:pPr>
            <a:endParaRPr lang="en-US"/>
          </a:p>
        </c:txPr>
        <c:crossAx val="1409874495"/>
        <c:crosses val="autoZero"/>
        <c:crossBetween val="between"/>
        <c:majorUnit val="1"/>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Montserrat"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22</xdr:col>
      <xdr:colOff>118786</xdr:colOff>
      <xdr:row>1</xdr:row>
      <xdr:rowOff>24093</xdr:rowOff>
    </xdr:from>
    <xdr:to>
      <xdr:col>22</xdr:col>
      <xdr:colOff>5694190</xdr:colOff>
      <xdr:row>11</xdr:row>
      <xdr:rowOff>182657</xdr:rowOff>
    </xdr:to>
    <xdr:graphicFrame macro="">
      <xdr:nvGraphicFramePr>
        <xdr:cNvPr id="4" name="Chart 3">
          <a:extLst>
            <a:ext uri="{FF2B5EF4-FFF2-40B4-BE49-F238E27FC236}">
              <a16:creationId xmlns:a16="http://schemas.microsoft.com/office/drawing/2014/main" id="{4FD40742-B65D-3EB9-95E0-13FF6FCDF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197103</xdr:colOff>
      <xdr:row>1</xdr:row>
      <xdr:rowOff>89824</xdr:rowOff>
    </xdr:from>
    <xdr:to>
      <xdr:col>6</xdr:col>
      <xdr:colOff>4528108</xdr:colOff>
      <xdr:row>12</xdr:row>
      <xdr:rowOff>52382</xdr:rowOff>
    </xdr:to>
    <xdr:graphicFrame macro="">
      <xdr:nvGraphicFramePr>
        <xdr:cNvPr id="5" name="Chart 4">
          <a:extLst>
            <a:ext uri="{FF2B5EF4-FFF2-40B4-BE49-F238E27FC236}">
              <a16:creationId xmlns:a16="http://schemas.microsoft.com/office/drawing/2014/main" id="{EED9042E-F9A0-DD22-2803-38A169254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FE207D-36A1-4BA5-97C0-BC6EE97D1550}" name="Table44" displayName="Table44" ref="A2:M45" totalsRowShown="0" headerRowDxfId="78" dataDxfId="77">
  <autoFilter ref="A2:M45" xr:uid="{B83CC30E-2A2E-4B5D-8935-9093385B3D64}">
    <filterColumn colId="5">
      <customFilters>
        <customFilter operator="notEqual" val=" "/>
      </customFilters>
    </filterColumn>
  </autoFilter>
  <sortState xmlns:xlrd2="http://schemas.microsoft.com/office/spreadsheetml/2017/richdata2" ref="A3:M45">
    <sortCondition ref="A2:A45"/>
  </sortState>
  <tableColumns count="13">
    <tableColumn id="15" xr3:uid="{82F4C2C0-854A-499F-BD3C-0A66241F7602}" name="ID" dataDxfId="76"/>
    <tableColumn id="25" xr3:uid="{7FAAFEF2-6B7A-4D0B-9FDF-68376C746DC0}" name="Title" dataDxfId="75"/>
    <tableColumn id="1" xr3:uid="{42CD632C-FD3D-40CD-BA8A-B76DD8F5BE29}" name="Authors" dataDxfId="74"/>
    <tableColumn id="3" xr3:uid="{6E460FB7-FB3B-4D3A-8195-A314ECC43E82}" name="Year" dataDxfId="73"/>
    <tableColumn id="13" xr3:uid="{F1E265FF-4312-4630-812F-A992CB838B93}" name="Type" dataDxfId="72"/>
    <tableColumn id="9" xr3:uid="{B7F88880-4BFC-49CE-AF9A-30463AE77F8F}" name="Source" dataDxfId="71"/>
    <tableColumn id="14" xr3:uid="{991C9C1A-E8E3-4330-891E-86DA83C6B076}" name="Key" dataDxfId="70"/>
    <tableColumn id="7" xr3:uid="{438FEF9D-ABDB-425D-95B3-994F6451CBAF}" name="Design Element" dataDxfId="69"/>
    <tableColumn id="2" xr3:uid="{1F6896DC-5B6A-4028-8DA3-738AC643A971}" name="Conceptual" dataDxfId="68"/>
    <tableColumn id="4" xr3:uid="{B5A3A7DC-94D9-4012-8955-16F1230A835F}" name="Scientific" dataDxfId="67"/>
    <tableColumn id="5" xr3:uid="{728BF73A-254B-4F52-8562-96E03EE60109}" name="Projectual" dataDxfId="66"/>
    <tableColumn id="6" xr3:uid="{F6FDA8E4-4956-44DD-AC05-8D90FD1D33E7}" name="Outcome" dataDxfId="65"/>
    <tableColumn id="12" xr3:uid="{4F1DEFC9-11B3-4335-A487-8920BE7CC06A}" name="Source Title" dataDxfId="6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77C066-B4E8-4D8A-A225-4B50E7CF0E30}" name="Table5" displayName="Table5" ref="A2:B29" totalsRowShown="0" headerRowDxfId="63" dataDxfId="62">
  <autoFilter ref="A2:B29" xr:uid="{D077C066-B4E8-4D8A-A225-4B50E7CF0E30}"/>
  <sortState xmlns:xlrd2="http://schemas.microsoft.com/office/spreadsheetml/2017/richdata2" ref="A3:B28">
    <sortCondition ref="A2:A28"/>
  </sortState>
  <tableColumns count="2">
    <tableColumn id="1" xr3:uid="{164C68FF-9532-4E5E-AB98-BB093486842B}" name="Year" dataDxfId="61"/>
    <tableColumn id="2" xr3:uid="{4E32F07A-C40A-43A8-84C6-DC8956158BA6}" name="# Pub" dataDxfId="60">
      <calculatedColumnFormula>COUNTIF(Table44[Year],A3)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A0294B7-68AB-46CF-9CE6-5977F235ECF1}" name="Table12" displayName="Table12" ref="R2:S64" totalsRowShown="0" headerRowDxfId="59" dataDxfId="58">
  <autoFilter ref="R2:S64" xr:uid="{1A0294B7-68AB-46CF-9CE6-5977F235ECF1}"/>
  <sortState xmlns:xlrd2="http://schemas.microsoft.com/office/spreadsheetml/2017/richdata2" ref="R3:S64">
    <sortCondition ref="R2:R64"/>
  </sortState>
  <tableColumns count="2">
    <tableColumn id="1" xr3:uid="{4F7A2C26-9CCE-4E3B-9AEF-98913095444E}" name="Design Element" dataDxfId="57"/>
    <tableColumn id="2" xr3:uid="{4FF75B9E-E9C6-4DEE-ADAE-AE83BD801014}" name="Count" dataDxfId="56">
      <calculatedColumnFormula>COUNTIF(Table10[Design Element],R3)</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05864E-A759-46CC-A7E4-9EF9C17E6A36}" name="Table4" displayName="Table4" ref="I2:I45" totalsRowShown="0" headerRowDxfId="55" dataDxfId="54">
  <autoFilter ref="I2:I45" xr:uid="{EB05864E-A759-46CC-A7E4-9EF9C17E6A36}"/>
  <sortState xmlns:xlrd2="http://schemas.microsoft.com/office/spreadsheetml/2017/richdata2" ref="I3:I45">
    <sortCondition ref="I2:I45"/>
  </sortState>
  <tableColumns count="1">
    <tableColumn id="1" xr3:uid="{4923EB9B-E9A8-4793-A847-7FA2EF917606}" name="Venues" dataDxfId="5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850C5AA-D18D-41BC-8651-9CAF994E1045}" name="Table10" displayName="Table10" ref="K2:P89" totalsRowShown="0" headerRowDxfId="52" dataDxfId="51">
  <autoFilter ref="K2:P89" xr:uid="{B850C5AA-D18D-41BC-8651-9CAF994E1045}"/>
  <sortState xmlns:xlrd2="http://schemas.microsoft.com/office/spreadsheetml/2017/richdata2" ref="K3:P89">
    <sortCondition ref="K2:K89"/>
  </sortState>
  <tableColumns count="6">
    <tableColumn id="1" xr3:uid="{BD5F6C12-737B-46E7-BC19-A83CB72A9C11}" name="Design Element" dataDxfId="50"/>
    <tableColumn id="6" xr3:uid="{B0BE6BC3-9752-402A-B12E-8EEB5080C000}" name="Technology" dataDxfId="49"/>
    <tableColumn id="2" xr3:uid="{F62444E5-33F2-4AB7-BBEC-1B2B089C3009}" name="Design" dataDxfId="48"/>
    <tableColumn id="3" xr3:uid="{BD15ED9B-029C-40CA-B518-3D1ECAB9467E}" name="Aesthetic" dataDxfId="47"/>
    <tableColumn id="4" xr3:uid="{B3A19ADB-BD5C-4C87-9946-9A16052D536A}" name="Experience" dataDxfId="46"/>
    <tableColumn id="5" xr3:uid="{09E29126-5A78-4332-9E65-CEE6506398B5}" name="Narrative" dataDxfId="4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F95E62E-C76C-48A3-8C3C-945838BA85AA}" name="Table15" displayName="Table15" ref="U2:V7" totalsRowShown="0" headerRowDxfId="44">
  <autoFilter ref="U2:V7" xr:uid="{CF95E62E-C76C-48A3-8C3C-945838BA85AA}"/>
  <sortState xmlns:xlrd2="http://schemas.microsoft.com/office/spreadsheetml/2017/richdata2" ref="U3:V7">
    <sortCondition ref="V2:V7"/>
  </sortState>
  <tableColumns count="2">
    <tableColumn id="1" xr3:uid="{DFCEB0F1-7419-44F2-87C1-C815CA770831}" name="Category" dataDxfId="43"/>
    <tableColumn id="2" xr3:uid="{E0B7918E-60A3-4782-AF0D-929DE3A6964A}" name="Count" dataDxfId="4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2866C6-6220-4965-9673-E235EDBB7CD8}" name="Table2" displayName="Table2" ref="A2:R1197" totalsRowShown="0" headerRowDxfId="41" dataDxfId="40">
  <autoFilter ref="A2:R1197" xr:uid="{722866C6-6220-4965-9673-E235EDBB7CD8}"/>
  <sortState xmlns:xlrd2="http://schemas.microsoft.com/office/spreadsheetml/2017/richdata2" ref="A3:R1197">
    <sortCondition ref="C2:C1197"/>
  </sortState>
  <tableColumns count="18">
    <tableColumn id="1" xr3:uid="{CDFAEE4F-D708-4708-BDCF-3758C7C4DAC1}" name="Authors" dataDxfId="39"/>
    <tableColumn id="3" xr3:uid="{C88329CD-207D-4BE3-831C-EAEE50F0C25C}" name="Title" dataDxfId="38"/>
    <tableColumn id="4" xr3:uid="{B422855B-4381-4758-BDD2-90208F4A25B1}" name="Year" dataDxfId="37"/>
    <tableColumn id="5" xr3:uid="{D1CA9A3F-7473-44BC-9895-9030CF3ECCF9}" name="Abstract" dataDxfId="36"/>
    <tableColumn id="6" xr3:uid="{D2819C2E-1E04-4604-AE70-7A73EF1FC5DC}" name="Author Keywords" dataDxfId="35"/>
    <tableColumn id="9" xr3:uid="{55C20792-C21E-4A5E-B78A-37C0D022A1CA}" name="Page start" dataDxfId="34"/>
    <tableColumn id="10" xr3:uid="{E41AA421-0B26-43D7-A53B-A00C1108ACFD}" name="Page end" dataDxfId="33"/>
    <tableColumn id="11" xr3:uid="{C14D6ED1-F133-4FF2-8715-9BD08CCF6B0A}" name="Page count" dataDxfId="32"/>
    <tableColumn id="13" xr3:uid="{384DA7BE-B3EE-4B71-AF20-46E1FEDDCF0C}" name="Source" dataDxfId="31"/>
    <tableColumn id="15" xr3:uid="{2BA2B86A-EC49-47D4-89FB-E0BF083E0D82}" name="!" dataDxfId="30"/>
    <tableColumn id="8" xr3:uid="{2A0C0305-98FE-4FB0-9815-9C03274EA8B5}" name="D" dataDxfId="29"/>
    <tableColumn id="16" xr3:uid="{AB5D38C0-6777-4810-9335-88303B187D03}" name="I1" dataDxfId="28"/>
    <tableColumn id="17" xr3:uid="{9B7A9B24-4A7D-41ED-8A8C-1989E2DFA8A3}" name="I2" dataDxfId="27"/>
    <tableColumn id="19" xr3:uid="{37F5638C-3B0C-42F5-9EB1-E659217B0D99}" name="I3a" dataDxfId="26"/>
    <tableColumn id="20" xr3:uid="{32F51457-9802-4DC4-BDE4-67F2A6B1BD6E}" name="I3b" dataDxfId="25"/>
    <tableColumn id="21" xr3:uid="{EC7C4155-0C04-4EB5-832E-AB894834999D}" name="I3c" dataDxfId="24"/>
    <tableColumn id="22" xr3:uid="{D8AA65D4-F866-4354-891A-BE2D13353CD0}" name="I3d" dataDxfId="23"/>
    <tableColumn id="23" xr3:uid="{19AA5EA9-A0BE-45D4-9631-1A81310936B5}" name="I3e" dataDxfId="2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4DAC71-4511-4EE1-9CA0-4595D40A83E0}" name="Table1" displayName="Table1" ref="A1:S1188" totalsRowShown="0">
  <autoFilter ref="A1:S1188" xr:uid="{F24DAC71-4511-4EE1-9CA0-4595D40A83E0}"/>
  <sortState xmlns:xlrd2="http://schemas.microsoft.com/office/spreadsheetml/2017/richdata2" ref="A2:S1188">
    <sortCondition ref="E1:E1188"/>
  </sortState>
  <tableColumns count="19">
    <tableColumn id="1" xr3:uid="{722C3120-EF54-4A8B-BFBA-47BC309645A2}" name="Authors"/>
    <tableColumn id="2" xr3:uid="{2AD2833C-6425-4F26-9208-0B504A59D358}" name="Author full names"/>
    <tableColumn id="3" xr3:uid="{3C17E3E7-CFA0-4844-BBB1-6BB8D801F19E}" name="Author(s) ID"/>
    <tableColumn id="4" xr3:uid="{E1BE6873-D41C-4052-B1AE-5372F06BF5AA}" name="Title"/>
    <tableColumn id="5" xr3:uid="{C9602361-6C01-49D4-BE3F-119A7B073E32}" name="Year"/>
    <tableColumn id="6" xr3:uid="{EB18397C-6E15-4BE5-A53B-89BFB31D1A34}" name="Source title"/>
    <tableColumn id="7" xr3:uid="{C6057D13-6BF0-498C-B775-360F8A1870B9}" name="Volume"/>
    <tableColumn id="8" xr3:uid="{50AE13FE-C7A3-4306-8DE6-9F536178C9A7}" name="Issue"/>
    <tableColumn id="9" xr3:uid="{6AFE29A2-CF7A-4B41-BC78-683A6370DBF2}" name="Art. No."/>
    <tableColumn id="10" xr3:uid="{5A853F2C-91D4-4639-8B3C-ED63443E7B92}" name="Page start"/>
    <tableColumn id="11" xr3:uid="{3C6B4C95-DBA8-47EE-9A0D-3538F106BADC}" name="Page end"/>
    <tableColumn id="12" xr3:uid="{9186C5E2-9622-4B25-B498-C4702272BE1F}" name="Page count"/>
    <tableColumn id="13" xr3:uid="{58AFA855-A22D-4E98-B3FE-9A50B9B28106}" name="DOI"/>
    <tableColumn id="14" xr3:uid="{BDE1EDEF-3973-4B53-A26E-51115BA5479C}" name="Link"/>
    <tableColumn id="15" xr3:uid="{694A305A-22F2-4E8D-85C2-5909B2DC1ABE}" name="Abstract"/>
    <tableColumn id="16" xr3:uid="{D54606B6-4163-439C-80D1-2BED0C0ADF54}" name="Author Keywords"/>
    <tableColumn id="17" xr3:uid="{080163B6-387A-47E2-B5C4-1C3E465F7BCD}" name="References"/>
    <tableColumn id="18" xr3:uid="{B470D50F-E117-4F35-AEFD-8383445240D5}" name="Document Type"/>
    <tableColumn id="19" xr3:uid="{2DDB9CA2-A92D-44DE-8FBC-A7FEF90735EA}" name="Sourc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279C798-A85B-413B-B390-19738586DC8A}" name="Table13" displayName="Table13" ref="A1:E1124" totalsRowShown="0" headerRowDxfId="21" dataDxfId="20">
  <autoFilter ref="A1:E1124" xr:uid="{3279C798-A85B-413B-B390-19738586DC8A}"/>
  <sortState xmlns:xlrd2="http://schemas.microsoft.com/office/spreadsheetml/2017/richdata2" ref="A2:D1116">
    <sortCondition sortBy="cellColor" ref="B1:B1124" dxfId="19"/>
  </sortState>
  <tableColumns count="5">
    <tableColumn id="1" xr3:uid="{4067BADF-A64E-421A-ABD5-E3DF8FA083DD}" name="Authors" dataDxfId="18"/>
    <tableColumn id="2" xr3:uid="{86BA3FA0-CF2B-43FD-B84A-9CBC65C8C003}" name="Tittle" dataDxfId="17"/>
    <tableColumn id="3" xr3:uid="{71EC9B16-7346-4E51-AD3B-A1121EF928D4}" name="Other" dataDxfId="16"/>
    <tableColumn id="5" xr3:uid="{5F953644-A305-433A-84A6-559EFDEE998B}" name="Layer" dataDxfId="15"/>
    <tableColumn id="6" xr3:uid="{373FDB91-4025-40AC-88B1-FE977D775A79}" name="ANOT"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4">
      <a:dk1>
        <a:srgbClr val="000000"/>
      </a:dk1>
      <a:lt1>
        <a:srgbClr val="FFFFFF"/>
      </a:lt1>
      <a:dk2>
        <a:srgbClr val="000000"/>
      </a:dk2>
      <a:lt2>
        <a:srgbClr val="FFFFFF"/>
      </a:lt2>
      <a:accent1>
        <a:srgbClr val="000000"/>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2D97-EEB8-47A9-AF06-26F040D03EAB}">
  <dimension ref="B2:H24"/>
  <sheetViews>
    <sheetView tabSelected="1" workbookViewId="0">
      <selection activeCell="G6" sqref="G6"/>
    </sheetView>
  </sheetViews>
  <sheetFormatPr defaultRowHeight="15" x14ac:dyDescent="0.25"/>
  <cols>
    <col min="1" max="1" width="9.140625" style="5"/>
    <col min="2" max="2" width="16.5703125" style="5" bestFit="1" customWidth="1"/>
    <col min="3" max="3" width="74.42578125" style="5" customWidth="1"/>
    <col min="4" max="4" width="9.140625" style="5"/>
    <col min="5" max="5" width="8.5703125" style="5" bestFit="1" customWidth="1"/>
    <col min="6" max="6" width="11.85546875" style="5" bestFit="1" customWidth="1"/>
    <col min="7" max="7" width="9.5703125" style="5" bestFit="1" customWidth="1"/>
    <col min="8" max="8" width="4.7109375" style="5" bestFit="1" customWidth="1"/>
    <col min="9" max="16384" width="9.140625" style="5"/>
  </cols>
  <sheetData>
    <row r="2" spans="2:8" ht="15.75" thickBot="1" x14ac:dyDescent="0.3">
      <c r="B2" s="5" t="s">
        <v>11321</v>
      </c>
    </row>
    <row r="3" spans="2:8" ht="15" customHeight="1" x14ac:dyDescent="0.25">
      <c r="B3" s="23" t="s">
        <v>11322</v>
      </c>
      <c r="C3" s="55" t="s">
        <v>11323</v>
      </c>
      <c r="E3" s="29"/>
      <c r="F3" s="32" t="s">
        <v>11328</v>
      </c>
      <c r="G3" s="32" t="s">
        <v>11348</v>
      </c>
      <c r="H3" s="33" t="s">
        <v>11350</v>
      </c>
    </row>
    <row r="4" spans="2:8" x14ac:dyDescent="0.25">
      <c r="B4" s="25"/>
      <c r="C4" s="56"/>
      <c r="E4" s="30" t="s">
        <v>11219</v>
      </c>
      <c r="F4" s="34">
        <f>COUNTIF(Table1[[#All],[Source]],E4)</f>
        <v>816</v>
      </c>
      <c r="G4" s="34">
        <f>COUNTIF(Table44[Source],E4)</f>
        <v>30</v>
      </c>
      <c r="H4" s="35"/>
    </row>
    <row r="5" spans="2:8" x14ac:dyDescent="0.25">
      <c r="B5" s="25"/>
      <c r="C5" s="26"/>
      <c r="E5" s="30" t="s">
        <v>7287</v>
      </c>
      <c r="F5" s="34">
        <f>COUNTIF(Table1[[#All],[Source]],E5)</f>
        <v>336</v>
      </c>
      <c r="G5" s="34">
        <f>COUNTIF(Table44[Source],E5)+H5</f>
        <v>8</v>
      </c>
      <c r="H5" s="35">
        <v>1</v>
      </c>
    </row>
    <row r="6" spans="2:8" ht="15" customHeight="1" thickBot="1" x14ac:dyDescent="0.3">
      <c r="B6" s="25" t="s">
        <v>11324</v>
      </c>
      <c r="C6" s="56" t="s">
        <v>11325</v>
      </c>
      <c r="E6" s="31" t="s">
        <v>11220</v>
      </c>
      <c r="F6" s="34"/>
      <c r="G6" s="34">
        <f>COUNTIF(Table44[Source],"SB1")</f>
        <v>6</v>
      </c>
      <c r="H6" s="35"/>
    </row>
    <row r="7" spans="2:8" ht="15.75" thickBot="1" x14ac:dyDescent="0.3">
      <c r="B7" s="25"/>
      <c r="C7" s="56"/>
      <c r="E7" s="36" t="s">
        <v>11349</v>
      </c>
      <c r="F7" s="53">
        <f>SUM(G4:G6)-H5</f>
        <v>43</v>
      </c>
      <c r="G7" s="53"/>
      <c r="H7" s="54"/>
    </row>
    <row r="8" spans="2:8" x14ac:dyDescent="0.25">
      <c r="B8" s="25"/>
      <c r="C8" s="26"/>
    </row>
    <row r="9" spans="2:8" ht="15.75" thickBot="1" x14ac:dyDescent="0.3">
      <c r="B9" s="27" t="s">
        <v>11326</v>
      </c>
      <c r="C9" s="28" t="s">
        <v>11327</v>
      </c>
    </row>
    <row r="11" spans="2:8" ht="15.75" thickBot="1" x14ac:dyDescent="0.3">
      <c r="B11" s="5" t="s">
        <v>11329</v>
      </c>
    </row>
    <row r="12" spans="2:8" x14ac:dyDescent="0.25">
      <c r="B12" s="23" t="s">
        <v>11330</v>
      </c>
      <c r="C12" s="24" t="s">
        <v>11331</v>
      </c>
    </row>
    <row r="13" spans="2:8" x14ac:dyDescent="0.25">
      <c r="B13" s="25" t="s">
        <v>11332</v>
      </c>
      <c r="C13" s="26" t="s">
        <v>11333</v>
      </c>
    </row>
    <row r="14" spans="2:8" x14ac:dyDescent="0.25">
      <c r="B14" s="25" t="s">
        <v>11334</v>
      </c>
      <c r="C14" s="26" t="s">
        <v>11335</v>
      </c>
    </row>
    <row r="15" spans="2:8" x14ac:dyDescent="0.25">
      <c r="B15" s="25" t="s">
        <v>11336</v>
      </c>
      <c r="C15" s="26" t="s">
        <v>11337</v>
      </c>
    </row>
    <row r="16" spans="2:8" x14ac:dyDescent="0.25">
      <c r="B16" s="25" t="s">
        <v>11338</v>
      </c>
      <c r="C16" s="26" t="s">
        <v>11339</v>
      </c>
    </row>
    <row r="17" spans="2:3" x14ac:dyDescent="0.25">
      <c r="B17" s="25" t="s">
        <v>11340</v>
      </c>
      <c r="C17" s="26" t="s">
        <v>11341</v>
      </c>
    </row>
    <row r="18" spans="2:3" x14ac:dyDescent="0.25">
      <c r="B18" s="25" t="s">
        <v>11342</v>
      </c>
      <c r="C18" s="26" t="s">
        <v>11343</v>
      </c>
    </row>
    <row r="19" spans="2:3" ht="15.75" thickBot="1" x14ac:dyDescent="0.3">
      <c r="B19" s="27" t="s">
        <v>11345</v>
      </c>
      <c r="C19" s="28" t="s">
        <v>11344</v>
      </c>
    </row>
    <row r="21" spans="2:3" x14ac:dyDescent="0.25">
      <c r="B21" s="5" t="s">
        <v>11346</v>
      </c>
    </row>
    <row r="22" spans="2:3" ht="15" customHeight="1" x14ac:dyDescent="0.25">
      <c r="B22" s="57" t="s">
        <v>11347</v>
      </c>
      <c r="C22" s="57"/>
    </row>
    <row r="23" spans="2:3" x14ac:dyDescent="0.25">
      <c r="B23" s="57"/>
      <c r="C23" s="57"/>
    </row>
    <row r="24" spans="2:3" x14ac:dyDescent="0.25">
      <c r="B24" s="57"/>
      <c r="C24" s="57"/>
    </row>
  </sheetData>
  <mergeCells count="4">
    <mergeCell ref="F7:H7"/>
    <mergeCell ref="C3:C4"/>
    <mergeCell ref="C6:C7"/>
    <mergeCell ref="B22:C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BD345-09A6-4F23-8016-50DE06CB90AA}">
  <dimension ref="A2:M45"/>
  <sheetViews>
    <sheetView zoomScale="70" zoomScaleNormal="70" workbookViewId="0">
      <pane xSplit="1" topLeftCell="B1" activePane="topRight" state="frozen"/>
      <selection pane="topRight" activeCell="F10" sqref="F10"/>
    </sheetView>
  </sheetViews>
  <sheetFormatPr defaultColWidth="15" defaultRowHeight="15" x14ac:dyDescent="0.25"/>
  <cols>
    <col min="1" max="1" width="7.28515625" style="5" bestFit="1" customWidth="1"/>
    <col min="2" max="2" width="57.7109375" style="5" bestFit="1" customWidth="1"/>
    <col min="3" max="3" width="28.5703125" style="5" bestFit="1" customWidth="1"/>
    <col min="4" max="4" width="10.28515625" style="5" bestFit="1" customWidth="1"/>
    <col min="5" max="5" width="12.5703125" style="5" bestFit="1" customWidth="1"/>
    <col min="6" max="6" width="13.140625" style="5" bestFit="1" customWidth="1"/>
    <col min="7" max="7" width="15" style="5"/>
    <col min="8" max="9" width="95" style="5" bestFit="1" customWidth="1"/>
    <col min="10" max="10" width="43.140625" style="5" bestFit="1" customWidth="1"/>
    <col min="11" max="11" width="32.140625" style="5" bestFit="1" customWidth="1"/>
    <col min="12" max="12" width="27.85546875" style="5" bestFit="1" customWidth="1"/>
    <col min="13" max="13" width="54.85546875" style="5" bestFit="1" customWidth="1"/>
    <col min="14" max="16384" width="15" style="5"/>
  </cols>
  <sheetData>
    <row r="2" spans="1:13" x14ac:dyDescent="0.25">
      <c r="A2" s="5" t="s">
        <v>11221</v>
      </c>
      <c r="B2" s="5" t="s">
        <v>3</v>
      </c>
      <c r="C2" s="5" t="s">
        <v>0</v>
      </c>
      <c r="D2" s="5" t="s">
        <v>4</v>
      </c>
      <c r="E2" s="5" t="s">
        <v>10787</v>
      </c>
      <c r="F2" s="5" t="s">
        <v>17</v>
      </c>
      <c r="G2" s="5" t="s">
        <v>10788</v>
      </c>
      <c r="H2" s="21" t="s">
        <v>11227</v>
      </c>
      <c r="I2" s="5" t="s">
        <v>11363</v>
      </c>
      <c r="J2" s="5" t="s">
        <v>10758</v>
      </c>
      <c r="K2" s="5" t="s">
        <v>10759</v>
      </c>
      <c r="L2" s="5" t="s">
        <v>10760</v>
      </c>
      <c r="M2" s="5" t="s">
        <v>10764</v>
      </c>
    </row>
    <row r="3" spans="1:13" ht="30" x14ac:dyDescent="0.25">
      <c r="A3" s="5">
        <v>1</v>
      </c>
      <c r="B3" s="5" t="s">
        <v>3698</v>
      </c>
      <c r="C3" s="5" t="s">
        <v>3695</v>
      </c>
      <c r="D3" s="5">
        <v>2013</v>
      </c>
      <c r="E3" s="48" t="s">
        <v>10826</v>
      </c>
      <c r="F3" s="5" t="s">
        <v>28</v>
      </c>
      <c r="G3" s="5" t="s">
        <v>10804</v>
      </c>
      <c r="H3" s="5" t="s">
        <v>7200</v>
      </c>
      <c r="I3" t="s">
        <v>11234</v>
      </c>
      <c r="J3" s="5" t="s">
        <v>11265</v>
      </c>
      <c r="K3" s="5" t="s">
        <v>11293</v>
      </c>
      <c r="M3" s="5" t="s">
        <v>3699</v>
      </c>
    </row>
    <row r="4" spans="1:13" ht="30" x14ac:dyDescent="0.25">
      <c r="A4" s="5">
        <v>2</v>
      </c>
      <c r="B4" s="5" t="s">
        <v>4159</v>
      </c>
      <c r="C4" s="5" t="s">
        <v>4156</v>
      </c>
      <c r="D4" s="5">
        <v>2011</v>
      </c>
      <c r="E4" s="48" t="s">
        <v>10826</v>
      </c>
      <c r="F4" s="5" t="s">
        <v>28</v>
      </c>
      <c r="G4" s="5" t="s">
        <v>10802</v>
      </c>
      <c r="H4" s="5" t="s">
        <v>7199</v>
      </c>
      <c r="I4" t="s">
        <v>11254</v>
      </c>
      <c r="J4" s="5" t="s">
        <v>11260</v>
      </c>
      <c r="K4" s="5" t="s">
        <v>11290</v>
      </c>
      <c r="M4" s="5" t="s">
        <v>3558</v>
      </c>
    </row>
    <row r="5" spans="1:13" ht="30" x14ac:dyDescent="0.25">
      <c r="A5" s="5">
        <v>3</v>
      </c>
      <c r="B5" s="5" t="s">
        <v>5250</v>
      </c>
      <c r="C5" s="5" t="s">
        <v>5248</v>
      </c>
      <c r="D5" s="5">
        <v>1999</v>
      </c>
      <c r="E5" s="48" t="s">
        <v>27</v>
      </c>
      <c r="F5" s="5" t="s">
        <v>28</v>
      </c>
      <c r="G5" s="5" t="s">
        <v>10790</v>
      </c>
      <c r="H5" s="5" t="s">
        <v>7201</v>
      </c>
      <c r="I5" t="s">
        <v>11255</v>
      </c>
      <c r="L5" s="5" t="s">
        <v>11318</v>
      </c>
      <c r="M5" s="5" t="s">
        <v>3669</v>
      </c>
    </row>
    <row r="6" spans="1:13" ht="30" x14ac:dyDescent="0.25">
      <c r="A6" s="5">
        <v>4</v>
      </c>
      <c r="B6" s="5" t="s">
        <v>6367</v>
      </c>
      <c r="C6" s="5" t="s">
        <v>6364</v>
      </c>
      <c r="D6" s="5">
        <v>2017</v>
      </c>
      <c r="E6" s="48" t="s">
        <v>27</v>
      </c>
      <c r="F6" s="5" t="s">
        <v>28</v>
      </c>
      <c r="G6" s="5" t="s">
        <v>10813</v>
      </c>
      <c r="H6" s="5" t="s">
        <v>7202</v>
      </c>
      <c r="I6"/>
      <c r="J6" s="5" t="s">
        <v>11270</v>
      </c>
      <c r="K6" s="5" t="s">
        <v>11304</v>
      </c>
      <c r="M6" s="5" t="s">
        <v>373</v>
      </c>
    </row>
    <row r="7" spans="1:13" ht="45" x14ac:dyDescent="0.25">
      <c r="A7" s="5">
        <v>5</v>
      </c>
      <c r="B7" s="5" t="s">
        <v>4745</v>
      </c>
      <c r="C7" s="5" t="s">
        <v>4743</v>
      </c>
      <c r="D7" s="5">
        <v>2009</v>
      </c>
      <c r="E7" s="48" t="s">
        <v>27</v>
      </c>
      <c r="F7" s="5" t="s">
        <v>28</v>
      </c>
      <c r="G7" s="5" t="s">
        <v>10799</v>
      </c>
      <c r="H7" s="5" t="s">
        <v>7203</v>
      </c>
      <c r="I7" t="s">
        <v>11250</v>
      </c>
      <c r="J7" s="5" t="s">
        <v>11266</v>
      </c>
      <c r="L7" s="5" t="s">
        <v>11317</v>
      </c>
      <c r="M7" s="5" t="s">
        <v>4746</v>
      </c>
    </row>
    <row r="8" spans="1:13" ht="45" x14ac:dyDescent="0.25">
      <c r="A8" s="5">
        <v>6</v>
      </c>
      <c r="B8" s="5" t="s">
        <v>2042</v>
      </c>
      <c r="C8" s="5" t="s">
        <v>2039</v>
      </c>
      <c r="D8" s="5">
        <v>2019</v>
      </c>
      <c r="E8" s="48" t="s">
        <v>10826</v>
      </c>
      <c r="F8" s="5" t="s">
        <v>28</v>
      </c>
      <c r="G8" s="5" t="s">
        <v>10816</v>
      </c>
      <c r="H8" s="5" t="s">
        <v>7195</v>
      </c>
      <c r="I8" t="s">
        <v>11233</v>
      </c>
      <c r="J8" s="5" t="s">
        <v>11267</v>
      </c>
      <c r="M8" s="5" t="s">
        <v>29</v>
      </c>
    </row>
    <row r="9" spans="1:13" ht="45" x14ac:dyDescent="0.25">
      <c r="A9" s="5">
        <v>7</v>
      </c>
      <c r="B9" s="5" t="s">
        <v>1848</v>
      </c>
      <c r="C9" s="5" t="s">
        <v>1845</v>
      </c>
      <c r="D9" s="5">
        <v>2018</v>
      </c>
      <c r="E9" s="48" t="s">
        <v>10826</v>
      </c>
      <c r="F9" s="5" t="s">
        <v>28</v>
      </c>
      <c r="G9" s="5" t="s">
        <v>10815</v>
      </c>
      <c r="H9" s="5" t="s">
        <v>7196</v>
      </c>
      <c r="I9" t="s">
        <v>11244</v>
      </c>
      <c r="J9" s="5" t="s">
        <v>11271</v>
      </c>
      <c r="K9" s="5" t="s">
        <v>11309</v>
      </c>
      <c r="M9" s="5" t="s">
        <v>1849</v>
      </c>
    </row>
    <row r="10" spans="1:13" ht="45" x14ac:dyDescent="0.25">
      <c r="A10" s="5">
        <v>8</v>
      </c>
      <c r="B10" s="5" t="s">
        <v>5299</v>
      </c>
      <c r="C10" s="5" t="s">
        <v>5296</v>
      </c>
      <c r="D10" s="5">
        <v>2024</v>
      </c>
      <c r="E10" s="48" t="s">
        <v>27</v>
      </c>
      <c r="F10" s="5" t="s">
        <v>28</v>
      </c>
      <c r="G10" s="5" t="s">
        <v>10825</v>
      </c>
      <c r="H10" s="5" t="s">
        <v>7204</v>
      </c>
      <c r="I10"/>
      <c r="J10" s="5" t="s">
        <v>11284</v>
      </c>
      <c r="K10" s="5" t="s">
        <v>11308</v>
      </c>
      <c r="M10" s="5" t="s">
        <v>5300</v>
      </c>
    </row>
    <row r="11" spans="1:13" ht="30" x14ac:dyDescent="0.25">
      <c r="A11" s="5">
        <v>9</v>
      </c>
      <c r="B11" s="5" t="s">
        <v>684</v>
      </c>
      <c r="C11" s="5" t="s">
        <v>681</v>
      </c>
      <c r="D11" s="5">
        <v>2022</v>
      </c>
      <c r="E11" s="48" t="s">
        <v>10826</v>
      </c>
      <c r="F11" s="5" t="s">
        <v>28</v>
      </c>
      <c r="G11" s="5" t="s">
        <v>10819</v>
      </c>
      <c r="H11" s="5" t="s">
        <v>7205</v>
      </c>
      <c r="I11" t="s">
        <v>11228</v>
      </c>
      <c r="J11" s="5" t="s">
        <v>11281</v>
      </c>
      <c r="M11" s="5" t="s">
        <v>457</v>
      </c>
    </row>
    <row r="12" spans="1:13" ht="30" x14ac:dyDescent="0.25">
      <c r="A12" s="5">
        <v>10</v>
      </c>
      <c r="B12" s="5" t="s">
        <v>5236</v>
      </c>
      <c r="C12" s="5" t="s">
        <v>5234</v>
      </c>
      <c r="D12" s="5">
        <v>2007</v>
      </c>
      <c r="E12" s="48" t="s">
        <v>27</v>
      </c>
      <c r="F12" s="5" t="s">
        <v>28</v>
      </c>
      <c r="G12" s="5" t="s">
        <v>10795</v>
      </c>
      <c r="H12" s="5" t="s">
        <v>7215</v>
      </c>
      <c r="I12" t="s">
        <v>11238</v>
      </c>
      <c r="J12" s="5" t="s">
        <v>11264</v>
      </c>
      <c r="M12" s="5" t="s">
        <v>4530</v>
      </c>
    </row>
    <row r="13" spans="1:13" ht="30" x14ac:dyDescent="0.25">
      <c r="A13" s="5">
        <v>11</v>
      </c>
      <c r="B13" s="5" t="s">
        <v>497</v>
      </c>
      <c r="C13" s="5" t="s">
        <v>494</v>
      </c>
      <c r="D13" s="5">
        <v>2024</v>
      </c>
      <c r="E13" s="48" t="s">
        <v>27</v>
      </c>
      <c r="F13" s="5" t="s">
        <v>28</v>
      </c>
      <c r="G13" s="5" t="s">
        <v>10824</v>
      </c>
      <c r="H13" s="5" t="s">
        <v>7206</v>
      </c>
      <c r="I13"/>
      <c r="J13" s="5" t="s">
        <v>11269</v>
      </c>
      <c r="K13" s="5" t="s">
        <v>11313</v>
      </c>
      <c r="M13" s="5" t="s">
        <v>498</v>
      </c>
    </row>
    <row r="14" spans="1:13" x14ac:dyDescent="0.25">
      <c r="A14" s="5">
        <v>12</v>
      </c>
      <c r="B14" s="5" t="s">
        <v>3292</v>
      </c>
      <c r="C14" s="5" t="s">
        <v>3290</v>
      </c>
      <c r="D14" s="5">
        <v>2014</v>
      </c>
      <c r="E14" s="48" t="s">
        <v>10826</v>
      </c>
      <c r="F14" s="5" t="s">
        <v>28</v>
      </c>
      <c r="G14" s="5" t="s">
        <v>10806</v>
      </c>
      <c r="H14" s="5" t="s">
        <v>7207</v>
      </c>
      <c r="I14" t="s">
        <v>11247</v>
      </c>
      <c r="M14" s="5" t="s">
        <v>250</v>
      </c>
    </row>
    <row r="15" spans="1:13" ht="30" x14ac:dyDescent="0.25">
      <c r="A15" s="5">
        <v>13</v>
      </c>
      <c r="B15" s="5" t="s">
        <v>2926</v>
      </c>
      <c r="C15" s="5" t="s">
        <v>2923</v>
      </c>
      <c r="D15" s="5">
        <v>2015</v>
      </c>
      <c r="E15" s="48" t="s">
        <v>10826</v>
      </c>
      <c r="F15" s="5" t="s">
        <v>28</v>
      </c>
      <c r="G15" s="5" t="s">
        <v>10810</v>
      </c>
      <c r="H15" s="5" t="s">
        <v>7216</v>
      </c>
      <c r="I15" t="s">
        <v>11231</v>
      </c>
      <c r="J15" s="5" t="s">
        <v>11262</v>
      </c>
      <c r="K15" s="5" t="s">
        <v>11301</v>
      </c>
      <c r="M15" s="5" t="s">
        <v>250</v>
      </c>
    </row>
    <row r="16" spans="1:13" ht="30" x14ac:dyDescent="0.25">
      <c r="A16" s="5">
        <v>14</v>
      </c>
      <c r="B16" s="5" t="s">
        <v>4203</v>
      </c>
      <c r="C16" s="5" t="s">
        <v>4200</v>
      </c>
      <c r="D16" s="5">
        <v>2011</v>
      </c>
      <c r="E16" s="48" t="s">
        <v>10826</v>
      </c>
      <c r="F16" s="5" t="s">
        <v>28</v>
      </c>
      <c r="G16" s="5" t="s">
        <v>10803</v>
      </c>
      <c r="H16" s="5" t="s">
        <v>7217</v>
      </c>
      <c r="I16" t="s">
        <v>11249</v>
      </c>
      <c r="K16" s="5" t="s">
        <v>11305</v>
      </c>
      <c r="M16" s="5" t="s">
        <v>4122</v>
      </c>
    </row>
    <row r="17" spans="1:13" ht="30" x14ac:dyDescent="0.25">
      <c r="A17" s="5">
        <v>15</v>
      </c>
      <c r="B17" s="5" t="s">
        <v>169</v>
      </c>
      <c r="C17" s="5" t="s">
        <v>166</v>
      </c>
      <c r="D17" s="5">
        <v>2024</v>
      </c>
      <c r="E17" s="48" t="s">
        <v>27</v>
      </c>
      <c r="F17" s="5" t="s">
        <v>28</v>
      </c>
      <c r="G17" s="5" t="s">
        <v>10823</v>
      </c>
      <c r="H17" s="5" t="s">
        <v>7208</v>
      </c>
      <c r="I17" t="s">
        <v>11236</v>
      </c>
      <c r="L17" s="5" t="s">
        <v>11315</v>
      </c>
      <c r="M17" s="5" t="s">
        <v>170</v>
      </c>
    </row>
    <row r="18" spans="1:13" ht="45" x14ac:dyDescent="0.25">
      <c r="A18" s="5">
        <v>16</v>
      </c>
      <c r="B18" s="5" t="s">
        <v>2917</v>
      </c>
      <c r="C18" s="5" t="s">
        <v>2914</v>
      </c>
      <c r="D18" s="5">
        <v>2015</v>
      </c>
      <c r="E18" s="48" t="s">
        <v>10826</v>
      </c>
      <c r="F18" s="5" t="s">
        <v>28</v>
      </c>
      <c r="G18" s="5" t="s">
        <v>10809</v>
      </c>
      <c r="H18" s="5" t="s">
        <v>7209</v>
      </c>
      <c r="I18" t="s">
        <v>11232</v>
      </c>
      <c r="J18" s="5" t="s">
        <v>11257</v>
      </c>
      <c r="K18" s="5" t="s">
        <v>11294</v>
      </c>
      <c r="M18" s="5" t="s">
        <v>457</v>
      </c>
    </row>
    <row r="19" spans="1:13" ht="30" x14ac:dyDescent="0.25">
      <c r="A19" s="5">
        <v>17</v>
      </c>
      <c r="B19" s="5" t="s">
        <v>2455</v>
      </c>
      <c r="C19" s="5" t="s">
        <v>2452</v>
      </c>
      <c r="D19" s="5">
        <v>2017</v>
      </c>
      <c r="E19" s="48" t="s">
        <v>27</v>
      </c>
      <c r="F19" s="5" t="s">
        <v>28</v>
      </c>
      <c r="G19" s="5" t="s">
        <v>10812</v>
      </c>
      <c r="H19" s="5" t="s">
        <v>7197</v>
      </c>
      <c r="I19" t="s">
        <v>11229</v>
      </c>
      <c r="J19" s="5" t="s">
        <v>11280</v>
      </c>
      <c r="K19" s="5" t="s">
        <v>11296</v>
      </c>
      <c r="M19" s="5" t="s">
        <v>170</v>
      </c>
    </row>
    <row r="20" spans="1:13" ht="45" x14ac:dyDescent="0.25">
      <c r="A20" s="5">
        <v>18</v>
      </c>
      <c r="B20" s="5" t="s">
        <v>5715</v>
      </c>
      <c r="C20" s="5" t="s">
        <v>5712</v>
      </c>
      <c r="D20" s="5">
        <v>2022</v>
      </c>
      <c r="E20" s="48" t="s">
        <v>10826</v>
      </c>
      <c r="F20" s="5" t="s">
        <v>28</v>
      </c>
      <c r="G20" s="5" t="s">
        <v>10820</v>
      </c>
      <c r="H20" s="5" t="s">
        <v>7210</v>
      </c>
      <c r="I20" t="s">
        <v>11239</v>
      </c>
      <c r="M20" s="5" t="s">
        <v>29</v>
      </c>
    </row>
    <row r="21" spans="1:13" ht="30" x14ac:dyDescent="0.25">
      <c r="A21" s="5">
        <v>19</v>
      </c>
      <c r="B21" s="5" t="s">
        <v>5121</v>
      </c>
      <c r="C21" s="5" t="s">
        <v>5118</v>
      </c>
      <c r="D21" s="5">
        <v>2003</v>
      </c>
      <c r="E21" s="48" t="s">
        <v>27</v>
      </c>
      <c r="F21" s="5" t="s">
        <v>28</v>
      </c>
      <c r="G21" s="5" t="s">
        <v>10791</v>
      </c>
      <c r="H21" s="5" t="s">
        <v>7211</v>
      </c>
      <c r="I21" t="s">
        <v>11252</v>
      </c>
      <c r="K21" s="5" t="s">
        <v>11297</v>
      </c>
      <c r="M21" s="5" t="s">
        <v>373</v>
      </c>
    </row>
    <row r="22" spans="1:13" ht="45" x14ac:dyDescent="0.25">
      <c r="A22" s="5">
        <v>20</v>
      </c>
      <c r="B22" s="5" t="s">
        <v>3384</v>
      </c>
      <c r="C22" s="5" t="s">
        <v>3382</v>
      </c>
      <c r="D22" s="5">
        <v>2015</v>
      </c>
      <c r="E22" s="52" t="s">
        <v>10826</v>
      </c>
      <c r="F22" s="5" t="s">
        <v>28</v>
      </c>
      <c r="G22" s="5" t="s">
        <v>10808</v>
      </c>
      <c r="H22" s="5" t="s">
        <v>7212</v>
      </c>
      <c r="I22" t="s">
        <v>11251</v>
      </c>
      <c r="K22" s="5" t="s">
        <v>11292</v>
      </c>
      <c r="M22" s="5" t="s">
        <v>3080</v>
      </c>
    </row>
    <row r="23" spans="1:13" ht="30" x14ac:dyDescent="0.25">
      <c r="A23" s="5">
        <v>21</v>
      </c>
      <c r="B23" s="5" t="s">
        <v>4314</v>
      </c>
      <c r="C23" s="5" t="s">
        <v>4312</v>
      </c>
      <c r="D23" s="5">
        <v>2011</v>
      </c>
      <c r="E23" s="48" t="s">
        <v>27</v>
      </c>
      <c r="F23" s="5" t="s">
        <v>28</v>
      </c>
      <c r="G23" s="5" t="s">
        <v>10801</v>
      </c>
      <c r="H23" s="5" t="s">
        <v>7213</v>
      </c>
      <c r="I23" t="s">
        <v>11256</v>
      </c>
      <c r="M23" s="5" t="s">
        <v>61</v>
      </c>
    </row>
    <row r="24" spans="1:13" ht="45" x14ac:dyDescent="0.25">
      <c r="A24" s="5">
        <v>22</v>
      </c>
      <c r="B24" s="5" t="s">
        <v>3921</v>
      </c>
      <c r="C24" s="5" t="s">
        <v>3919</v>
      </c>
      <c r="D24" s="5">
        <v>2013</v>
      </c>
      <c r="E24" s="48" t="s">
        <v>10826</v>
      </c>
      <c r="F24" s="5" t="s">
        <v>28</v>
      </c>
      <c r="G24" s="5" t="s">
        <v>10805</v>
      </c>
      <c r="H24" s="5" t="s">
        <v>7198</v>
      </c>
      <c r="I24" t="s">
        <v>11238</v>
      </c>
      <c r="J24" s="5" t="s">
        <v>11288</v>
      </c>
      <c r="K24" s="5" t="s">
        <v>11310</v>
      </c>
      <c r="L24" s="5" t="s">
        <v>11319</v>
      </c>
      <c r="M24" s="5" t="s">
        <v>29</v>
      </c>
    </row>
    <row r="25" spans="1:13" ht="30" x14ac:dyDescent="0.25">
      <c r="A25" s="5">
        <v>23</v>
      </c>
      <c r="B25" s="5" t="s">
        <v>4855</v>
      </c>
      <c r="C25" s="5" t="s">
        <v>4852</v>
      </c>
      <c r="D25" s="5">
        <v>2010</v>
      </c>
      <c r="E25" s="48" t="s">
        <v>10826</v>
      </c>
      <c r="F25" s="5" t="s">
        <v>28</v>
      </c>
      <c r="G25" s="5" t="s">
        <v>10800</v>
      </c>
      <c r="H25" s="5" t="s">
        <v>7196</v>
      </c>
      <c r="I25" t="s">
        <v>11246</v>
      </c>
      <c r="K25" s="5" t="s">
        <v>11312</v>
      </c>
      <c r="M25" s="5" t="s">
        <v>4856</v>
      </c>
    </row>
    <row r="26" spans="1:13" ht="45" x14ac:dyDescent="0.25">
      <c r="A26" s="5">
        <v>24</v>
      </c>
      <c r="B26" s="5" t="s">
        <v>347</v>
      </c>
      <c r="C26" s="5" t="s">
        <v>344</v>
      </c>
      <c r="D26" s="5">
        <v>2023</v>
      </c>
      <c r="E26" s="48" t="s">
        <v>10826</v>
      </c>
      <c r="F26" s="5" t="s">
        <v>28</v>
      </c>
      <c r="G26" s="5" t="s">
        <v>10822</v>
      </c>
      <c r="H26" s="5" t="s">
        <v>7258</v>
      </c>
      <c r="I26" t="s">
        <v>11241</v>
      </c>
      <c r="J26" s="5" t="s">
        <v>11261</v>
      </c>
      <c r="K26" s="5" t="s">
        <v>11291</v>
      </c>
      <c r="L26" s="5" t="s">
        <v>11314</v>
      </c>
      <c r="M26" s="5" t="s">
        <v>147</v>
      </c>
    </row>
    <row r="27" spans="1:13" ht="45" x14ac:dyDescent="0.25">
      <c r="A27" s="5">
        <v>25</v>
      </c>
      <c r="B27" s="5" t="s">
        <v>4887</v>
      </c>
      <c r="C27" s="5" t="s">
        <v>4884</v>
      </c>
      <c r="D27" s="5">
        <v>2009</v>
      </c>
      <c r="E27" s="48" t="s">
        <v>10826</v>
      </c>
      <c r="F27" s="5" t="s">
        <v>28</v>
      </c>
      <c r="G27" s="5" t="s">
        <v>10798</v>
      </c>
      <c r="H27" s="5" t="s">
        <v>7219</v>
      </c>
      <c r="I27" t="s">
        <v>11248</v>
      </c>
      <c r="J27" s="5" t="s">
        <v>11286</v>
      </c>
      <c r="K27" s="5" t="s">
        <v>11289</v>
      </c>
      <c r="M27" s="5" t="s">
        <v>4888</v>
      </c>
    </row>
    <row r="28" spans="1:13" ht="45" x14ac:dyDescent="0.25">
      <c r="A28" s="5">
        <v>26</v>
      </c>
      <c r="B28" s="5" t="s">
        <v>5060</v>
      </c>
      <c r="C28" s="5" t="s">
        <v>5057</v>
      </c>
      <c r="D28" s="5">
        <v>1999</v>
      </c>
      <c r="E28" s="48" t="s">
        <v>27</v>
      </c>
      <c r="F28" s="5" t="s">
        <v>28</v>
      </c>
      <c r="G28" s="5" t="s">
        <v>10789</v>
      </c>
      <c r="H28" s="5" t="s">
        <v>7214</v>
      </c>
      <c r="I28" t="s">
        <v>11245</v>
      </c>
      <c r="J28" s="5" t="s">
        <v>11268</v>
      </c>
      <c r="K28" s="5" t="s">
        <v>11307</v>
      </c>
      <c r="M28" s="5" t="s">
        <v>3669</v>
      </c>
    </row>
    <row r="29" spans="1:13" ht="30" x14ac:dyDescent="0.25">
      <c r="A29" s="5">
        <v>27</v>
      </c>
      <c r="B29" s="5" t="s">
        <v>3003</v>
      </c>
      <c r="C29" s="5" t="s">
        <v>3000</v>
      </c>
      <c r="D29" s="5">
        <v>2016</v>
      </c>
      <c r="E29" s="48" t="s">
        <v>10826</v>
      </c>
      <c r="F29" s="5" t="s">
        <v>28</v>
      </c>
      <c r="G29" s="5" t="s">
        <v>10811</v>
      </c>
      <c r="H29" s="5" t="s">
        <v>7195</v>
      </c>
      <c r="I29"/>
      <c r="J29" s="5" t="s">
        <v>11287</v>
      </c>
      <c r="K29" s="5" t="s">
        <v>11302</v>
      </c>
      <c r="L29" s="5" t="s">
        <v>11320</v>
      </c>
      <c r="M29" s="5" t="s">
        <v>3004</v>
      </c>
    </row>
    <row r="30" spans="1:13" ht="30" x14ac:dyDescent="0.25">
      <c r="A30" s="5">
        <v>28</v>
      </c>
      <c r="B30" s="5" t="s">
        <v>5257</v>
      </c>
      <c r="C30" s="5" t="s">
        <v>5255</v>
      </c>
      <c r="D30" s="5">
        <v>2006</v>
      </c>
      <c r="E30" s="48" t="s">
        <v>10826</v>
      </c>
      <c r="F30" s="5" t="s">
        <v>28</v>
      </c>
      <c r="G30" s="5" t="s">
        <v>10794</v>
      </c>
      <c r="H30" s="5" t="s">
        <v>7218</v>
      </c>
      <c r="I30" t="s">
        <v>11240</v>
      </c>
      <c r="J30" s="5" t="s">
        <v>11275</v>
      </c>
      <c r="M30" s="5" t="s">
        <v>5258</v>
      </c>
    </row>
    <row r="31" spans="1:13" ht="30" x14ac:dyDescent="0.25">
      <c r="A31" s="8">
        <v>29</v>
      </c>
      <c r="B31" s="8" t="s">
        <v>8550</v>
      </c>
      <c r="C31" s="13" t="s">
        <v>8549</v>
      </c>
      <c r="D31" s="8">
        <v>2021</v>
      </c>
      <c r="E31" s="48" t="s">
        <v>10826</v>
      </c>
      <c r="F31" s="8" t="s">
        <v>7287</v>
      </c>
      <c r="G31" s="5" t="s">
        <v>10817</v>
      </c>
      <c r="H31" s="5" t="s">
        <v>7228</v>
      </c>
      <c r="I31" t="s">
        <v>11243</v>
      </c>
      <c r="J31" s="5" t="s">
        <v>11263</v>
      </c>
      <c r="M31" s="5" t="s">
        <v>10768</v>
      </c>
    </row>
    <row r="32" spans="1:13" ht="30" x14ac:dyDescent="0.25">
      <c r="A32" s="8">
        <v>30</v>
      </c>
      <c r="B32" s="8" t="s">
        <v>8997</v>
      </c>
      <c r="C32" s="13" t="s">
        <v>8996</v>
      </c>
      <c r="D32" s="8">
        <v>2022</v>
      </c>
      <c r="E32" s="48" t="s">
        <v>10826</v>
      </c>
      <c r="F32" s="8" t="s">
        <v>7287</v>
      </c>
      <c r="G32" s="5" t="s">
        <v>10821</v>
      </c>
      <c r="H32" s="5" t="s">
        <v>7195</v>
      </c>
      <c r="I32" t="s">
        <v>11253</v>
      </c>
      <c r="J32" s="5" t="s">
        <v>11278</v>
      </c>
      <c r="M32" s="5" t="s">
        <v>10769</v>
      </c>
    </row>
    <row r="33" spans="1:13" ht="30" x14ac:dyDescent="0.25">
      <c r="A33" s="8">
        <v>31</v>
      </c>
      <c r="B33" s="8" t="s">
        <v>8927</v>
      </c>
      <c r="C33" s="13" t="s">
        <v>8926</v>
      </c>
      <c r="D33" s="8">
        <v>2005</v>
      </c>
      <c r="E33" s="48" t="s">
        <v>10826</v>
      </c>
      <c r="F33" s="8" t="s">
        <v>7287</v>
      </c>
      <c r="G33" s="5" t="s">
        <v>10793</v>
      </c>
      <c r="H33" s="5" t="s">
        <v>7213</v>
      </c>
      <c r="I33"/>
      <c r="J33" s="5" t="s">
        <v>11279</v>
      </c>
      <c r="M33" s="5" t="s">
        <v>8928</v>
      </c>
    </row>
    <row r="34" spans="1:13" ht="30" x14ac:dyDescent="0.25">
      <c r="A34" s="8">
        <v>32</v>
      </c>
      <c r="B34" s="8" t="s">
        <v>9049</v>
      </c>
      <c r="C34" s="13" t="s">
        <v>9048</v>
      </c>
      <c r="D34" s="8">
        <v>2021</v>
      </c>
      <c r="E34" s="48" t="s">
        <v>10826</v>
      </c>
      <c r="F34" s="8" t="s">
        <v>7287</v>
      </c>
      <c r="G34" s="5" t="s">
        <v>10818</v>
      </c>
      <c r="H34" s="5" t="s">
        <v>10761</v>
      </c>
      <c r="I34" t="s">
        <v>11230</v>
      </c>
      <c r="K34" s="5" t="s">
        <v>11300</v>
      </c>
      <c r="M34" s="5" t="s">
        <v>10770</v>
      </c>
    </row>
    <row r="35" spans="1:13" ht="30" x14ac:dyDescent="0.25">
      <c r="A35" s="8">
        <v>33</v>
      </c>
      <c r="B35" s="8" t="s">
        <v>9010</v>
      </c>
      <c r="C35" s="13" t="s">
        <v>9009</v>
      </c>
      <c r="D35" s="8">
        <v>2013</v>
      </c>
      <c r="E35" s="48" t="s">
        <v>10827</v>
      </c>
      <c r="F35" s="8" t="s">
        <v>7287</v>
      </c>
      <c r="G35" s="5" t="s">
        <v>10829</v>
      </c>
      <c r="H35" s="5" t="s">
        <v>7252</v>
      </c>
      <c r="I35"/>
      <c r="J35" s="5" t="s">
        <v>11259</v>
      </c>
      <c r="K35" s="5" t="s">
        <v>11298</v>
      </c>
      <c r="M35" s="5" t="s">
        <v>9011</v>
      </c>
    </row>
    <row r="36" spans="1:13" ht="45" x14ac:dyDescent="0.25">
      <c r="A36" s="8">
        <v>34</v>
      </c>
      <c r="B36" s="8" t="s">
        <v>7771</v>
      </c>
      <c r="C36" s="13" t="s">
        <v>7770</v>
      </c>
      <c r="D36" s="8">
        <v>2008</v>
      </c>
      <c r="E36" s="48" t="s">
        <v>10826</v>
      </c>
      <c r="F36" s="8" t="s">
        <v>7287</v>
      </c>
      <c r="G36" s="5" t="s">
        <v>10797</v>
      </c>
      <c r="H36" s="5" t="s">
        <v>10762</v>
      </c>
      <c r="I36" t="s">
        <v>11242</v>
      </c>
      <c r="J36" s="5" t="s">
        <v>11258</v>
      </c>
      <c r="M36" s="5" t="s">
        <v>10771</v>
      </c>
    </row>
    <row r="37" spans="1:13" ht="30" x14ac:dyDescent="0.25">
      <c r="A37" s="8">
        <v>35</v>
      </c>
      <c r="B37" s="8" t="s">
        <v>7823</v>
      </c>
      <c r="C37" s="13" t="s">
        <v>7822</v>
      </c>
      <c r="D37" s="8">
        <v>2018</v>
      </c>
      <c r="E37" s="48" t="s">
        <v>10826</v>
      </c>
      <c r="F37" s="8" t="s">
        <v>7287</v>
      </c>
      <c r="G37" s="5" t="s">
        <v>10814</v>
      </c>
      <c r="H37" s="5" t="s">
        <v>10763</v>
      </c>
      <c r="I37"/>
      <c r="J37" s="5" t="s">
        <v>11283</v>
      </c>
      <c r="K37" s="5" t="s">
        <v>11303</v>
      </c>
      <c r="M37" s="5" t="s">
        <v>10772</v>
      </c>
    </row>
    <row r="38" spans="1:13" ht="30" x14ac:dyDescent="0.25">
      <c r="A38" s="8">
        <v>36</v>
      </c>
      <c r="B38" s="8" t="s">
        <v>10749</v>
      </c>
      <c r="C38" s="13" t="s">
        <v>10750</v>
      </c>
      <c r="D38" s="8">
        <v>2004</v>
      </c>
      <c r="E38" s="48" t="s">
        <v>10826</v>
      </c>
      <c r="F38" s="8" t="s">
        <v>10748</v>
      </c>
      <c r="G38" s="5" t="s">
        <v>10792</v>
      </c>
      <c r="H38" s="5" t="s">
        <v>10774</v>
      </c>
      <c r="I38" t="s">
        <v>11235</v>
      </c>
      <c r="J38" s="5" t="s">
        <v>11274</v>
      </c>
      <c r="M38" s="5" t="s">
        <v>10765</v>
      </c>
    </row>
    <row r="39" spans="1:13" ht="30" x14ac:dyDescent="0.25">
      <c r="A39" s="8">
        <v>37</v>
      </c>
      <c r="B39" s="8" t="s">
        <v>9760</v>
      </c>
      <c r="C39" s="13" t="s">
        <v>10753</v>
      </c>
      <c r="D39" s="8">
        <v>2007</v>
      </c>
      <c r="E39" s="48" t="s">
        <v>10826</v>
      </c>
      <c r="F39" s="8" t="s">
        <v>10748</v>
      </c>
      <c r="G39" s="5" t="s">
        <v>10796</v>
      </c>
      <c r="H39" s="5" t="s">
        <v>7195</v>
      </c>
      <c r="I39"/>
      <c r="J39" s="5" t="s">
        <v>11273</v>
      </c>
      <c r="M39" s="5" t="s">
        <v>10766</v>
      </c>
    </row>
    <row r="40" spans="1:13" ht="30" x14ac:dyDescent="0.25">
      <c r="A40" s="49">
        <v>38</v>
      </c>
      <c r="B40" s="49" t="s">
        <v>10754</v>
      </c>
      <c r="C40" s="17" t="s">
        <v>10755</v>
      </c>
      <c r="D40" s="49">
        <v>2015</v>
      </c>
      <c r="E40" s="51" t="s">
        <v>10828</v>
      </c>
      <c r="F40" s="49" t="s">
        <v>10748</v>
      </c>
      <c r="G40" s="5" t="s">
        <v>10807</v>
      </c>
      <c r="H40" s="5" t="s">
        <v>7195</v>
      </c>
      <c r="I40" t="s">
        <v>11237</v>
      </c>
      <c r="M40" s="5" t="s">
        <v>10767</v>
      </c>
    </row>
    <row r="41" spans="1:13" ht="30" x14ac:dyDescent="0.25">
      <c r="A41" s="5">
        <v>39</v>
      </c>
      <c r="B41" s="5" t="s">
        <v>11207</v>
      </c>
      <c r="C41" s="5" t="s">
        <v>11206</v>
      </c>
      <c r="D41" s="5">
        <v>2015</v>
      </c>
      <c r="E41" s="50"/>
      <c r="F41" s="5" t="s">
        <v>10748</v>
      </c>
      <c r="G41" s="5" t="s">
        <v>11222</v>
      </c>
      <c r="H41" s="5" t="s">
        <v>11212</v>
      </c>
      <c r="I41"/>
      <c r="J41" s="5" t="s">
        <v>11277</v>
      </c>
      <c r="K41" s="5" t="s">
        <v>11311</v>
      </c>
      <c r="M41" s="5" t="s">
        <v>11218</v>
      </c>
    </row>
    <row r="42" spans="1:13" ht="45" x14ac:dyDescent="0.25">
      <c r="A42" s="5">
        <v>40</v>
      </c>
      <c r="B42" s="5" t="s">
        <v>11049</v>
      </c>
      <c r="C42" s="5" t="s">
        <v>11046</v>
      </c>
      <c r="D42" s="5">
        <v>2025</v>
      </c>
      <c r="E42" s="50"/>
      <c r="F42" s="5" t="s">
        <v>28</v>
      </c>
      <c r="G42" s="5" t="s">
        <v>11223</v>
      </c>
      <c r="H42" s="5" t="s">
        <v>7195</v>
      </c>
      <c r="I42"/>
      <c r="J42" s="5" t="s">
        <v>11285</v>
      </c>
      <c r="L42" s="5" t="s">
        <v>11316</v>
      </c>
      <c r="M42" s="5" t="s">
        <v>736</v>
      </c>
    </row>
    <row r="43" spans="1:13" ht="45" x14ac:dyDescent="0.25">
      <c r="A43" s="5">
        <v>41</v>
      </c>
      <c r="B43" s="5" t="s">
        <v>11209</v>
      </c>
      <c r="C43" s="5" t="s">
        <v>11208</v>
      </c>
      <c r="D43" s="5">
        <v>2011</v>
      </c>
      <c r="E43" s="50"/>
      <c r="F43" s="5" t="s">
        <v>10748</v>
      </c>
      <c r="G43" s="5" t="s">
        <v>11225</v>
      </c>
      <c r="H43" s="5" t="s">
        <v>7229</v>
      </c>
      <c r="I43"/>
      <c r="J43" s="5" t="s">
        <v>11276</v>
      </c>
      <c r="K43" s="5" t="s">
        <v>11306</v>
      </c>
      <c r="M43" s="5" t="s">
        <v>9418</v>
      </c>
    </row>
    <row r="44" spans="1:13" ht="30" x14ac:dyDescent="0.25">
      <c r="A44" s="5">
        <v>42</v>
      </c>
      <c r="B44" s="5" t="s">
        <v>11205</v>
      </c>
      <c r="C44" s="5" t="s">
        <v>11204</v>
      </c>
      <c r="D44" s="5">
        <v>2013</v>
      </c>
      <c r="E44" s="50"/>
      <c r="F44" s="5" t="s">
        <v>10748</v>
      </c>
      <c r="G44" s="5" t="s">
        <v>11224</v>
      </c>
      <c r="H44" s="5" t="s">
        <v>11211</v>
      </c>
      <c r="I44"/>
      <c r="J44" s="5" t="s">
        <v>11272</v>
      </c>
      <c r="K44" s="5" t="s">
        <v>11299</v>
      </c>
      <c r="M44" s="5" t="s">
        <v>11217</v>
      </c>
    </row>
    <row r="45" spans="1:13" ht="45" x14ac:dyDescent="0.25">
      <c r="A45" s="5">
        <v>43</v>
      </c>
      <c r="B45" s="5" t="s">
        <v>11057</v>
      </c>
      <c r="C45" s="5" t="s">
        <v>11054</v>
      </c>
      <c r="D45" s="5">
        <v>2025</v>
      </c>
      <c r="E45" s="50"/>
      <c r="F45" s="5" t="s">
        <v>28</v>
      </c>
      <c r="G45" s="5" t="s">
        <v>11226</v>
      </c>
      <c r="H45" s="5" t="s">
        <v>11210</v>
      </c>
      <c r="I45"/>
      <c r="J45" s="5" t="s">
        <v>11282</v>
      </c>
      <c r="K45" s="5" t="s">
        <v>11295</v>
      </c>
      <c r="L45" s="5" t="s">
        <v>11315</v>
      </c>
      <c r="M45" s="5" t="s">
        <v>29</v>
      </c>
    </row>
  </sheetData>
  <phoneticPr fontId="18" type="noConversion"/>
  <conditionalFormatting sqref="A31:B40">
    <cfRule type="duplicateValues" dxfId="13" priority="23"/>
  </conditionalFormatting>
  <conditionalFormatting sqref="A43:B44">
    <cfRule type="duplicateValues" dxfId="12" priority="2"/>
  </conditionalFormatting>
  <conditionalFormatting sqref="A45:B45">
    <cfRule type="duplicateValues" dxfId="11"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06161-94BF-4AE4-A335-002761914289}">
  <dimension ref="A2:AG190"/>
  <sheetViews>
    <sheetView zoomScale="10" zoomScaleNormal="10" workbookViewId="0">
      <selection activeCell="AD168" sqref="AD168"/>
    </sheetView>
  </sheetViews>
  <sheetFormatPr defaultRowHeight="15" x14ac:dyDescent="0.25"/>
  <cols>
    <col min="1" max="1" width="14.42578125" style="9" bestFit="1" customWidth="1"/>
    <col min="2" max="2" width="11.85546875" style="9" bestFit="1" customWidth="1"/>
    <col min="3" max="3" width="11.42578125" style="9" bestFit="1" customWidth="1"/>
    <col min="4" max="6" width="7.28515625" style="9" customWidth="1"/>
    <col min="7" max="7" width="69" style="9" customWidth="1"/>
    <col min="8" max="8" width="4.85546875" style="9" customWidth="1"/>
    <col min="9" max="9" width="149.85546875" style="9" bestFit="1" customWidth="1"/>
    <col min="10" max="10" width="12.42578125" style="9" customWidth="1"/>
    <col min="11" max="11" width="24.5703125" style="9" bestFit="1" customWidth="1"/>
    <col min="12" max="12" width="13.5703125" bestFit="1" customWidth="1"/>
    <col min="13" max="13" width="12.85546875" bestFit="1" customWidth="1"/>
    <col min="14" max="14" width="15.85546875" style="9" bestFit="1" customWidth="1"/>
    <col min="15" max="15" width="17.7109375" style="9" bestFit="1" customWidth="1"/>
    <col min="16" max="16" width="15.28515625" style="9" bestFit="1" customWidth="1"/>
    <col min="17" max="17" width="11.28515625" style="9" customWidth="1"/>
    <col min="18" max="18" width="24.5703125" style="9" bestFit="1" customWidth="1"/>
    <col min="19" max="19" width="14.85546875" style="9" bestFit="1" customWidth="1"/>
    <col min="20" max="20" width="23" style="9" bestFit="1" customWidth="1"/>
    <col min="21" max="21" width="24.5703125" style="9" bestFit="1" customWidth="1"/>
    <col min="22" max="22" width="9.140625" style="9"/>
    <col min="23" max="23" width="88.5703125" style="9" customWidth="1"/>
    <col min="24" max="24" width="5.5703125" style="9" customWidth="1"/>
    <col min="25" max="25" width="25.85546875" style="9" bestFit="1" customWidth="1"/>
    <col min="26" max="26" width="15" style="9" customWidth="1"/>
    <col min="27" max="27" width="11.140625" style="9" bestFit="1" customWidth="1"/>
    <col min="28" max="28" width="12.5703125" style="9" bestFit="1" customWidth="1"/>
    <col min="29" max="29" width="14.42578125" style="9" bestFit="1" customWidth="1"/>
    <col min="30" max="30" width="12" style="9" bestFit="1" customWidth="1"/>
    <col min="31" max="31" width="6" style="9" bestFit="1" customWidth="1"/>
    <col min="32" max="32" width="11.140625" style="9" bestFit="1" customWidth="1"/>
    <col min="33" max="33" width="3.85546875" style="9" bestFit="1" customWidth="1"/>
    <col min="34" max="41" width="9.140625" style="9"/>
    <col min="42" max="42" width="33.85546875" style="9" bestFit="1" customWidth="1"/>
    <col min="43" max="48" width="9.140625" style="9"/>
    <col min="49" max="49" width="11.140625" style="9" bestFit="1" customWidth="1"/>
    <col min="50" max="54" width="9.28515625" style="9" bestFit="1" customWidth="1"/>
    <col min="55" max="55" width="9.140625" style="9"/>
    <col min="56" max="56" width="5.85546875" style="9" customWidth="1"/>
    <col min="57" max="57" width="41.7109375" style="9" bestFit="1" customWidth="1"/>
    <col min="58" max="58" width="7.28515625" style="9" customWidth="1"/>
    <col min="59" max="59" width="41.7109375" style="9" bestFit="1" customWidth="1"/>
    <col min="60" max="60" width="9.140625" style="9" bestFit="1" customWidth="1"/>
    <col min="61" max="61" width="9.140625" style="9"/>
    <col min="62" max="62" width="69.5703125" style="9" bestFit="1" customWidth="1"/>
    <col min="63" max="63" width="9.140625" style="9"/>
    <col min="64" max="64" width="24.5703125" style="9" bestFit="1" customWidth="1"/>
    <col min="65" max="65" width="20" style="9" bestFit="1" customWidth="1"/>
    <col min="66" max="66" width="34.28515625" style="9" bestFit="1" customWidth="1"/>
    <col min="67" max="67" width="17.42578125" style="9" bestFit="1" customWidth="1"/>
    <col min="68" max="68" width="27.85546875" style="9" bestFit="1" customWidth="1"/>
    <col min="69" max="69" width="9.140625" style="9"/>
    <col min="70" max="70" width="24.5703125" style="9" bestFit="1" customWidth="1"/>
    <col min="71" max="71" width="20" style="9" bestFit="1" customWidth="1"/>
    <col min="72" max="72" width="35.7109375" style="9" bestFit="1" customWidth="1"/>
    <col min="73" max="73" width="17.42578125" style="9" bestFit="1" customWidth="1"/>
    <col min="74" max="74" width="27.85546875" style="9" bestFit="1" customWidth="1"/>
    <col min="75" max="76" width="9.140625" style="9"/>
    <col min="77" max="77" width="17.28515625" style="9" bestFit="1" customWidth="1"/>
    <col min="78" max="78" width="15.85546875" style="9" bestFit="1" customWidth="1"/>
    <col min="79" max="79" width="16.7109375" style="9" bestFit="1" customWidth="1"/>
    <col min="80" max="80" width="15.28515625" style="9" bestFit="1" customWidth="1"/>
    <col min="81" max="16384" width="9.140625" style="9"/>
  </cols>
  <sheetData>
    <row r="2" spans="1:33" x14ac:dyDescent="0.25">
      <c r="A2" s="10" t="s">
        <v>4</v>
      </c>
      <c r="B2" s="10" t="s">
        <v>11351</v>
      </c>
      <c r="C2" s="9" t="s">
        <v>11352</v>
      </c>
      <c r="D2" s="9" t="s">
        <v>11354</v>
      </c>
      <c r="E2" s="9" t="s">
        <v>11355</v>
      </c>
      <c r="I2" s="10" t="s">
        <v>10773</v>
      </c>
      <c r="K2" s="10" t="s">
        <v>11227</v>
      </c>
      <c r="L2" s="10" t="s">
        <v>7241</v>
      </c>
      <c r="M2" s="10" t="s">
        <v>7220</v>
      </c>
      <c r="N2" s="10" t="s">
        <v>7250</v>
      </c>
      <c r="O2" s="10" t="s">
        <v>7213</v>
      </c>
      <c r="P2" s="10" t="s">
        <v>7229</v>
      </c>
      <c r="Q2" s="10"/>
      <c r="R2" s="10" t="s">
        <v>11227</v>
      </c>
      <c r="S2" s="10" t="s">
        <v>10777</v>
      </c>
      <c r="U2" s="10" t="s">
        <v>11357</v>
      </c>
      <c r="V2" s="10" t="s">
        <v>10777</v>
      </c>
      <c r="Y2" s="46" t="s">
        <v>11363</v>
      </c>
      <c r="Z2" s="9">
        <f>COUNTA(Table44[Conceptual])</f>
        <v>30</v>
      </c>
    </row>
    <row r="3" spans="1:33" x14ac:dyDescent="0.25">
      <c r="A3" s="40">
        <v>1999</v>
      </c>
      <c r="B3" s="40">
        <f>COUNTIF(Table44[Year],A3)</f>
        <v>2</v>
      </c>
      <c r="C3" s="40">
        <f>SUM(B3:B7)</f>
        <v>3</v>
      </c>
      <c r="D3" s="40">
        <v>1999</v>
      </c>
      <c r="E3" s="40">
        <v>2</v>
      </c>
      <c r="F3" s="41">
        <f>LN(E3)</f>
        <v>0.69314718055994529</v>
      </c>
      <c r="I3" s="9" t="s">
        <v>10766</v>
      </c>
      <c r="K3" s="9" t="s">
        <v>7237</v>
      </c>
      <c r="L3" s="45"/>
      <c r="M3" s="45" t="s">
        <v>4401</v>
      </c>
      <c r="N3" s="45"/>
      <c r="O3" s="45"/>
      <c r="P3" s="45"/>
      <c r="R3" s="9" t="s">
        <v>7237</v>
      </c>
      <c r="S3" s="9">
        <f>COUNTIF(Table10[Design Element],R3)</f>
        <v>1</v>
      </c>
      <c r="T3" s="9" t="str" cm="1">
        <f t="array" ref="T3:T64">_xlfn.UNIQUE(Table10[Design Element])</f>
        <v>Actions</v>
      </c>
      <c r="U3" s="11" t="s">
        <v>7241</v>
      </c>
      <c r="V3" s="9">
        <f>COUNTIF(Table10[Technology],"X")</f>
        <v>5</v>
      </c>
      <c r="Y3" s="46" t="s">
        <v>10758</v>
      </c>
      <c r="Z3" s="9">
        <f>COUNTA(Table44[Scientific])</f>
        <v>32</v>
      </c>
    </row>
    <row r="4" spans="1:33" x14ac:dyDescent="0.25">
      <c r="A4" s="40">
        <v>2000</v>
      </c>
      <c r="B4" s="40">
        <f>COUNTIF(Table44[Year],A4)</f>
        <v>0</v>
      </c>
      <c r="C4" s="40">
        <f>SUM(B4:B8)</f>
        <v>2</v>
      </c>
      <c r="D4" s="40">
        <v>2003</v>
      </c>
      <c r="E4" s="40">
        <v>1</v>
      </c>
      <c r="F4" s="41">
        <f t="shared" ref="F4:F24" si="0">LN(E4)</f>
        <v>0</v>
      </c>
      <c r="I4" s="9" t="s">
        <v>250</v>
      </c>
      <c r="K4" s="9" t="s">
        <v>7239</v>
      </c>
      <c r="L4" s="45"/>
      <c r="M4" s="45"/>
      <c r="N4" s="45" t="s">
        <v>4401</v>
      </c>
      <c r="O4" s="45"/>
      <c r="P4" s="45"/>
      <c r="R4" s="9" t="s">
        <v>7239</v>
      </c>
      <c r="S4" s="9">
        <f>COUNTIF(Table10[Design Element],R4)</f>
        <v>1</v>
      </c>
      <c r="T4" s="9" t="str">
        <v>Aesthetic presentation</v>
      </c>
      <c r="U4" s="12" t="s">
        <v>7229</v>
      </c>
      <c r="V4" s="9">
        <f>COUNTIF(Table10[Narrative],"X")</f>
        <v>10</v>
      </c>
      <c r="Y4" s="46" t="s">
        <v>10759</v>
      </c>
      <c r="Z4" s="9">
        <f>COUNTA(Table44[Projectual])</f>
        <v>25</v>
      </c>
    </row>
    <row r="5" spans="1:33" x14ac:dyDescent="0.25">
      <c r="A5" s="40">
        <v>2001</v>
      </c>
      <c r="B5" s="40">
        <f>COUNTIF(Table44[Year],A5)</f>
        <v>0</v>
      </c>
      <c r="C5" s="40">
        <f t="shared" ref="C5:C23" si="1">SUM(B5:B9)</f>
        <v>3</v>
      </c>
      <c r="D5" s="40">
        <v>2004</v>
      </c>
      <c r="E5" s="40">
        <v>1</v>
      </c>
      <c r="F5" s="41">
        <f t="shared" si="0"/>
        <v>0</v>
      </c>
      <c r="I5" s="9" t="s">
        <v>250</v>
      </c>
      <c r="K5" s="9" t="s">
        <v>7242</v>
      </c>
      <c r="L5" s="45"/>
      <c r="M5" s="45"/>
      <c r="N5" s="45" t="s">
        <v>4401</v>
      </c>
      <c r="O5" s="45" t="s">
        <v>4401</v>
      </c>
      <c r="P5" s="45"/>
      <c r="R5" s="9" t="s">
        <v>7242</v>
      </c>
      <c r="S5" s="9">
        <f>COUNTIF(Table10[Design Element],R5)</f>
        <v>2</v>
      </c>
      <c r="T5" s="9" t="str">
        <v>Aesthetics</v>
      </c>
      <c r="U5" s="11" t="s">
        <v>7250</v>
      </c>
      <c r="V5" s="9">
        <f>COUNTIF(Table10[Aesthetic],"X")</f>
        <v>10</v>
      </c>
      <c r="Y5" s="46" t="s">
        <v>10760</v>
      </c>
      <c r="Z5" s="9">
        <f>COUNTA(Table44[Outcome])</f>
        <v>8</v>
      </c>
    </row>
    <row r="6" spans="1:33" x14ac:dyDescent="0.25">
      <c r="A6" s="40">
        <v>2002</v>
      </c>
      <c r="B6" s="40">
        <f>COUNTIF(Table44[Year],A6)</f>
        <v>0</v>
      </c>
      <c r="C6" s="40">
        <f t="shared" si="1"/>
        <v>4</v>
      </c>
      <c r="D6" s="40">
        <v>2005</v>
      </c>
      <c r="E6" s="40">
        <v>1</v>
      </c>
      <c r="F6" s="41">
        <f t="shared" si="0"/>
        <v>0</v>
      </c>
      <c r="I6" s="9" t="s">
        <v>498</v>
      </c>
      <c r="K6" s="9" t="s">
        <v>7242</v>
      </c>
      <c r="L6" s="45"/>
      <c r="M6" s="45"/>
      <c r="N6" s="45" t="s">
        <v>4401</v>
      </c>
      <c r="O6" s="45" t="s">
        <v>4401</v>
      </c>
      <c r="P6" s="45"/>
      <c r="R6" s="9" t="s">
        <v>10776</v>
      </c>
      <c r="S6" s="9">
        <f>COUNTIF(Table10[Design Element],R6)</f>
        <v>1</v>
      </c>
      <c r="T6" s="9" t="str">
        <v>Ai Enemies</v>
      </c>
      <c r="U6" s="11" t="s">
        <v>7213</v>
      </c>
      <c r="V6" s="9">
        <f>COUNTIF(Table10[Experience],"X")</f>
        <v>38</v>
      </c>
      <c r="Y6" s="46" t="s">
        <v>11359</v>
      </c>
      <c r="Z6" s="9" cm="1">
        <f t="array" ref="Z6">SUM((MMULT(--(Table44[[Conceptual]:[Outcome]]&lt;&gt;""), TRANSPOSE(COLUMN(Table44[[Conceptual]:[Outcome]])^0))=1)*1)</f>
        <v>6</v>
      </c>
    </row>
    <row r="7" spans="1:33" x14ac:dyDescent="0.25">
      <c r="A7" s="40">
        <v>2003</v>
      </c>
      <c r="B7" s="40">
        <f>COUNTIF(Table44[Year],A7)</f>
        <v>1</v>
      </c>
      <c r="C7" s="40">
        <f t="shared" si="1"/>
        <v>6</v>
      </c>
      <c r="D7" s="40">
        <v>2006</v>
      </c>
      <c r="E7" s="40">
        <v>1</v>
      </c>
      <c r="F7" s="41">
        <f t="shared" si="0"/>
        <v>0</v>
      </c>
      <c r="I7" s="9" t="s">
        <v>1849</v>
      </c>
      <c r="K7" t="s">
        <v>10776</v>
      </c>
      <c r="L7" s="45" t="s">
        <v>4401</v>
      </c>
      <c r="M7" s="45" t="s">
        <v>4401</v>
      </c>
      <c r="N7" s="45"/>
      <c r="O7" s="45"/>
      <c r="P7" s="45"/>
      <c r="R7" s="9" t="s">
        <v>7233</v>
      </c>
      <c r="S7" s="9">
        <f>COUNTIF(Table10[Design Element],R7)</f>
        <v>1</v>
      </c>
      <c r="T7" s="9" t="str">
        <v>Avatar</v>
      </c>
      <c r="U7" s="11" t="s">
        <v>7220</v>
      </c>
      <c r="V7" s="9">
        <f>COUNTIF(Table10[Design],"X")</f>
        <v>41</v>
      </c>
      <c r="Y7" s="46" t="s">
        <v>11360</v>
      </c>
      <c r="Z7" s="9" cm="1">
        <f t="array" ref="Z7">SUM((MMULT(--(Table44[[Conceptual]:[Outcome]]&lt;&gt;""), TRANSPOSE(COLUMN(Table44[[Conceptual]:[Outcome]])^0))=2)*1)</f>
        <v>24</v>
      </c>
    </row>
    <row r="8" spans="1:33" x14ac:dyDescent="0.25">
      <c r="A8" s="40">
        <v>2004</v>
      </c>
      <c r="B8" s="40">
        <f>COUNTIF(Table44[Year],A8)</f>
        <v>1</v>
      </c>
      <c r="C8" s="40">
        <f t="shared" si="1"/>
        <v>6</v>
      </c>
      <c r="D8" s="40">
        <v>2007</v>
      </c>
      <c r="E8" s="40">
        <v>2</v>
      </c>
      <c r="F8" s="41">
        <f t="shared" si="0"/>
        <v>0.69314718055994529</v>
      </c>
      <c r="I8" s="9" t="s">
        <v>147</v>
      </c>
      <c r="K8" s="9" t="s">
        <v>7233</v>
      </c>
      <c r="L8" s="45"/>
      <c r="M8" s="45"/>
      <c r="N8" s="45" t="s">
        <v>4401</v>
      </c>
      <c r="O8" s="45" t="s">
        <v>4401</v>
      </c>
      <c r="P8" s="45"/>
      <c r="R8" s="9" t="s">
        <v>7228</v>
      </c>
      <c r="S8" s="9">
        <f>COUNTIF(Table10[Design Element],R8)</f>
        <v>5</v>
      </c>
      <c r="T8" s="9" t="str">
        <v>Challenge</v>
      </c>
      <c r="Y8" s="46" t="s">
        <v>11361</v>
      </c>
      <c r="Z8" s="9" cm="1">
        <f t="array" ref="Z8">SUM((MMULT(--(Table44[[Conceptual]:[Outcome]]&lt;&gt;""), TRANSPOSE(COLUMN(Table44[[Conceptual]:[Outcome]])^0))=3)*1)</f>
        <v>11</v>
      </c>
    </row>
    <row r="9" spans="1:33" x14ac:dyDescent="0.25">
      <c r="A9" s="40">
        <v>2005</v>
      </c>
      <c r="B9" s="40">
        <f>COUNTIF(Table44[Year],A9)</f>
        <v>1</v>
      </c>
      <c r="C9" s="40">
        <f>SUM(B9:B13)</f>
        <v>7</v>
      </c>
      <c r="D9" s="40">
        <v>2008</v>
      </c>
      <c r="E9" s="40">
        <v>1</v>
      </c>
      <c r="F9" s="41">
        <f t="shared" si="0"/>
        <v>0</v>
      </c>
      <c r="I9" s="9" t="s">
        <v>457</v>
      </c>
      <c r="K9" s="9" t="s">
        <v>7228</v>
      </c>
      <c r="L9" s="45"/>
      <c r="M9" s="45" t="s">
        <v>4401</v>
      </c>
      <c r="N9" s="45"/>
      <c r="O9" s="45" t="s">
        <v>4401</v>
      </c>
      <c r="P9" s="45"/>
      <c r="R9" s="9" t="s">
        <v>7224</v>
      </c>
      <c r="S9" s="9">
        <f>COUNTIF(Table10[Design Element],R9)</f>
        <v>1</v>
      </c>
      <c r="T9" s="9" t="str">
        <v>Character</v>
      </c>
      <c r="Y9" s="46" t="s">
        <v>11362</v>
      </c>
      <c r="Z9" s="9" cm="1">
        <f t="array" ref="Z9">SUM((MMULT(--(Table44[[Conceptual]:[Outcome]]&lt;&gt;""), TRANSPOSE(COLUMN(Table44[[Conceptual]:[Outcome]])^0))=4)*1)</f>
        <v>2</v>
      </c>
    </row>
    <row r="10" spans="1:33" x14ac:dyDescent="0.25">
      <c r="A10" s="40">
        <v>2006</v>
      </c>
      <c r="B10" s="40">
        <f>COUNTIF(Table44[Year],A10)</f>
        <v>1</v>
      </c>
      <c r="C10" s="40">
        <f t="shared" si="1"/>
        <v>7</v>
      </c>
      <c r="D10" s="40">
        <v>2009</v>
      </c>
      <c r="E10" s="40">
        <v>2</v>
      </c>
      <c r="F10" s="41">
        <f t="shared" si="0"/>
        <v>0.69314718055994529</v>
      </c>
      <c r="I10" s="9" t="s">
        <v>457</v>
      </c>
      <c r="K10" s="9" t="s">
        <v>7228</v>
      </c>
      <c r="L10" s="45"/>
      <c r="M10" s="45" t="s">
        <v>4401</v>
      </c>
      <c r="N10" s="45"/>
      <c r="O10" s="45" t="s">
        <v>4401</v>
      </c>
      <c r="P10" s="45"/>
      <c r="R10" s="9" t="s">
        <v>7221</v>
      </c>
      <c r="S10" s="9">
        <f>COUNTIF(Table10[Design Element],R10)</f>
        <v>1</v>
      </c>
      <c r="T10" s="9" t="str">
        <v>Competition</v>
      </c>
    </row>
    <row r="11" spans="1:33" x14ac:dyDescent="0.25">
      <c r="A11" s="40">
        <v>2007</v>
      </c>
      <c r="B11" s="40">
        <f>COUNTIF(Table44[Year],A11)</f>
        <v>2</v>
      </c>
      <c r="C11" s="40">
        <f t="shared" si="1"/>
        <v>10</v>
      </c>
      <c r="D11" s="40">
        <v>2010</v>
      </c>
      <c r="E11" s="40">
        <v>1</v>
      </c>
      <c r="F11" s="41">
        <f t="shared" si="0"/>
        <v>0</v>
      </c>
      <c r="I11" s="9" t="s">
        <v>61</v>
      </c>
      <c r="K11" t="s">
        <v>7228</v>
      </c>
      <c r="L11" s="45"/>
      <c r="M11" s="45" t="s">
        <v>4401</v>
      </c>
      <c r="N11" s="45"/>
      <c r="O11" s="45" t="s">
        <v>4401</v>
      </c>
      <c r="P11" s="45"/>
      <c r="R11" s="9" t="s">
        <v>7210</v>
      </c>
      <c r="S11" s="9">
        <f>COUNTIF(Table10[Design Element],R11)</f>
        <v>1</v>
      </c>
      <c r="T11" s="9" t="str">
        <v>Constructs</v>
      </c>
      <c r="Z11" s="11" t="s">
        <v>7241</v>
      </c>
      <c r="AA11" s="47" t="s">
        <v>7220</v>
      </c>
      <c r="AB11" s="47" t="s">
        <v>7250</v>
      </c>
      <c r="AC11" s="47" t="s">
        <v>7213</v>
      </c>
      <c r="AD11" s="47" t="s">
        <v>7229</v>
      </c>
      <c r="AE11" s="40" t="s">
        <v>11349</v>
      </c>
      <c r="AF11" s="40" t="s">
        <v>11358</v>
      </c>
      <c r="AG11" s="40"/>
    </row>
    <row r="12" spans="1:33" x14ac:dyDescent="0.25">
      <c r="A12" s="40">
        <v>2008</v>
      </c>
      <c r="B12" s="40">
        <f>COUNTIF(Table44[Year],A12)</f>
        <v>1</v>
      </c>
      <c r="C12" s="40">
        <f t="shared" si="1"/>
        <v>8</v>
      </c>
      <c r="D12" s="40">
        <v>2011</v>
      </c>
      <c r="E12" s="40">
        <v>4</v>
      </c>
      <c r="F12" s="41">
        <f t="shared" si="0"/>
        <v>1.3862943611198906</v>
      </c>
      <c r="I12" s="9" t="s">
        <v>170</v>
      </c>
      <c r="K12" t="s">
        <v>7228</v>
      </c>
      <c r="L12" s="45"/>
      <c r="M12" s="45" t="s">
        <v>4401</v>
      </c>
      <c r="N12" s="45"/>
      <c r="O12" s="45" t="s">
        <v>4401</v>
      </c>
      <c r="P12" s="45"/>
      <c r="R12" s="9" t="s">
        <v>7252</v>
      </c>
      <c r="S12" s="9">
        <f>COUNTIF(Table10[Design Element],R12)</f>
        <v>1</v>
      </c>
      <c r="T12" s="9" t="str">
        <v>Control</v>
      </c>
      <c r="Y12" s="11" t="s">
        <v>7241</v>
      </c>
      <c r="Z12" s="9">
        <f>COUNTIFS(Table10[Technology],"X", Table10[Design], "&lt;&gt;X", Table10[Aesthetic], "&lt;&gt;X", Table10[Experience], "&lt;&gt;X", Table10[Narrative], "&lt;&gt;X")</f>
        <v>3</v>
      </c>
      <c r="AA12" s="40">
        <f>COUNTIFS(Table10[Technology],"X", Table10[Design], "X", Table10[Aesthetic], "&lt;&gt;X", Table10[Experience], "&lt;&gt;X", Table10[Narrative], "&lt;&gt;X")</f>
        <v>2</v>
      </c>
      <c r="AB12" s="40">
        <f>COUNTIFS(Table10[Technology],"X", Table10[Design], "&lt;&gt;X", Table10[Aesthetic], "X", Table10[Experience], "&lt;&gt;X", Table10[Narrative], "&lt;&gt;X")</f>
        <v>0</v>
      </c>
      <c r="AC12" s="40">
        <f>COUNTIFS(Table10[Technology],"X", Table10[Design], "&lt;&gt;X", Table10[Aesthetic], "&lt;&gt;X", Table10[Experience], "X", Table10[Narrative], "&lt;&gt;X")</f>
        <v>0</v>
      </c>
      <c r="AD12" s="40">
        <f>COUNTIFS(Table10[Technology],"X", Table10[Design], "&lt;&gt;X", Table10[Aesthetic], "&lt;&gt;X", Table10[Experience], "&lt;&gt;X", Table10[Narrative], "X")</f>
        <v>0</v>
      </c>
      <c r="AE12" s="40">
        <f>SUM(Z12:AD12)</f>
        <v>5</v>
      </c>
      <c r="AF12" s="18">
        <f>SQRT(AE12/3.14)</f>
        <v>1.2618861628126719</v>
      </c>
      <c r="AG12" s="40">
        <f>ROUNDUP(AF12*10,0)</f>
        <v>13</v>
      </c>
    </row>
    <row r="13" spans="1:33" x14ac:dyDescent="0.25">
      <c r="A13" s="40">
        <v>2009</v>
      </c>
      <c r="B13" s="40">
        <f>COUNTIF(Table44[Year],A13)</f>
        <v>2</v>
      </c>
      <c r="C13" s="40">
        <f t="shared" si="1"/>
        <v>11</v>
      </c>
      <c r="D13" s="40">
        <v>2013</v>
      </c>
      <c r="E13" s="40">
        <v>4</v>
      </c>
      <c r="F13" s="41">
        <f t="shared" si="0"/>
        <v>1.3862943611198906</v>
      </c>
      <c r="I13" s="9" t="s">
        <v>170</v>
      </c>
      <c r="K13" t="s">
        <v>7228</v>
      </c>
      <c r="L13" s="45"/>
      <c r="M13" s="45" t="s">
        <v>4401</v>
      </c>
      <c r="N13" s="45"/>
      <c r="O13" s="45" t="s">
        <v>4401</v>
      </c>
      <c r="P13" s="45"/>
      <c r="R13" s="9" t="s">
        <v>11213</v>
      </c>
      <c r="S13" s="9">
        <f>COUNTIF(Table10[Design Element],R13)</f>
        <v>1</v>
      </c>
      <c r="T13" s="9" t="str">
        <v>Control Device</v>
      </c>
      <c r="Y13" s="11" t="s">
        <v>7220</v>
      </c>
      <c r="Z13" s="9">
        <f>COUNTIFS(Table10[Technology],"X", Table10[Design], "X", Table10[Aesthetic], "&lt;&gt;X", Table10[Experience], "&lt;&gt;X", Table10[Narrative], "&lt;&gt;X")</f>
        <v>2</v>
      </c>
      <c r="AA13" s="40">
        <f>COUNTIFS(Table10[Technology],"&lt;&gt;X", Table10[Design], "X", Table10[Aesthetic], "&lt;&gt;X", Table10[Experience], "&lt;&gt;X", Table10[Narrative], "&lt;&gt;X")</f>
        <v>24</v>
      </c>
      <c r="AB13" s="40">
        <f>COUNTIFS(Table10[Technology],"&lt;&gt;X", Table10[Design], "X", Table10[Aesthetic], "X", Table10[Experience], "&lt;&gt;X", Table10[Narrative], "&lt;&gt;X")</f>
        <v>0</v>
      </c>
      <c r="AC13" s="40">
        <f>COUNTIFS(Table10[Technology],"&lt;&gt;X", Table10[Design], "X", Table10[Aesthetic], "&lt;&gt;X", Table10[Experience], "X", Table10[Narrative], "&lt;&gt;X")</f>
        <v>15</v>
      </c>
      <c r="AD13" s="40">
        <f>COUNTIFS(Table10[Technology],"&lt;&gt;X", Table10[Design], "X", Table10[Aesthetic], "&lt;&gt;X", Table10[Experience], "&lt;&gt;X", Table10[Narrative], "X")</f>
        <v>0</v>
      </c>
      <c r="AE13" s="40">
        <f t="shared" ref="AE13:AE16" si="2">SUM(Z13:AD13)</f>
        <v>41</v>
      </c>
      <c r="AF13" s="18">
        <f t="shared" ref="AF13:AF16" si="3">SQRT(AE13/3.14)</f>
        <v>3.6134920562752493</v>
      </c>
      <c r="AG13" s="40">
        <f t="shared" ref="AG13:AG16" si="4">ROUNDUP(AF13*10,0)</f>
        <v>37</v>
      </c>
    </row>
    <row r="14" spans="1:33" x14ac:dyDescent="0.25">
      <c r="A14" s="40">
        <v>2010</v>
      </c>
      <c r="B14" s="40">
        <f>COUNTIF(Table44[Year],A14)</f>
        <v>1</v>
      </c>
      <c r="C14" s="40">
        <f>SUM(B14:B18)</f>
        <v>10</v>
      </c>
      <c r="D14" s="40">
        <v>2014</v>
      </c>
      <c r="E14" s="40">
        <v>1</v>
      </c>
      <c r="F14" s="41">
        <f t="shared" si="0"/>
        <v>0</v>
      </c>
      <c r="I14" s="9" t="s">
        <v>4746</v>
      </c>
      <c r="K14" s="9" t="s">
        <v>7224</v>
      </c>
      <c r="L14" s="45"/>
      <c r="M14" s="45"/>
      <c r="N14" s="45" t="s">
        <v>4401</v>
      </c>
      <c r="O14" s="45" t="s">
        <v>4401</v>
      </c>
      <c r="P14" s="45"/>
      <c r="R14" s="9" t="s">
        <v>11214</v>
      </c>
      <c r="S14" s="9">
        <f>COUNTIF(Table10[Design Element],R14)</f>
        <v>1</v>
      </c>
      <c r="T14" s="9" t="str">
        <v>Control Movement</v>
      </c>
      <c r="Y14" s="11" t="s">
        <v>7250</v>
      </c>
      <c r="Z14" s="9">
        <f>COUNTIFS(Table10[Technology],"X", Table10[Design], "&lt;&gt;X", Table10[Aesthetic], "X", Table10[Experience], "&lt;&gt;X", Table10[Narrative], "&lt;&gt;X")</f>
        <v>0</v>
      </c>
      <c r="AA14" s="40">
        <f>COUNTIFS(Table10[Technology],"&lt;&gt;X", Table10[Design], "X", Table10[Aesthetic], "X", Table10[Experience], "&lt;&gt;X", Table10[Narrative], "&lt;&gt;X")</f>
        <v>0</v>
      </c>
      <c r="AB14" s="40">
        <f>COUNTIFS(Table10[Technology],"&lt;&gt;X", Table10[Design], "&lt;&gt;X", Table10[Aesthetic], "X", Table10[Experience], "&lt;&gt;X", Table10[Narrative], "&lt;&gt;X")</f>
        <v>3</v>
      </c>
      <c r="AC14" s="40">
        <f>COUNTIFS(Table10[Technology],"&lt;&gt;X", Table10[Design], "&lt;&gt;X", Table10[Aesthetic], "X", Table10[Experience], "X", Table10[Narrative], "&lt;&gt;X")</f>
        <v>7</v>
      </c>
      <c r="AD14" s="40">
        <f>COUNTIFS(Table10[Technology],"&lt;&gt;X", Table10[Design], "&lt;&gt;X", Table10[Aesthetic], "X", Table10[Experience], "&lt;&gt;X", Table10[Narrative], "X")</f>
        <v>0</v>
      </c>
      <c r="AE14" s="40">
        <f t="shared" si="2"/>
        <v>10</v>
      </c>
      <c r="AF14" s="18">
        <f t="shared" si="3"/>
        <v>1.7845765256206241</v>
      </c>
      <c r="AG14" s="40">
        <f t="shared" si="4"/>
        <v>18</v>
      </c>
    </row>
    <row r="15" spans="1:33" x14ac:dyDescent="0.25">
      <c r="A15" s="40">
        <v>2011</v>
      </c>
      <c r="B15" s="40">
        <f>COUNTIF(Table44[Year],A15)</f>
        <v>4</v>
      </c>
      <c r="C15" s="42">
        <f>SUM(B15:B19)</f>
        <v>14</v>
      </c>
      <c r="D15" s="40">
        <v>2015</v>
      </c>
      <c r="E15" s="40">
        <v>5</v>
      </c>
      <c r="F15" s="41">
        <f t="shared" si="0"/>
        <v>1.6094379124341003</v>
      </c>
      <c r="I15" s="9" t="s">
        <v>10770</v>
      </c>
      <c r="K15" s="9" t="s">
        <v>7221</v>
      </c>
      <c r="L15" s="45"/>
      <c r="M15" s="45" t="s">
        <v>4401</v>
      </c>
      <c r="N15" s="45"/>
      <c r="O15" s="45" t="s">
        <v>4401</v>
      </c>
      <c r="P15" s="45"/>
      <c r="R15" s="9" t="s">
        <v>7245</v>
      </c>
      <c r="S15" s="9">
        <f>COUNTIF(Table10[Design Element],R15)</f>
        <v>1</v>
      </c>
      <c r="T15" s="9" t="str">
        <v>Control Schemes</v>
      </c>
      <c r="Y15" s="11" t="s">
        <v>7213</v>
      </c>
      <c r="Z15" s="9">
        <f>COUNTIFS(Table10[Technology],"X", Table10[Design], "&lt;&gt;X", Table10[Aesthetic], "&lt;&gt;X", Table10[Experience], "X", Table10[Narrative], "&lt;&gt;X")</f>
        <v>0</v>
      </c>
      <c r="AA15" s="40">
        <f>COUNTIFS(Table10[Technology],"&lt;&gt;X", Table10[Design], "X", Table10[Aesthetic], "&lt;&gt;X", Table10[Experience], "X", Table10[Narrative], "&lt;&gt;X")</f>
        <v>15</v>
      </c>
      <c r="AB15" s="40">
        <f>COUNTIFS(Table10[Technology],"&lt;&gt;X", Table10[Design], "&lt;&gt;X", Table10[Aesthetic], "X", Table10[Experience], "X", Table10[Narrative], "&lt;&gt;X")</f>
        <v>7</v>
      </c>
      <c r="AC15" s="40">
        <f>COUNTIFS(Table10[Technology],"&lt;&gt;X", Table10[Design], "&lt;&gt;X", Table10[Aesthetic], "&lt;&gt;X", Table10[Experience], "X", Table10[Narrative], "&lt;&gt;X")</f>
        <v>15</v>
      </c>
      <c r="AD15" s="40">
        <f>COUNTIFS(Table10[Technology],"&lt;&gt;X", Table10[Design], "&lt;&gt;X", Table10[Aesthetic], "&lt;&gt;X", Table10[Experience], "X", Table10[Narrative], "X")</f>
        <v>1</v>
      </c>
      <c r="AE15" s="40">
        <f t="shared" si="2"/>
        <v>38</v>
      </c>
      <c r="AF15" s="18">
        <f t="shared" si="3"/>
        <v>3.4787800775595858</v>
      </c>
      <c r="AG15" s="40">
        <f t="shared" si="4"/>
        <v>35</v>
      </c>
    </row>
    <row r="16" spans="1:33" x14ac:dyDescent="0.25">
      <c r="A16" s="40">
        <v>2012</v>
      </c>
      <c r="B16" s="40">
        <f>COUNTIF(Table44[Year],A16)</f>
        <v>0</v>
      </c>
      <c r="C16" s="40">
        <f t="shared" si="1"/>
        <v>11</v>
      </c>
      <c r="D16" s="40">
        <v>2016</v>
      </c>
      <c r="E16" s="40">
        <v>1</v>
      </c>
      <c r="F16" s="41">
        <f t="shared" si="0"/>
        <v>0</v>
      </c>
      <c r="I16" s="9" t="s">
        <v>10771</v>
      </c>
      <c r="K16" s="9" t="s">
        <v>7210</v>
      </c>
      <c r="L16" s="45"/>
      <c r="M16" s="45" t="s">
        <v>4401</v>
      </c>
      <c r="N16" s="45"/>
      <c r="O16" s="45"/>
      <c r="P16" s="45"/>
      <c r="R16" s="9" t="s">
        <v>7255</v>
      </c>
      <c r="S16" s="9">
        <f>COUNTIF(Table10[Design Element],R16)</f>
        <v>2</v>
      </c>
      <c r="T16" s="9" t="str">
        <v>Curiosity</v>
      </c>
      <c r="Y16" s="11" t="s">
        <v>7229</v>
      </c>
      <c r="Z16" s="9">
        <f>COUNTIFS(Table10[Technology],"X", Table10[Design], "X", Table10[Aesthetic], "&lt;&gt;X", Table10[Experience], "&lt;&gt;X", Table10[Narrative], "X")</f>
        <v>0</v>
      </c>
      <c r="AA16" s="40">
        <f>COUNTIFS(Table10[Technology],"&lt;&gt;X", Table10[Design], "X", Table10[Aesthetic], "&lt;&gt;X", Table10[Experience], "&lt;&gt;X", Table10[Narrative], "X")</f>
        <v>0</v>
      </c>
      <c r="AB16" s="40">
        <f>COUNTIFS(Table10[Technology],"&lt;&gt;X", Table10[Design], "&lt;&gt;X", Table10[Aesthetic], "X", Table10[Experience], "&lt;&gt;X", Table10[Narrative], "X")</f>
        <v>0</v>
      </c>
      <c r="AC16" s="40">
        <f>COUNTIFS(Table10[Technology],"&lt;&gt;X", Table10[Design], "&lt;&gt;X", Table10[Aesthetic], "&lt;&gt;X", Table10[Experience], "X", Table10[Narrative], "X")</f>
        <v>1</v>
      </c>
      <c r="AD16" s="40">
        <f>COUNTIFS(Table10[Technology],"&lt;&gt;X", Table10[Design], "&lt;&gt;X", Table10[Aesthetic], "&lt;&gt;X", Table10[Experience], "&lt;&gt;X", Table10[Narrative], "X")</f>
        <v>9</v>
      </c>
      <c r="AE16" s="40">
        <f t="shared" si="2"/>
        <v>10</v>
      </c>
      <c r="AF16" s="18">
        <f t="shared" si="3"/>
        <v>1.7845765256206241</v>
      </c>
      <c r="AG16" s="40">
        <f t="shared" si="4"/>
        <v>18</v>
      </c>
    </row>
    <row r="17" spans="1:33" x14ac:dyDescent="0.25">
      <c r="A17" s="40">
        <v>2013</v>
      </c>
      <c r="B17" s="40">
        <f>COUNTIF(Table44[Year],A17)</f>
        <v>4</v>
      </c>
      <c r="C17" s="40">
        <f>SUM(B17:B21)</f>
        <v>13</v>
      </c>
      <c r="D17" s="40">
        <v>2017</v>
      </c>
      <c r="E17" s="40">
        <v>2</v>
      </c>
      <c r="F17" s="41">
        <f t="shared" si="0"/>
        <v>0.69314718055994529</v>
      </c>
      <c r="I17" s="9" t="s">
        <v>3558</v>
      </c>
      <c r="K17" t="s">
        <v>7252</v>
      </c>
      <c r="L17" s="45"/>
      <c r="M17" s="45" t="s">
        <v>4401</v>
      </c>
      <c r="N17" s="45"/>
      <c r="O17" s="45"/>
      <c r="P17" s="45"/>
      <c r="R17" s="9" t="s">
        <v>7220</v>
      </c>
      <c r="S17" s="9">
        <f>COUNTIF(Table10[Design Element],R17)</f>
        <v>1</v>
      </c>
      <c r="T17" s="9" t="str">
        <v>Design</v>
      </c>
      <c r="AA17" s="40"/>
      <c r="AB17" s="40"/>
      <c r="AC17" s="40"/>
      <c r="AD17" s="40"/>
      <c r="AE17" s="40"/>
      <c r="AF17" s="40"/>
      <c r="AG17" s="40"/>
    </row>
    <row r="18" spans="1:33" x14ac:dyDescent="0.25">
      <c r="A18" s="40">
        <v>2014</v>
      </c>
      <c r="B18" s="40">
        <f>COUNTIF(Table44[Year],A18)</f>
        <v>1</v>
      </c>
      <c r="C18" s="40">
        <f t="shared" si="1"/>
        <v>11</v>
      </c>
      <c r="D18" s="40">
        <v>2018</v>
      </c>
      <c r="E18" s="40">
        <v>2</v>
      </c>
      <c r="F18" s="41">
        <f t="shared" si="0"/>
        <v>0.69314718055994529</v>
      </c>
      <c r="I18" s="9" t="s">
        <v>9011</v>
      </c>
      <c r="K18" s="9" t="s">
        <v>11213</v>
      </c>
      <c r="L18" s="45" t="s">
        <v>4401</v>
      </c>
      <c r="M18" s="45"/>
      <c r="N18" s="45"/>
      <c r="O18" s="45"/>
      <c r="P18" s="45"/>
      <c r="R18" s="9" t="s">
        <v>10775</v>
      </c>
      <c r="S18" s="9">
        <f>COUNTIF(Table10[Design Element],R18)</f>
        <v>1</v>
      </c>
      <c r="T18" s="9" t="str">
        <v>Difficulty</v>
      </c>
      <c r="AA18" s="40" t="s">
        <v>11358</v>
      </c>
      <c r="AB18" s="40"/>
      <c r="AC18" s="40"/>
      <c r="AD18" s="40"/>
      <c r="AE18" s="40"/>
      <c r="AF18" s="40"/>
      <c r="AG18" s="40"/>
    </row>
    <row r="19" spans="1:33" x14ac:dyDescent="0.25">
      <c r="A19" s="40">
        <v>2015</v>
      </c>
      <c r="B19" s="40">
        <f>COUNTIF(Table44[Year],A19)</f>
        <v>5</v>
      </c>
      <c r="C19" s="40">
        <f t="shared" si="1"/>
        <v>11</v>
      </c>
      <c r="D19" s="40">
        <v>2019</v>
      </c>
      <c r="E19" s="40">
        <v>1</v>
      </c>
      <c r="F19" s="41">
        <f t="shared" si="0"/>
        <v>0</v>
      </c>
      <c r="H19" s="22"/>
      <c r="I19" s="9" t="s">
        <v>10769</v>
      </c>
      <c r="K19" s="9" t="s">
        <v>11214</v>
      </c>
      <c r="L19" s="45"/>
      <c r="M19" s="45" t="s">
        <v>4401</v>
      </c>
      <c r="N19" s="45"/>
      <c r="O19" s="45"/>
      <c r="P19" s="45"/>
      <c r="R19" s="9" t="s">
        <v>7240</v>
      </c>
      <c r="S19" s="9">
        <f>COUNTIF(Table10[Design Element],R19)</f>
        <v>1</v>
      </c>
      <c r="T19" s="9" t="str">
        <v>Dynamics</v>
      </c>
      <c r="Y19" s="11" t="s">
        <v>10778</v>
      </c>
      <c r="Z19" s="9">
        <f>Z12</f>
        <v>3</v>
      </c>
      <c r="AA19" s="18">
        <f>SQRT(Z19/3.14)</f>
        <v>0.97745281867661193</v>
      </c>
      <c r="AB19" s="40">
        <f>ROUNDUP(AA19*10,0)</f>
        <v>10</v>
      </c>
      <c r="AC19" s="40"/>
      <c r="AD19" s="40"/>
      <c r="AE19" s="40"/>
      <c r="AF19" s="40"/>
      <c r="AG19" s="40"/>
    </row>
    <row r="20" spans="1:33" x14ac:dyDescent="0.25">
      <c r="A20" s="40">
        <v>2016</v>
      </c>
      <c r="B20" s="40">
        <f>COUNTIF(Table44[Year],A20)</f>
        <v>1</v>
      </c>
      <c r="C20" s="40">
        <f t="shared" si="1"/>
        <v>6</v>
      </c>
      <c r="D20" s="40">
        <v>2021</v>
      </c>
      <c r="E20" s="40">
        <v>2</v>
      </c>
      <c r="F20" s="41">
        <f t="shared" si="0"/>
        <v>0.69314718055994529</v>
      </c>
      <c r="I20" s="43" t="s">
        <v>11217</v>
      </c>
      <c r="K20" s="9" t="s">
        <v>7245</v>
      </c>
      <c r="L20" s="45"/>
      <c r="M20" s="45" t="s">
        <v>4401</v>
      </c>
      <c r="N20" s="45"/>
      <c r="O20" s="45"/>
      <c r="P20" s="45"/>
      <c r="R20" s="9" t="s">
        <v>7204</v>
      </c>
      <c r="S20" s="9">
        <f>COUNTIF(Table10[Design Element],R20)</f>
        <v>1</v>
      </c>
      <c r="T20" s="9" t="str">
        <v>Ease of use</v>
      </c>
      <c r="Y20" s="11" t="s">
        <v>10779</v>
      </c>
      <c r="Z20" s="9">
        <f>AA13</f>
        <v>24</v>
      </c>
      <c r="AA20" s="18">
        <f t="shared" ref="AA20:AA27" si="5">SQRT(Z20/3.14)</f>
        <v>2.7646540655045486</v>
      </c>
      <c r="AB20" s="40">
        <f t="shared" ref="AB20:AB27" si="6">ROUNDUP(AA20*10,0)</f>
        <v>28</v>
      </c>
      <c r="AC20" s="40"/>
      <c r="AD20" s="40"/>
      <c r="AE20" s="40"/>
      <c r="AF20" s="40"/>
      <c r="AG20" s="40"/>
    </row>
    <row r="21" spans="1:33" x14ac:dyDescent="0.25">
      <c r="A21" s="40">
        <v>2017</v>
      </c>
      <c r="B21" s="40">
        <f>COUNTIF(Table44[Year],A21)</f>
        <v>2</v>
      </c>
      <c r="C21" s="40">
        <f t="shared" si="1"/>
        <v>7</v>
      </c>
      <c r="D21" s="40">
        <v>2022</v>
      </c>
      <c r="E21" s="40">
        <v>3</v>
      </c>
      <c r="F21" s="41">
        <f t="shared" si="0"/>
        <v>1.0986122886681098</v>
      </c>
      <c r="I21" s="9" t="s">
        <v>8928</v>
      </c>
      <c r="K21" t="s">
        <v>7255</v>
      </c>
      <c r="L21" s="45"/>
      <c r="M21" s="45"/>
      <c r="N21" s="45"/>
      <c r="O21" s="45" t="s">
        <v>4401</v>
      </c>
      <c r="P21" s="45"/>
      <c r="R21" s="9" t="s">
        <v>7235</v>
      </c>
      <c r="S21" s="9">
        <f>COUNTIF(Table10[Design Element],R21)</f>
        <v>1</v>
      </c>
      <c r="T21" s="9" t="str">
        <v>Environment</v>
      </c>
      <c r="Y21" s="11" t="s">
        <v>10780</v>
      </c>
      <c r="Z21" s="9">
        <f>AB14</f>
        <v>3</v>
      </c>
      <c r="AA21" s="18">
        <f t="shared" si="5"/>
        <v>0.97745281867661193</v>
      </c>
      <c r="AB21" s="40">
        <f t="shared" si="6"/>
        <v>10</v>
      </c>
      <c r="AC21" s="40"/>
      <c r="AD21" s="40"/>
      <c r="AE21" s="40"/>
      <c r="AF21" s="40"/>
      <c r="AG21" s="40"/>
    </row>
    <row r="22" spans="1:33" x14ac:dyDescent="0.25">
      <c r="A22" s="40">
        <v>2018</v>
      </c>
      <c r="B22" s="40">
        <f>COUNTIF(Table44[Year],A22)</f>
        <v>2</v>
      </c>
      <c r="C22" s="40">
        <f t="shared" si="1"/>
        <v>8</v>
      </c>
      <c r="D22" s="40">
        <v>2023</v>
      </c>
      <c r="E22" s="40">
        <v>1</v>
      </c>
      <c r="F22" s="41">
        <f t="shared" si="0"/>
        <v>0</v>
      </c>
      <c r="I22" s="9" t="s">
        <v>10768</v>
      </c>
      <c r="K22" t="s">
        <v>7255</v>
      </c>
      <c r="L22" s="45"/>
      <c r="M22" s="45"/>
      <c r="N22" s="45"/>
      <c r="O22" s="45" t="s">
        <v>4401</v>
      </c>
      <c r="P22" s="45"/>
      <c r="R22" s="9" t="s">
        <v>7243</v>
      </c>
      <c r="S22" s="9">
        <f>COUNTIF(Table10[Design Element],R22)</f>
        <v>1</v>
      </c>
      <c r="T22" s="9" t="str">
        <v>Excessive Components</v>
      </c>
      <c r="Y22" s="11" t="s">
        <v>10781</v>
      </c>
      <c r="Z22" s="9">
        <f>AC15</f>
        <v>15</v>
      </c>
      <c r="AA22" s="18">
        <f t="shared" si="5"/>
        <v>2.1856509473596799</v>
      </c>
      <c r="AB22" s="40">
        <f t="shared" si="6"/>
        <v>22</v>
      </c>
      <c r="AC22" s="40"/>
      <c r="AD22" s="40"/>
      <c r="AE22" s="40"/>
      <c r="AF22" s="40"/>
      <c r="AG22" s="40"/>
    </row>
    <row r="23" spans="1:33" x14ac:dyDescent="0.25">
      <c r="A23" s="40">
        <v>2019</v>
      </c>
      <c r="B23" s="40">
        <f>COUNTIF(Table44[Year],A23)</f>
        <v>1</v>
      </c>
      <c r="C23" s="40">
        <f t="shared" si="1"/>
        <v>7</v>
      </c>
      <c r="D23" s="40">
        <v>2024</v>
      </c>
      <c r="E23" s="40">
        <v>3</v>
      </c>
      <c r="F23" s="41">
        <f t="shared" si="0"/>
        <v>1.0986122886681098</v>
      </c>
      <c r="I23" s="9" t="s">
        <v>5300</v>
      </c>
      <c r="K23" s="9" t="s">
        <v>7220</v>
      </c>
      <c r="L23" s="45"/>
      <c r="M23" s="45" t="s">
        <v>4401</v>
      </c>
      <c r="N23" s="45"/>
      <c r="O23" s="45"/>
      <c r="P23" s="45"/>
      <c r="R23" s="9" t="s">
        <v>7213</v>
      </c>
      <c r="S23" s="9">
        <f>COUNTIF(Table10[Design Element],R23)</f>
        <v>3</v>
      </c>
      <c r="T23" s="9" t="str">
        <v>Experience</v>
      </c>
      <c r="Y23" s="11" t="s">
        <v>10782</v>
      </c>
      <c r="Z23" s="9">
        <f>AD16</f>
        <v>9</v>
      </c>
      <c r="AA23" s="18">
        <f t="shared" si="5"/>
        <v>1.692997943949301</v>
      </c>
      <c r="AB23" s="40">
        <f t="shared" si="6"/>
        <v>17</v>
      </c>
      <c r="AC23" s="40"/>
      <c r="AD23" s="40"/>
      <c r="AE23" s="40"/>
      <c r="AF23" s="40"/>
      <c r="AG23" s="40"/>
    </row>
    <row r="24" spans="1:33" x14ac:dyDescent="0.25">
      <c r="A24" s="40">
        <v>2020</v>
      </c>
      <c r="B24" s="40">
        <f>COUNTIF(Table44[Year],A24)</f>
        <v>0</v>
      </c>
      <c r="C24" s="40">
        <f>SUM(B24:B28)</f>
        <v>9</v>
      </c>
      <c r="D24" s="40">
        <v>2025</v>
      </c>
      <c r="E24" s="40">
        <v>2</v>
      </c>
      <c r="F24" s="41">
        <f t="shared" si="0"/>
        <v>0.69314718055994529</v>
      </c>
      <c r="I24" s="44" t="s">
        <v>736</v>
      </c>
      <c r="K24" t="s">
        <v>10775</v>
      </c>
      <c r="L24" s="45"/>
      <c r="M24" s="45" t="s">
        <v>4401</v>
      </c>
      <c r="N24" s="45"/>
      <c r="O24" s="45" t="s">
        <v>4401</v>
      </c>
      <c r="P24" s="45"/>
      <c r="R24" s="9" t="s">
        <v>7230</v>
      </c>
      <c r="S24" s="9">
        <f>COUNTIF(Table10[Design Element],R24)</f>
        <v>1</v>
      </c>
      <c r="T24" s="9" t="str">
        <v>Experimentation</v>
      </c>
      <c r="Y24" s="9" t="s">
        <v>10783</v>
      </c>
      <c r="Z24" s="9">
        <f>AA12</f>
        <v>2</v>
      </c>
      <c r="AA24" s="18">
        <f t="shared" si="5"/>
        <v>0.7980868844676221</v>
      </c>
      <c r="AB24" s="40">
        <f t="shared" si="6"/>
        <v>8</v>
      </c>
      <c r="AC24" s="40"/>
      <c r="AD24" s="40"/>
      <c r="AE24" s="40"/>
      <c r="AF24" s="40"/>
      <c r="AG24" s="40"/>
    </row>
    <row r="25" spans="1:33" x14ac:dyDescent="0.25">
      <c r="A25" s="40">
        <v>2021</v>
      </c>
      <c r="B25" s="40">
        <f>COUNTIF(Table44[Year],A25)</f>
        <v>2</v>
      </c>
      <c r="C25" s="40">
        <f>SUM(B25:B29)</f>
        <v>11</v>
      </c>
      <c r="D25" s="40"/>
      <c r="E25" s="19"/>
      <c r="F25" s="40"/>
      <c r="I25" s="9" t="s">
        <v>29</v>
      </c>
      <c r="K25" s="9" t="s">
        <v>7240</v>
      </c>
      <c r="L25" s="45"/>
      <c r="M25" s="45" t="s">
        <v>4401</v>
      </c>
      <c r="N25" s="45"/>
      <c r="O25" s="45"/>
      <c r="P25" s="45"/>
      <c r="R25" s="9" t="s">
        <v>7254</v>
      </c>
      <c r="S25" s="9">
        <f>COUNTIF(Table10[Design Element],R25)</f>
        <v>2</v>
      </c>
      <c r="T25" s="9" t="str">
        <v>Fantasy</v>
      </c>
      <c r="Y25" s="9" t="s">
        <v>10784</v>
      </c>
      <c r="Z25" s="9">
        <f>AA15</f>
        <v>15</v>
      </c>
      <c r="AA25" s="18">
        <f t="shared" si="5"/>
        <v>2.1856509473596799</v>
      </c>
      <c r="AB25" s="40">
        <f t="shared" si="6"/>
        <v>22</v>
      </c>
      <c r="AC25" s="40"/>
      <c r="AD25" s="40"/>
      <c r="AE25" s="40"/>
      <c r="AF25" s="40"/>
      <c r="AG25" s="40"/>
    </row>
    <row r="26" spans="1:33" x14ac:dyDescent="0.25">
      <c r="A26" s="40">
        <v>2022</v>
      </c>
      <c r="B26" s="40">
        <f>COUNTIF(Table44[Year],A26)</f>
        <v>3</v>
      </c>
      <c r="C26" s="40">
        <f>SUM(B26:B29)</f>
        <v>9</v>
      </c>
      <c r="D26" s="58" t="s">
        <v>11353</v>
      </c>
      <c r="E26" s="58"/>
      <c r="F26" s="9" cm="1">
        <f t="array" ref="F26">INDEX(LINEST(F3:F24, D3:D24), 1)</f>
        <v>2.0604476521988154E-2</v>
      </c>
      <c r="I26" s="9" t="s">
        <v>29</v>
      </c>
      <c r="K26" s="9" t="s">
        <v>7204</v>
      </c>
      <c r="L26" s="45"/>
      <c r="M26" s="45"/>
      <c r="N26" s="45"/>
      <c r="O26" s="45" t="s">
        <v>4401</v>
      </c>
      <c r="P26" s="45"/>
      <c r="R26" s="9" t="s">
        <v>7253</v>
      </c>
      <c r="S26" s="9">
        <f>COUNTIF(Table10[Design Element],R26)</f>
        <v>2</v>
      </c>
      <c r="T26" s="9" t="str">
        <v>Feedback</v>
      </c>
      <c r="Y26" s="9" t="s">
        <v>10785</v>
      </c>
      <c r="Z26" s="9">
        <f>AB15</f>
        <v>7</v>
      </c>
      <c r="AA26" s="18">
        <f t="shared" si="5"/>
        <v>1.4930838432778397</v>
      </c>
      <c r="AB26" s="40">
        <f t="shared" si="6"/>
        <v>15</v>
      </c>
      <c r="AC26" s="40"/>
      <c r="AD26" s="40"/>
      <c r="AE26" s="40"/>
      <c r="AF26" s="40"/>
      <c r="AG26" s="40"/>
    </row>
    <row r="27" spans="1:33" x14ac:dyDescent="0.25">
      <c r="A27" s="40">
        <v>2023</v>
      </c>
      <c r="B27" s="40">
        <f>COUNTIF(Table44[Year],A27)</f>
        <v>1</v>
      </c>
      <c r="C27" s="40">
        <f>SUM(B27:B29)</f>
        <v>6</v>
      </c>
      <c r="D27" s="58" t="s">
        <v>11356</v>
      </c>
      <c r="E27" s="58"/>
      <c r="F27" s="20">
        <f>EXP(F26) - 1</f>
        <v>2.0818214208699448E-2</v>
      </c>
      <c r="I27" s="9" t="s">
        <v>29</v>
      </c>
      <c r="K27" s="9" t="s">
        <v>7235</v>
      </c>
      <c r="L27" s="45"/>
      <c r="M27" s="45"/>
      <c r="N27" s="45" t="s">
        <v>4401</v>
      </c>
      <c r="O27" s="45" t="s">
        <v>4401</v>
      </c>
      <c r="P27" s="45"/>
      <c r="R27" s="9" t="s">
        <v>7225</v>
      </c>
      <c r="S27" s="9">
        <f>COUNTIF(Table10[Design Element],R27)</f>
        <v>2</v>
      </c>
      <c r="T27" s="9" t="str">
        <v>Game design</v>
      </c>
      <c r="Y27" s="9" t="s">
        <v>10786</v>
      </c>
      <c r="Z27" s="9">
        <f>AD15</f>
        <v>1</v>
      </c>
      <c r="AA27" s="18">
        <f t="shared" si="5"/>
        <v>0.56433264798310034</v>
      </c>
      <c r="AB27" s="40">
        <f t="shared" si="6"/>
        <v>6</v>
      </c>
      <c r="AC27" s="40"/>
      <c r="AD27" s="40"/>
      <c r="AE27" s="40"/>
      <c r="AF27" s="40"/>
      <c r="AG27" s="40"/>
    </row>
    <row r="28" spans="1:33" x14ac:dyDescent="0.25">
      <c r="A28" s="40">
        <v>2024</v>
      </c>
      <c r="B28" s="40">
        <f>COUNTIF(Table44[Year],A28)</f>
        <v>3</v>
      </c>
      <c r="C28" s="40">
        <f>SUM(B28:B29)</f>
        <v>5</v>
      </c>
      <c r="D28" s="40"/>
      <c r="E28" s="19"/>
      <c r="F28" s="40"/>
      <c r="I28" s="44" t="s">
        <v>29</v>
      </c>
      <c r="K28" s="9" t="s">
        <v>7243</v>
      </c>
      <c r="L28" s="45"/>
      <c r="M28" s="45" t="s">
        <v>4401</v>
      </c>
      <c r="N28" s="45"/>
      <c r="O28" s="45"/>
      <c r="P28" s="45"/>
      <c r="R28" s="9" t="s">
        <v>7200</v>
      </c>
      <c r="S28" s="9">
        <f>COUNTIF(Table10[Design Element],R28)</f>
        <v>1</v>
      </c>
      <c r="T28" s="9" t="str">
        <v>Game Features</v>
      </c>
    </row>
    <row r="29" spans="1:33" x14ac:dyDescent="0.25">
      <c r="A29" s="40">
        <v>2025</v>
      </c>
      <c r="B29" s="40">
        <f>COUNTIF(Table44[Year],A29)</f>
        <v>2</v>
      </c>
      <c r="C29" s="40">
        <f>SUM(B29)</f>
        <v>2</v>
      </c>
      <c r="D29" s="40"/>
      <c r="E29" s="19"/>
      <c r="F29" s="40"/>
      <c r="I29" s="9" t="s">
        <v>10765</v>
      </c>
      <c r="K29" s="9" t="s">
        <v>7213</v>
      </c>
      <c r="L29" s="45"/>
      <c r="M29" s="45"/>
      <c r="N29" s="45"/>
      <c r="O29" s="45" t="s">
        <v>4401</v>
      </c>
      <c r="P29" s="45"/>
      <c r="R29" s="9" t="s">
        <v>7227</v>
      </c>
      <c r="S29" s="9">
        <f>COUNTIF(Table10[Design Element],R29)</f>
        <v>1</v>
      </c>
      <c r="T29" s="9" t="str">
        <v>Game Interface</v>
      </c>
    </row>
    <row r="30" spans="1:33" x14ac:dyDescent="0.25">
      <c r="I30" s="9" t="s">
        <v>3669</v>
      </c>
      <c r="K30" s="9" t="s">
        <v>7213</v>
      </c>
      <c r="L30" s="45"/>
      <c r="M30" s="45"/>
      <c r="N30" s="45"/>
      <c r="O30" s="45" t="s">
        <v>4401</v>
      </c>
      <c r="P30" s="45"/>
      <c r="R30" s="9" t="s">
        <v>7249</v>
      </c>
      <c r="S30" s="9">
        <f>COUNTIF(Table10[Design Element],R30)</f>
        <v>1</v>
      </c>
      <c r="T30" s="9" t="str">
        <v>Game Mechanic</v>
      </c>
    </row>
    <row r="31" spans="1:33" x14ac:dyDescent="0.25">
      <c r="I31" s="9" t="s">
        <v>3669</v>
      </c>
      <c r="K31" t="s">
        <v>7213</v>
      </c>
      <c r="L31" s="45"/>
      <c r="M31" s="45"/>
      <c r="N31" s="45"/>
      <c r="O31" s="45" t="s">
        <v>4401</v>
      </c>
      <c r="P31" s="45"/>
      <c r="R31" s="9" t="s">
        <v>7222</v>
      </c>
      <c r="S31" s="9">
        <f>COUNTIF(Table10[Design Element],R31)</f>
        <v>1</v>
      </c>
      <c r="T31" s="9" t="str">
        <v>Game Metrics</v>
      </c>
    </row>
    <row r="32" spans="1:33" x14ac:dyDescent="0.25">
      <c r="A32" s="38"/>
      <c r="B32" s="38" t="s">
        <v>11328</v>
      </c>
      <c r="C32" s="38" t="s">
        <v>11348</v>
      </c>
      <c r="D32" s="38"/>
      <c r="E32" s="38"/>
      <c r="F32" s="38" t="s">
        <v>11350</v>
      </c>
      <c r="I32" s="9" t="s">
        <v>3004</v>
      </c>
      <c r="K32" s="9" t="s">
        <v>7230</v>
      </c>
      <c r="L32" s="45"/>
      <c r="M32" s="45"/>
      <c r="N32" s="45"/>
      <c r="O32" s="45" t="s">
        <v>4401</v>
      </c>
      <c r="P32" s="45"/>
      <c r="R32" s="9" t="s">
        <v>7236</v>
      </c>
      <c r="S32" s="9">
        <f>COUNTIF(Table10[Design Element],R32)</f>
        <v>1</v>
      </c>
      <c r="T32" s="9" t="str">
        <v>Goals</v>
      </c>
    </row>
    <row r="33" spans="1:20" x14ac:dyDescent="0.25">
      <c r="A33" s="38" t="s">
        <v>11219</v>
      </c>
      <c r="B33" s="38">
        <v>816</v>
      </c>
      <c r="C33" s="38">
        <v>30</v>
      </c>
      <c r="D33" s="38"/>
      <c r="E33" s="38"/>
      <c r="F33" s="39"/>
      <c r="I33" s="9" t="s">
        <v>3080</v>
      </c>
      <c r="K33" t="s">
        <v>7254</v>
      </c>
      <c r="L33" s="45"/>
      <c r="M33" s="45"/>
      <c r="N33" s="45"/>
      <c r="O33" s="45" t="s">
        <v>4401</v>
      </c>
      <c r="P33" s="45"/>
      <c r="R33" s="9" t="s">
        <v>7197</v>
      </c>
      <c r="S33" s="9">
        <f>COUNTIF(Table10[Design Element],R33)</f>
        <v>1</v>
      </c>
      <c r="T33" s="9" t="str">
        <v>Graphic design</v>
      </c>
    </row>
    <row r="34" spans="1:20" x14ac:dyDescent="0.25">
      <c r="A34" s="38" t="s">
        <v>7287</v>
      </c>
      <c r="B34" s="38">
        <v>336</v>
      </c>
      <c r="C34" s="38">
        <v>8</v>
      </c>
      <c r="D34" s="38"/>
      <c r="E34" s="38"/>
      <c r="F34" s="38">
        <v>1</v>
      </c>
      <c r="I34" s="9" t="s">
        <v>4888</v>
      </c>
      <c r="K34" t="s">
        <v>7254</v>
      </c>
      <c r="L34" s="45"/>
      <c r="M34" s="45"/>
      <c r="N34" s="45"/>
      <c r="O34" s="45" t="s">
        <v>4401</v>
      </c>
      <c r="P34" s="45"/>
      <c r="R34" s="9" t="s">
        <v>11216</v>
      </c>
      <c r="S34" s="9">
        <f>COUNTIF(Table10[Design Element],R34)</f>
        <v>1</v>
      </c>
      <c r="T34" s="9" t="str">
        <v>Guidance</v>
      </c>
    </row>
    <row r="35" spans="1:20" x14ac:dyDescent="0.25">
      <c r="A35" s="38" t="s">
        <v>11220</v>
      </c>
      <c r="B35" s="38"/>
      <c r="C35" s="38">
        <v>6</v>
      </c>
      <c r="D35" s="38"/>
      <c r="E35" s="38"/>
      <c r="F35" s="38"/>
      <c r="I35" s="9" t="s">
        <v>4122</v>
      </c>
      <c r="K35" s="9" t="s">
        <v>7253</v>
      </c>
      <c r="L35" s="45"/>
      <c r="M35" s="45" t="s">
        <v>4401</v>
      </c>
      <c r="N35" s="45"/>
      <c r="O35" s="45" t="s">
        <v>4401</v>
      </c>
      <c r="P35" s="45"/>
      <c r="R35" s="9" t="s">
        <v>7231</v>
      </c>
      <c r="S35" s="9">
        <f>COUNTIF(Table10[Design Element],R35)</f>
        <v>1</v>
      </c>
      <c r="T35" s="9" t="str">
        <v>Humor</v>
      </c>
    </row>
    <row r="36" spans="1:20" x14ac:dyDescent="0.25">
      <c r="F36" s="38"/>
      <c r="I36" s="43" t="s">
        <v>11218</v>
      </c>
      <c r="K36" s="9" t="s">
        <v>7253</v>
      </c>
      <c r="L36" s="45"/>
      <c r="M36" s="45" t="s">
        <v>4401</v>
      </c>
      <c r="N36" s="45"/>
      <c r="O36" s="45" t="s">
        <v>4401</v>
      </c>
      <c r="P36" s="45"/>
      <c r="R36" s="9" t="s">
        <v>7251</v>
      </c>
      <c r="S36" s="9">
        <f>COUNTIF(Table10[Design Element],R36)</f>
        <v>1</v>
      </c>
      <c r="T36" s="9" t="str">
        <v>Immersion</v>
      </c>
    </row>
    <row r="37" spans="1:20" x14ac:dyDescent="0.25">
      <c r="A37" s="38" t="s">
        <v>11349</v>
      </c>
      <c r="B37" s="38">
        <v>43</v>
      </c>
      <c r="C37" s="38"/>
      <c r="D37" s="38"/>
      <c r="E37" s="38"/>
      <c r="I37" s="43" t="s">
        <v>9418</v>
      </c>
      <c r="K37" s="9" t="s">
        <v>7225</v>
      </c>
      <c r="L37" s="45"/>
      <c r="M37" s="45" t="s">
        <v>4401</v>
      </c>
      <c r="N37" s="45"/>
      <c r="O37" s="45"/>
      <c r="P37" s="45"/>
      <c r="R37" s="9" t="s">
        <v>7248</v>
      </c>
      <c r="S37" s="9">
        <f>COUNTIF(Table10[Design Element],R37)</f>
        <v>1</v>
      </c>
      <c r="T37" s="9" t="str">
        <v>Innovative Gameplay</v>
      </c>
    </row>
    <row r="38" spans="1:20" x14ac:dyDescent="0.25">
      <c r="I38" s="9" t="s">
        <v>5258</v>
      </c>
      <c r="K38" s="9" t="s">
        <v>7225</v>
      </c>
      <c r="L38" s="45"/>
      <c r="M38" s="45" t="s">
        <v>4401</v>
      </c>
      <c r="N38" s="45"/>
      <c r="O38" s="45"/>
      <c r="P38" s="45"/>
      <c r="R38" s="9" t="s">
        <v>7198</v>
      </c>
      <c r="S38" s="9">
        <f>COUNTIF(Table10[Design Element],R38)</f>
        <v>1</v>
      </c>
      <c r="T38" s="9" t="str">
        <v>Leaderboard</v>
      </c>
    </row>
    <row r="39" spans="1:20" x14ac:dyDescent="0.25">
      <c r="I39" s="9" t="s">
        <v>3699</v>
      </c>
      <c r="K39" s="9" t="s">
        <v>7200</v>
      </c>
      <c r="L39" s="45"/>
      <c r="M39" s="45" t="s">
        <v>4401</v>
      </c>
      <c r="N39" s="45"/>
      <c r="O39" s="45"/>
      <c r="P39" s="45"/>
      <c r="R39" s="9" t="s">
        <v>7218</v>
      </c>
      <c r="S39" s="9">
        <f>COUNTIF(Table10[Design Element],R39)</f>
        <v>1</v>
      </c>
      <c r="T39" s="9" t="str">
        <v>Learning</v>
      </c>
    </row>
    <row r="40" spans="1:20" x14ac:dyDescent="0.25">
      <c r="I40" s="9" t="s">
        <v>4856</v>
      </c>
      <c r="K40" s="9" t="s">
        <v>7227</v>
      </c>
      <c r="L40" s="45"/>
      <c r="M40" s="45"/>
      <c r="N40" s="45" t="s">
        <v>4401</v>
      </c>
      <c r="O40" s="45" t="s">
        <v>4401</v>
      </c>
      <c r="P40" s="45"/>
      <c r="R40" s="9" t="s">
        <v>7216</v>
      </c>
      <c r="S40" s="9">
        <f>COUNTIF(Table10[Design Element],R40)</f>
        <v>1</v>
      </c>
      <c r="T40" s="9" t="str">
        <v>Level</v>
      </c>
    </row>
    <row r="41" spans="1:20" x14ac:dyDescent="0.25">
      <c r="I41" s="9" t="s">
        <v>10767</v>
      </c>
      <c r="K41" s="9" t="s">
        <v>7249</v>
      </c>
      <c r="L41" s="45"/>
      <c r="M41" s="45" t="s">
        <v>4401</v>
      </c>
      <c r="N41" s="45"/>
      <c r="O41" s="45"/>
      <c r="P41" s="45"/>
      <c r="R41" s="9" t="s">
        <v>7196</v>
      </c>
      <c r="S41" s="9">
        <f>COUNTIF(Table10[Design Element],R41)</f>
        <v>3</v>
      </c>
      <c r="T41" s="9" t="str">
        <v>Level Design</v>
      </c>
    </row>
    <row r="42" spans="1:20" x14ac:dyDescent="0.25">
      <c r="I42" s="9" t="s">
        <v>373</v>
      </c>
      <c r="K42" s="9" t="s">
        <v>7222</v>
      </c>
      <c r="L42" s="45"/>
      <c r="M42" s="45" t="s">
        <v>4401</v>
      </c>
      <c r="N42" s="45"/>
      <c r="O42" s="45"/>
      <c r="P42" s="45"/>
      <c r="R42" s="9" t="s">
        <v>10761</v>
      </c>
      <c r="S42" s="9">
        <f>COUNTIF(Table10[Design Element],R42)</f>
        <v>1</v>
      </c>
      <c r="T42" s="9" t="str">
        <v>Level Generation</v>
      </c>
    </row>
    <row r="43" spans="1:20" x14ac:dyDescent="0.25">
      <c r="I43" s="9" t="s">
        <v>373</v>
      </c>
      <c r="K43" s="9" t="s">
        <v>7236</v>
      </c>
      <c r="L43" s="45"/>
      <c r="M43" s="45" t="s">
        <v>4401</v>
      </c>
      <c r="N43" s="45"/>
      <c r="O43" s="45" t="s">
        <v>4401</v>
      </c>
      <c r="P43" s="45"/>
      <c r="R43" s="9" t="s">
        <v>7202</v>
      </c>
      <c r="S43" s="9">
        <f>COUNTIF(Table10[Design Element],R43)</f>
        <v>2</v>
      </c>
      <c r="T43" s="9" t="str">
        <v>Mechanics</v>
      </c>
    </row>
    <row r="44" spans="1:20" x14ac:dyDescent="0.25">
      <c r="I44" s="9" t="s">
        <v>4530</v>
      </c>
      <c r="K44" s="9" t="s">
        <v>7197</v>
      </c>
      <c r="L44" s="45"/>
      <c r="M44" s="45"/>
      <c r="N44" s="45" t="s">
        <v>4401</v>
      </c>
      <c r="O44" s="45"/>
      <c r="P44" s="45"/>
      <c r="R44" s="9" t="s">
        <v>7229</v>
      </c>
      <c r="S44" s="9">
        <f>COUNTIF(Table10[Design Element],R44)</f>
        <v>7</v>
      </c>
      <c r="T44" s="9" t="str">
        <v>Narrative</v>
      </c>
    </row>
    <row r="45" spans="1:20" x14ac:dyDescent="0.25">
      <c r="I45" s="9" t="s">
        <v>10772</v>
      </c>
      <c r="K45" s="9" t="s">
        <v>11216</v>
      </c>
      <c r="L45" s="45"/>
      <c r="M45" s="45" t="s">
        <v>4401</v>
      </c>
      <c r="N45" s="45"/>
      <c r="O45" s="45" t="s">
        <v>4401</v>
      </c>
      <c r="P45" s="45"/>
      <c r="R45" s="9" t="s">
        <v>7259</v>
      </c>
      <c r="S45" s="9">
        <f>COUNTIF(Table10[Design Element],R45)</f>
        <v>1</v>
      </c>
      <c r="T45" s="9" t="str">
        <v>Narrativity</v>
      </c>
    </row>
    <row r="46" spans="1:20" x14ac:dyDescent="0.25">
      <c r="A46" s="37"/>
      <c r="B46" s="37"/>
      <c r="C46" s="37"/>
      <c r="D46" s="37"/>
      <c r="E46" s="37"/>
      <c r="K46" s="9" t="s">
        <v>7231</v>
      </c>
      <c r="L46" s="45"/>
      <c r="M46" s="45"/>
      <c r="N46" s="45"/>
      <c r="O46" s="45" t="s">
        <v>4401</v>
      </c>
      <c r="P46" s="45" t="s">
        <v>4401</v>
      </c>
      <c r="R46" s="9" t="s">
        <v>7195</v>
      </c>
      <c r="S46" s="9">
        <f>COUNTIF(Table10[Design Element],R46)</f>
        <v>6</v>
      </c>
      <c r="T46" s="9" t="str">
        <v>NE</v>
      </c>
    </row>
    <row r="47" spans="1:20" x14ac:dyDescent="0.25">
      <c r="K47" s="9" t="s">
        <v>7251</v>
      </c>
      <c r="L47" s="45"/>
      <c r="M47" s="45"/>
      <c r="N47" s="45"/>
      <c r="O47" s="45" t="s">
        <v>4401</v>
      </c>
      <c r="P47" s="45"/>
      <c r="R47" s="9" t="s">
        <v>7234</v>
      </c>
      <c r="S47" s="9">
        <f>COUNTIF(Table10[Design Element],R47)</f>
        <v>1</v>
      </c>
      <c r="T47" s="9" t="str">
        <v>NPC</v>
      </c>
    </row>
    <row r="48" spans="1:20" x14ac:dyDescent="0.25">
      <c r="K48" s="9" t="s">
        <v>7248</v>
      </c>
      <c r="L48" s="45"/>
      <c r="M48" s="45" t="s">
        <v>4401</v>
      </c>
      <c r="N48" s="45"/>
      <c r="O48" s="45" t="s">
        <v>4401</v>
      </c>
      <c r="P48" s="45"/>
      <c r="R48" s="9" t="s">
        <v>7247</v>
      </c>
      <c r="S48" s="9">
        <f>COUNTIF(Table10[Design Element],R48)</f>
        <v>1</v>
      </c>
      <c r="T48" s="9" t="str">
        <v>Object Manipulations</v>
      </c>
    </row>
    <row r="49" spans="3:20" x14ac:dyDescent="0.25">
      <c r="K49" s="9" t="s">
        <v>7198</v>
      </c>
      <c r="L49" s="45"/>
      <c r="M49" s="45" t="s">
        <v>4401</v>
      </c>
      <c r="N49" s="45"/>
      <c r="O49" s="45"/>
      <c r="P49" s="45"/>
      <c r="R49" s="9" t="s">
        <v>7232</v>
      </c>
      <c r="S49" s="9">
        <f>COUNTIF(Table10[Design Element],R49)</f>
        <v>1</v>
      </c>
      <c r="T49" s="9" t="str">
        <v>Perceived Fairness</v>
      </c>
    </row>
    <row r="50" spans="3:20" x14ac:dyDescent="0.25">
      <c r="K50" s="9" t="s">
        <v>7218</v>
      </c>
      <c r="L50" s="45"/>
      <c r="M50" s="45"/>
      <c r="N50" s="45"/>
      <c r="O50" s="45" t="s">
        <v>4401</v>
      </c>
      <c r="P50" s="45"/>
      <c r="R50" s="9" t="s">
        <v>11212</v>
      </c>
      <c r="S50" s="9">
        <f>COUNTIF(Table10[Design Element],R50)</f>
        <v>1</v>
      </c>
      <c r="T50" s="9" t="str">
        <v>Physical Exertion</v>
      </c>
    </row>
    <row r="51" spans="3:20" x14ac:dyDescent="0.25">
      <c r="G51" s="18"/>
      <c r="K51" s="9" t="s">
        <v>7216</v>
      </c>
      <c r="L51" s="45"/>
      <c r="M51" s="45" t="s">
        <v>4401</v>
      </c>
      <c r="N51" s="45"/>
      <c r="O51" s="45"/>
      <c r="P51" s="45"/>
      <c r="R51" s="9" t="s">
        <v>7246</v>
      </c>
      <c r="S51" s="9">
        <f>COUNTIF(Table10[Design Element],R51)</f>
        <v>1</v>
      </c>
      <c r="T51" s="9" t="str">
        <v>Player actions</v>
      </c>
    </row>
    <row r="52" spans="3:20" x14ac:dyDescent="0.25">
      <c r="K52" s="9" t="s">
        <v>7196</v>
      </c>
      <c r="L52" s="45"/>
      <c r="M52" s="45" t="s">
        <v>4401</v>
      </c>
      <c r="N52" s="45"/>
      <c r="O52" s="45"/>
      <c r="P52" s="45"/>
      <c r="R52" s="9" t="s">
        <v>7205</v>
      </c>
      <c r="S52" s="9">
        <f>COUNTIF(Table10[Design Element],R52)</f>
        <v>1</v>
      </c>
      <c r="T52" s="9" t="str">
        <v>Player Experience</v>
      </c>
    </row>
    <row r="53" spans="3:20" x14ac:dyDescent="0.25">
      <c r="C53" s="19"/>
      <c r="D53" s="19"/>
      <c r="E53" s="19"/>
      <c r="K53" s="9" t="s">
        <v>7196</v>
      </c>
      <c r="L53" s="45"/>
      <c r="M53" s="45" t="s">
        <v>4401</v>
      </c>
      <c r="N53" s="45"/>
      <c r="O53" s="45"/>
      <c r="P53" s="45"/>
      <c r="R53" s="9" t="s">
        <v>7257</v>
      </c>
      <c r="S53" s="9">
        <f>COUNTIF(Table10[Design Element],R53)</f>
        <v>1</v>
      </c>
      <c r="T53" s="9" t="str">
        <v>Presence</v>
      </c>
    </row>
    <row r="54" spans="3:20" x14ac:dyDescent="0.25">
      <c r="C54" s="20"/>
      <c r="D54" s="20"/>
      <c r="E54" s="20"/>
      <c r="K54" s="9" t="s">
        <v>7196</v>
      </c>
      <c r="L54" s="45"/>
      <c r="M54" s="45" t="s">
        <v>4401</v>
      </c>
      <c r="N54" s="45"/>
      <c r="O54" s="45"/>
      <c r="P54" s="45"/>
      <c r="R54" s="9" t="s">
        <v>7215</v>
      </c>
      <c r="S54" s="9">
        <f>COUNTIF(Table10[Design Element],R54)</f>
        <v>1</v>
      </c>
      <c r="T54" s="9" t="str">
        <v>Probability</v>
      </c>
    </row>
    <row r="55" spans="3:20" x14ac:dyDescent="0.25">
      <c r="K55" t="s">
        <v>10761</v>
      </c>
      <c r="L55" s="45" t="s">
        <v>4401</v>
      </c>
      <c r="M55" s="45" t="s">
        <v>4401</v>
      </c>
      <c r="N55" s="45"/>
      <c r="O55" s="45"/>
      <c r="P55" s="45"/>
      <c r="R55" s="9" t="s">
        <v>7217</v>
      </c>
      <c r="S55" s="9">
        <f>COUNTIF(Table10[Design Element],R55)</f>
        <v>1</v>
      </c>
      <c r="T55" s="9" t="str">
        <v>Reward Mechanism</v>
      </c>
    </row>
    <row r="56" spans="3:20" x14ac:dyDescent="0.25">
      <c r="K56" s="9" t="s">
        <v>7202</v>
      </c>
      <c r="L56" s="45"/>
      <c r="M56" s="45" t="s">
        <v>4401</v>
      </c>
      <c r="N56" s="45"/>
      <c r="O56" s="45"/>
      <c r="P56" s="45"/>
      <c r="R56" s="9" t="s">
        <v>7244</v>
      </c>
      <c r="S56" s="9">
        <f>COUNTIF(Table10[Design Element],R56)</f>
        <v>1</v>
      </c>
      <c r="T56" s="9" t="str">
        <v>Rewards</v>
      </c>
    </row>
    <row r="57" spans="3:20" x14ac:dyDescent="0.25">
      <c r="K57" s="9" t="s">
        <v>7202</v>
      </c>
      <c r="L57" s="45"/>
      <c r="M57" s="45" t="s">
        <v>4401</v>
      </c>
      <c r="N57" s="45"/>
      <c r="O57" s="45"/>
      <c r="P57" s="45"/>
      <c r="R57" s="9" t="s">
        <v>7223</v>
      </c>
      <c r="S57" s="9">
        <f>COUNTIF(Table10[Design Element],R57)</f>
        <v>1</v>
      </c>
      <c r="T57" s="9" t="str">
        <v>Serious Experience</v>
      </c>
    </row>
    <row r="58" spans="3:20" x14ac:dyDescent="0.25">
      <c r="K58" s="9" t="s">
        <v>7229</v>
      </c>
      <c r="L58" s="45"/>
      <c r="M58" s="45"/>
      <c r="N58" s="45"/>
      <c r="O58" s="45"/>
      <c r="P58" s="45" t="s">
        <v>4401</v>
      </c>
      <c r="R58" s="9" t="s">
        <v>7211</v>
      </c>
      <c r="S58" s="9">
        <f>COUNTIF(Table10[Design Element],R58)</f>
        <v>1</v>
      </c>
      <c r="T58" s="9" t="str">
        <v>Simulation</v>
      </c>
    </row>
    <row r="59" spans="3:20" x14ac:dyDescent="0.25">
      <c r="K59" s="9" t="s">
        <v>7229</v>
      </c>
      <c r="L59" s="45"/>
      <c r="M59" s="45"/>
      <c r="N59" s="45"/>
      <c r="O59" s="45"/>
      <c r="P59" s="45" t="s">
        <v>4401</v>
      </c>
      <c r="R59" s="9" t="s">
        <v>7206</v>
      </c>
      <c r="S59" s="9">
        <f>COUNTIF(Table10[Design Element],R59)</f>
        <v>1</v>
      </c>
      <c r="T59" s="9" t="str">
        <v>Sound</v>
      </c>
    </row>
    <row r="60" spans="3:20" x14ac:dyDescent="0.25">
      <c r="K60" s="9" t="s">
        <v>7229</v>
      </c>
      <c r="L60" s="45"/>
      <c r="M60" s="45"/>
      <c r="N60" s="45"/>
      <c r="O60" s="45"/>
      <c r="P60" s="45" t="s">
        <v>4401</v>
      </c>
      <c r="R60" s="9" t="s">
        <v>7207</v>
      </c>
      <c r="S60" s="9">
        <f>COUNTIF(Table10[Design Element],R60)</f>
        <v>1</v>
      </c>
      <c r="T60" s="9" t="str">
        <v>Story</v>
      </c>
    </row>
    <row r="61" spans="3:20" x14ac:dyDescent="0.25">
      <c r="K61" s="9" t="s">
        <v>7229</v>
      </c>
      <c r="L61" s="45"/>
      <c r="M61" s="45"/>
      <c r="N61" s="45"/>
      <c r="O61" s="45"/>
      <c r="P61" s="45" t="s">
        <v>4401</v>
      </c>
      <c r="R61" s="9" t="s">
        <v>7238</v>
      </c>
      <c r="S61" s="9">
        <f>COUNTIF(Table10[Design Element],R61)</f>
        <v>1</v>
      </c>
      <c r="T61" s="9" t="str">
        <v>Technological capability</v>
      </c>
    </row>
    <row r="62" spans="3:20" x14ac:dyDescent="0.25">
      <c r="K62" s="9" t="s">
        <v>7229</v>
      </c>
      <c r="L62" s="45"/>
      <c r="M62" s="45"/>
      <c r="N62" s="45"/>
      <c r="O62" s="45"/>
      <c r="P62" s="45" t="s">
        <v>4401</v>
      </c>
      <c r="R62" s="9" t="s">
        <v>7241</v>
      </c>
      <c r="S62" s="9">
        <f>COUNTIF(Table10[Design Element],R62)</f>
        <v>1</v>
      </c>
      <c r="T62" s="9" t="str">
        <v>Technology</v>
      </c>
    </row>
    <row r="63" spans="3:20" x14ac:dyDescent="0.25">
      <c r="K63" s="9" t="s">
        <v>7229</v>
      </c>
      <c r="L63" s="45"/>
      <c r="M63" s="45"/>
      <c r="N63" s="45"/>
      <c r="O63" s="45"/>
      <c r="P63" s="45" t="s">
        <v>4401</v>
      </c>
      <c r="R63" s="9" t="s">
        <v>11215</v>
      </c>
      <c r="S63" s="9">
        <f>COUNTIF(Table10[Design Element],R63)</f>
        <v>1</v>
      </c>
      <c r="T63" s="9" t="str">
        <v>Unpredictability</v>
      </c>
    </row>
    <row r="64" spans="3:20" x14ac:dyDescent="0.25">
      <c r="K64" s="9" t="s">
        <v>7229</v>
      </c>
      <c r="L64" s="45"/>
      <c r="M64" s="45"/>
      <c r="N64" s="45"/>
      <c r="O64" s="45"/>
      <c r="P64" s="45" t="s">
        <v>4401</v>
      </c>
      <c r="R64" s="9" t="s">
        <v>7226</v>
      </c>
      <c r="S64" s="9">
        <f>COUNTIF(Table10[Design Element],R64)</f>
        <v>1</v>
      </c>
      <c r="T64" s="9" t="str">
        <v>User Interface</v>
      </c>
    </row>
    <row r="65" spans="11:16" x14ac:dyDescent="0.25">
      <c r="K65" s="9" t="s">
        <v>7259</v>
      </c>
      <c r="L65" s="45"/>
      <c r="M65" s="45"/>
      <c r="N65" s="45"/>
      <c r="O65" s="45"/>
      <c r="P65" s="45" t="s">
        <v>4401</v>
      </c>
    </row>
    <row r="66" spans="11:16" x14ac:dyDescent="0.25">
      <c r="K66" s="9" t="s">
        <v>7195</v>
      </c>
      <c r="L66" s="45"/>
      <c r="M66" s="45"/>
      <c r="N66" s="45"/>
      <c r="O66" s="45"/>
      <c r="P66" s="45"/>
    </row>
    <row r="67" spans="11:16" x14ac:dyDescent="0.25">
      <c r="K67" s="9" t="s">
        <v>7195</v>
      </c>
      <c r="L67" s="45"/>
      <c r="M67" s="45"/>
      <c r="N67" s="45"/>
      <c r="O67" s="45"/>
      <c r="P67" s="45"/>
    </row>
    <row r="68" spans="11:16" x14ac:dyDescent="0.25">
      <c r="K68" s="9" t="s">
        <v>7195</v>
      </c>
      <c r="L68" s="45"/>
      <c r="M68" s="45"/>
      <c r="N68" s="45"/>
      <c r="O68" s="45"/>
      <c r="P68" s="45"/>
    </row>
    <row r="69" spans="11:16" x14ac:dyDescent="0.25">
      <c r="K69" s="9" t="s">
        <v>7195</v>
      </c>
      <c r="L69" s="45"/>
      <c r="M69" s="45"/>
      <c r="N69" s="45"/>
      <c r="O69" s="45"/>
      <c r="P69" s="45"/>
    </row>
    <row r="70" spans="11:16" x14ac:dyDescent="0.25">
      <c r="K70" s="9" t="s">
        <v>7195</v>
      </c>
      <c r="L70" s="45"/>
      <c r="M70" s="45"/>
      <c r="N70" s="45"/>
      <c r="O70" s="45"/>
      <c r="P70" s="45"/>
    </row>
    <row r="71" spans="11:16" x14ac:dyDescent="0.25">
      <c r="K71" s="9" t="s">
        <v>7195</v>
      </c>
      <c r="L71" s="45"/>
      <c r="M71" s="45"/>
      <c r="N71" s="45"/>
      <c r="O71" s="45"/>
      <c r="P71" s="45"/>
    </row>
    <row r="72" spans="11:16" x14ac:dyDescent="0.25">
      <c r="K72" s="9" t="s">
        <v>7234</v>
      </c>
      <c r="L72" s="45"/>
      <c r="M72" s="45" t="s">
        <v>4401</v>
      </c>
      <c r="N72" s="45"/>
      <c r="O72" s="45"/>
      <c r="P72" s="45"/>
    </row>
    <row r="73" spans="11:16" x14ac:dyDescent="0.25">
      <c r="K73" s="9" t="s">
        <v>7247</v>
      </c>
      <c r="L73" s="45"/>
      <c r="M73" s="45" t="s">
        <v>4401</v>
      </c>
      <c r="N73" s="45"/>
      <c r="O73" s="45"/>
      <c r="P73" s="45"/>
    </row>
    <row r="74" spans="11:16" x14ac:dyDescent="0.25">
      <c r="K74" s="9" t="s">
        <v>7232</v>
      </c>
      <c r="L74" s="45"/>
      <c r="M74" s="45"/>
      <c r="N74" s="45"/>
      <c r="O74" s="45" t="s">
        <v>4401</v>
      </c>
      <c r="P74" s="45"/>
    </row>
    <row r="75" spans="11:16" x14ac:dyDescent="0.25">
      <c r="K75" s="9" t="s">
        <v>11212</v>
      </c>
      <c r="L75" s="45"/>
      <c r="M75" s="45"/>
      <c r="N75" s="45"/>
      <c r="O75" s="45"/>
      <c r="P75" s="45"/>
    </row>
    <row r="76" spans="11:16" x14ac:dyDescent="0.25">
      <c r="K76" s="9" t="s">
        <v>7246</v>
      </c>
      <c r="L76" s="45"/>
      <c r="M76" s="45" t="s">
        <v>4401</v>
      </c>
      <c r="N76" s="45"/>
      <c r="O76" s="45"/>
      <c r="P76" s="45"/>
    </row>
    <row r="77" spans="11:16" x14ac:dyDescent="0.25">
      <c r="K77" s="9" t="s">
        <v>7205</v>
      </c>
      <c r="L77" s="45"/>
      <c r="M77" s="45"/>
      <c r="N77" s="45"/>
      <c r="O77" s="45" t="s">
        <v>4401</v>
      </c>
      <c r="P77" s="45"/>
    </row>
    <row r="78" spans="11:16" x14ac:dyDescent="0.25">
      <c r="K78" t="s">
        <v>7257</v>
      </c>
      <c r="L78" s="45"/>
      <c r="M78" s="45"/>
      <c r="N78" s="45"/>
      <c r="O78" s="45"/>
      <c r="P78" s="45"/>
    </row>
    <row r="79" spans="11:16" x14ac:dyDescent="0.25">
      <c r="K79" s="9" t="s">
        <v>7215</v>
      </c>
      <c r="L79" s="45"/>
      <c r="M79" s="45" t="s">
        <v>4401</v>
      </c>
      <c r="N79" s="45"/>
      <c r="O79" s="45"/>
      <c r="P79" s="45"/>
    </row>
    <row r="80" spans="11:16" x14ac:dyDescent="0.25">
      <c r="K80" s="9" t="s">
        <v>7217</v>
      </c>
      <c r="L80" s="45"/>
      <c r="M80" s="45" t="s">
        <v>4401</v>
      </c>
      <c r="N80" s="45"/>
      <c r="O80" s="45" t="s">
        <v>4401</v>
      </c>
      <c r="P80" s="45"/>
    </row>
    <row r="81" spans="11:16" x14ac:dyDescent="0.25">
      <c r="K81" s="9" t="s">
        <v>7244</v>
      </c>
      <c r="L81" s="45"/>
      <c r="M81" s="45" t="s">
        <v>4401</v>
      </c>
      <c r="N81" s="45"/>
      <c r="O81" s="45" t="s">
        <v>4401</v>
      </c>
      <c r="P81" s="45"/>
    </row>
    <row r="82" spans="11:16" x14ac:dyDescent="0.25">
      <c r="K82" s="9" t="s">
        <v>7223</v>
      </c>
      <c r="L82" s="45"/>
      <c r="M82" s="45"/>
      <c r="N82" s="45"/>
      <c r="O82" s="45" t="s">
        <v>4401</v>
      </c>
      <c r="P82" s="45"/>
    </row>
    <row r="83" spans="11:16" x14ac:dyDescent="0.25">
      <c r="K83" s="9" t="s">
        <v>7211</v>
      </c>
      <c r="L83" s="45"/>
      <c r="M83" s="45"/>
      <c r="N83" s="45"/>
      <c r="O83" s="45" t="s">
        <v>4401</v>
      </c>
      <c r="P83" s="45"/>
    </row>
    <row r="84" spans="11:16" x14ac:dyDescent="0.25">
      <c r="K84" s="9" t="s">
        <v>7206</v>
      </c>
      <c r="L84" s="45"/>
      <c r="M84" s="45"/>
      <c r="N84" s="45" t="s">
        <v>4401</v>
      </c>
      <c r="O84" s="45"/>
      <c r="P84" s="45"/>
    </row>
    <row r="85" spans="11:16" x14ac:dyDescent="0.25">
      <c r="K85" s="9" t="s">
        <v>7207</v>
      </c>
      <c r="L85" s="45"/>
      <c r="M85" s="45"/>
      <c r="N85" s="45"/>
      <c r="O85" s="45"/>
      <c r="P85" s="45" t="s">
        <v>4401</v>
      </c>
    </row>
    <row r="86" spans="11:16" x14ac:dyDescent="0.25">
      <c r="K86" s="9" t="s">
        <v>7238</v>
      </c>
      <c r="L86" s="45" t="s">
        <v>4401</v>
      </c>
      <c r="M86" s="45"/>
      <c r="N86" s="45"/>
      <c r="O86" s="45"/>
      <c r="P86" s="45"/>
    </row>
    <row r="87" spans="11:16" x14ac:dyDescent="0.25">
      <c r="K87" s="9" t="s">
        <v>7241</v>
      </c>
      <c r="L87" s="45" t="s">
        <v>4401</v>
      </c>
      <c r="M87" s="45"/>
      <c r="N87" s="45"/>
      <c r="O87" s="45"/>
      <c r="P87" s="45"/>
    </row>
    <row r="88" spans="11:16" x14ac:dyDescent="0.25">
      <c r="K88" s="9" t="s">
        <v>11215</v>
      </c>
      <c r="L88" s="45"/>
      <c r="M88" s="45" t="s">
        <v>4401</v>
      </c>
      <c r="N88" s="45"/>
      <c r="O88" s="45" t="s">
        <v>4401</v>
      </c>
      <c r="P88" s="45"/>
    </row>
    <row r="89" spans="11:16" x14ac:dyDescent="0.25">
      <c r="K89" s="9" t="s">
        <v>7226</v>
      </c>
      <c r="L89" s="45"/>
      <c r="M89" s="45"/>
      <c r="N89" s="45" t="s">
        <v>4401</v>
      </c>
      <c r="O89" s="45" t="s">
        <v>4401</v>
      </c>
      <c r="P89" s="45"/>
    </row>
    <row r="190" ht="234.75" customHeight="1" x14ac:dyDescent="0.25"/>
  </sheetData>
  <mergeCells count="2">
    <mergeCell ref="D26:E26"/>
    <mergeCell ref="D27:E27"/>
  </mergeCells>
  <phoneticPr fontId="18" type="noConversion"/>
  <pageMargins left="0.7" right="0.7" top="0.75" bottom="0.75" header="0.3" footer="0.3"/>
  <pageSetup orientation="portrait" r:id="rId1"/>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87D0-3CC0-45C3-937E-08C81585023A}">
  <dimension ref="A1:R1197"/>
  <sheetViews>
    <sheetView zoomScale="70" zoomScaleNormal="70" workbookViewId="0">
      <pane xSplit="1" topLeftCell="B1" activePane="topRight" state="frozen"/>
      <selection pane="topRight" activeCell="D7" sqref="D7"/>
    </sheetView>
  </sheetViews>
  <sheetFormatPr defaultColWidth="94.5703125" defaultRowHeight="17.25" customHeight="1" x14ac:dyDescent="0.25"/>
  <cols>
    <col min="1" max="1" width="30.42578125" style="5" customWidth="1"/>
    <col min="2" max="2" width="47.5703125" style="5" customWidth="1"/>
    <col min="3" max="3" width="7.5703125" style="5" bestFit="1" customWidth="1"/>
    <col min="4" max="4" width="22.85546875" style="5" customWidth="1"/>
    <col min="5" max="5" width="10.85546875" style="5" customWidth="1"/>
    <col min="6" max="7" width="7" style="5" customWidth="1"/>
    <col min="8" max="8" width="13.140625" style="5" bestFit="1" customWidth="1"/>
    <col min="9" max="9" width="7" style="5" customWidth="1"/>
    <col min="10" max="10" width="4.5703125" style="5" bestFit="1" customWidth="1"/>
    <col min="11" max="17" width="5.28515625" style="5" bestFit="1" customWidth="1"/>
    <col min="18" max="18" width="5.85546875" style="5" bestFit="1" customWidth="1"/>
    <col min="19" max="16384" width="94.5703125" style="5"/>
  </cols>
  <sheetData>
    <row r="1" spans="1:18" ht="17.25" customHeight="1" x14ac:dyDescent="0.25">
      <c r="L1" s="59" t="s">
        <v>11364</v>
      </c>
      <c r="M1" s="59"/>
      <c r="N1" s="59"/>
      <c r="O1" s="59"/>
      <c r="P1" s="59"/>
      <c r="Q1" s="59"/>
      <c r="R1" s="59"/>
    </row>
    <row r="2" spans="1:18" ht="17.25" customHeight="1" x14ac:dyDescent="0.25">
      <c r="A2" s="5" t="s">
        <v>0</v>
      </c>
      <c r="B2" s="5" t="s">
        <v>3</v>
      </c>
      <c r="C2" s="5" t="s">
        <v>4</v>
      </c>
      <c r="D2" s="5" t="s">
        <v>14</v>
      </c>
      <c r="E2" s="5" t="s">
        <v>15</v>
      </c>
      <c r="F2" s="5" t="s">
        <v>9</v>
      </c>
      <c r="G2" s="5" t="s">
        <v>10</v>
      </c>
      <c r="H2" s="5" t="s">
        <v>11</v>
      </c>
      <c r="I2" s="5" t="s">
        <v>17</v>
      </c>
      <c r="J2" s="5" t="s">
        <v>4409</v>
      </c>
      <c r="K2" s="5" t="s">
        <v>9429</v>
      </c>
      <c r="L2" s="5" t="s">
        <v>4399</v>
      </c>
      <c r="M2" s="5" t="s">
        <v>4400</v>
      </c>
      <c r="N2" s="5" t="s">
        <v>7189</v>
      </c>
      <c r="O2" s="5" t="s">
        <v>7190</v>
      </c>
      <c r="P2" s="5" t="s">
        <v>7191</v>
      </c>
      <c r="Q2" s="5" t="s">
        <v>7192</v>
      </c>
      <c r="R2" s="5" t="s">
        <v>7193</v>
      </c>
    </row>
    <row r="3" spans="1:18" ht="17.25" customHeight="1" x14ac:dyDescent="0.25">
      <c r="A3" s="5" t="s">
        <v>5262</v>
      </c>
      <c r="B3" s="5" t="s">
        <v>5265</v>
      </c>
      <c r="C3" s="5">
        <v>1995</v>
      </c>
      <c r="D3" s="5" t="s">
        <v>5267</v>
      </c>
      <c r="F3" s="5">
        <v>311</v>
      </c>
      <c r="G3" s="5">
        <v>315</v>
      </c>
      <c r="H3" s="5">
        <v>4</v>
      </c>
      <c r="I3" s="5" t="s">
        <v>28</v>
      </c>
      <c r="L3" s="5" t="s">
        <v>4402</v>
      </c>
      <c r="M3" s="5" t="s">
        <v>4402</v>
      </c>
      <c r="N3" s="5" t="s">
        <v>4403</v>
      </c>
      <c r="O3" s="5" t="s">
        <v>4403</v>
      </c>
      <c r="P3" s="5" t="s">
        <v>4401</v>
      </c>
    </row>
    <row r="4" spans="1:18" ht="17.25" customHeight="1" x14ac:dyDescent="0.25">
      <c r="A4" s="5" t="s">
        <v>5168</v>
      </c>
      <c r="B4" s="5" t="s">
        <v>5170</v>
      </c>
      <c r="C4" s="5">
        <v>1996</v>
      </c>
      <c r="D4" s="5" t="s">
        <v>5174</v>
      </c>
      <c r="F4" s="5">
        <v>197</v>
      </c>
      <c r="G4" s="5">
        <v>217</v>
      </c>
      <c r="H4" s="5">
        <v>20</v>
      </c>
      <c r="I4" s="5" t="s">
        <v>28</v>
      </c>
      <c r="L4" s="5" t="s">
        <v>4401</v>
      </c>
      <c r="M4" s="5" t="s">
        <v>4402</v>
      </c>
      <c r="N4" s="5" t="s">
        <v>4403</v>
      </c>
      <c r="O4" s="5" t="s">
        <v>4403</v>
      </c>
      <c r="P4" s="5" t="s">
        <v>4403</v>
      </c>
    </row>
    <row r="5" spans="1:18" ht="17.25" customHeight="1" x14ac:dyDescent="0.25">
      <c r="A5" s="5" t="s">
        <v>4908</v>
      </c>
      <c r="B5" s="5" t="s">
        <v>4910</v>
      </c>
      <c r="C5" s="5">
        <v>1997</v>
      </c>
      <c r="D5" s="5" t="s">
        <v>4914</v>
      </c>
      <c r="E5" s="5" t="s">
        <v>4915</v>
      </c>
      <c r="F5" s="5">
        <v>148</v>
      </c>
      <c r="G5" s="5">
        <v>149</v>
      </c>
      <c r="H5" s="5">
        <v>1</v>
      </c>
      <c r="I5" s="5" t="s">
        <v>28</v>
      </c>
      <c r="L5" s="5" t="s">
        <v>4402</v>
      </c>
      <c r="M5" s="5" t="s">
        <v>4402</v>
      </c>
      <c r="N5" s="5" t="s">
        <v>4403</v>
      </c>
      <c r="O5" s="5" t="s">
        <v>4403</v>
      </c>
      <c r="P5" s="5" t="s">
        <v>4401</v>
      </c>
    </row>
    <row r="6" spans="1:18" ht="17.25" customHeight="1" x14ac:dyDescent="0.25">
      <c r="A6" s="5" t="s">
        <v>5132</v>
      </c>
      <c r="B6" s="5" t="s">
        <v>5135</v>
      </c>
      <c r="C6" s="5">
        <v>1998</v>
      </c>
      <c r="D6" s="5" t="s">
        <v>5138</v>
      </c>
      <c r="F6" s="5">
        <v>405</v>
      </c>
      <c r="G6" s="5">
        <v>409</v>
      </c>
      <c r="H6" s="5">
        <v>4</v>
      </c>
      <c r="I6" s="5" t="s">
        <v>28</v>
      </c>
      <c r="L6" s="5" t="s">
        <v>4402</v>
      </c>
      <c r="M6" s="5" t="s">
        <v>4402</v>
      </c>
      <c r="N6" s="5" t="s">
        <v>4403</v>
      </c>
      <c r="O6" s="5" t="s">
        <v>4403</v>
      </c>
      <c r="P6" s="5" t="s">
        <v>4401</v>
      </c>
    </row>
    <row r="7" spans="1:18" ht="17.25" customHeight="1" x14ac:dyDescent="0.25">
      <c r="A7" s="5" t="s">
        <v>5248</v>
      </c>
      <c r="B7" s="5" t="s">
        <v>5250</v>
      </c>
      <c r="C7" s="5">
        <v>1999</v>
      </c>
      <c r="D7" s="5" t="s">
        <v>5253</v>
      </c>
      <c r="E7" s="5" t="s">
        <v>5254</v>
      </c>
      <c r="F7" s="5">
        <v>117</v>
      </c>
      <c r="G7" s="5">
        <v>122</v>
      </c>
      <c r="H7" s="5">
        <v>5</v>
      </c>
      <c r="I7" s="5" t="s">
        <v>28</v>
      </c>
      <c r="L7" s="5" t="s">
        <v>4403</v>
      </c>
      <c r="M7" s="5" t="s">
        <v>4403</v>
      </c>
      <c r="N7" s="5" t="s">
        <v>4403</v>
      </c>
      <c r="O7" s="5" t="s">
        <v>4403</v>
      </c>
      <c r="P7" s="5" t="s">
        <v>4403</v>
      </c>
      <c r="Q7" s="5" t="s">
        <v>4403</v>
      </c>
      <c r="R7" s="5" t="s">
        <v>4403</v>
      </c>
    </row>
    <row r="8" spans="1:18" ht="17.25" customHeight="1" x14ac:dyDescent="0.25">
      <c r="A8" s="5" t="s">
        <v>5057</v>
      </c>
      <c r="B8" s="5" t="s">
        <v>5060</v>
      </c>
      <c r="C8" s="5">
        <v>1999</v>
      </c>
      <c r="D8" s="5" t="s">
        <v>5063</v>
      </c>
      <c r="E8" s="5" t="s">
        <v>5064</v>
      </c>
      <c r="F8" s="5">
        <v>92</v>
      </c>
      <c r="G8" s="5">
        <v>104</v>
      </c>
      <c r="H8" s="5">
        <v>12</v>
      </c>
      <c r="I8" s="5" t="s">
        <v>28</v>
      </c>
      <c r="J8" s="5" t="s">
        <v>7194</v>
      </c>
      <c r="L8" s="5" t="s">
        <v>4403</v>
      </c>
      <c r="M8" s="5" t="s">
        <v>4403</v>
      </c>
      <c r="N8" s="5" t="s">
        <v>4403</v>
      </c>
      <c r="O8" s="5" t="s">
        <v>4403</v>
      </c>
      <c r="P8" s="5" t="s">
        <v>4403</v>
      </c>
      <c r="Q8" s="5" t="s">
        <v>4403</v>
      </c>
      <c r="R8" s="5" t="s">
        <v>4403</v>
      </c>
    </row>
    <row r="9" spans="1:18" ht="17.25" customHeight="1" x14ac:dyDescent="0.25">
      <c r="A9" s="5" t="s">
        <v>5211</v>
      </c>
      <c r="B9" s="5" t="s">
        <v>5213</v>
      </c>
      <c r="C9" s="5">
        <v>1999</v>
      </c>
      <c r="D9" s="5" t="s">
        <v>5216</v>
      </c>
      <c r="E9" s="5" t="s">
        <v>5217</v>
      </c>
      <c r="F9" s="5">
        <v>105</v>
      </c>
      <c r="G9" s="5">
        <v>116</v>
      </c>
      <c r="H9" s="5">
        <v>11</v>
      </c>
      <c r="I9" s="5" t="s">
        <v>28</v>
      </c>
      <c r="L9" s="5" t="s">
        <v>7180</v>
      </c>
      <c r="M9" s="5" t="s">
        <v>4403</v>
      </c>
      <c r="N9" s="5" t="s">
        <v>4403</v>
      </c>
      <c r="O9" s="5" t="s">
        <v>4403</v>
      </c>
      <c r="P9" s="5" t="s">
        <v>4403</v>
      </c>
    </row>
    <row r="10" spans="1:18" ht="17.25" customHeight="1" x14ac:dyDescent="0.25">
      <c r="A10" s="5" t="s">
        <v>8840</v>
      </c>
      <c r="B10" s="5" t="s">
        <v>8841</v>
      </c>
      <c r="C10" s="5">
        <v>2002</v>
      </c>
      <c r="D10" s="5" t="s">
        <v>8845</v>
      </c>
      <c r="F10" s="5">
        <v>177</v>
      </c>
      <c r="G10" s="5">
        <v>186</v>
      </c>
      <c r="H10" s="5">
        <v>9</v>
      </c>
      <c r="I10" s="5" t="s">
        <v>7287</v>
      </c>
      <c r="L10" s="5" t="s">
        <v>4401</v>
      </c>
    </row>
    <row r="11" spans="1:18" ht="17.25" customHeight="1" x14ac:dyDescent="0.25">
      <c r="A11" s="5" t="s">
        <v>5197</v>
      </c>
      <c r="B11" s="5" t="s">
        <v>5200</v>
      </c>
      <c r="C11" s="5">
        <v>2002</v>
      </c>
      <c r="D11" s="5" t="s">
        <v>5203</v>
      </c>
      <c r="E11" s="5" t="s">
        <v>5204</v>
      </c>
      <c r="F11" s="5">
        <v>443</v>
      </c>
      <c r="G11" s="5">
        <v>458</v>
      </c>
      <c r="H11" s="5">
        <v>15</v>
      </c>
      <c r="I11" s="5" t="s">
        <v>28</v>
      </c>
      <c r="L11" s="5" t="s">
        <v>4401</v>
      </c>
      <c r="M11" s="5" t="s">
        <v>4402</v>
      </c>
      <c r="N11" s="5" t="s">
        <v>4403</v>
      </c>
      <c r="O11" s="5" t="s">
        <v>4403</v>
      </c>
      <c r="P11" s="5" t="s">
        <v>4403</v>
      </c>
    </row>
    <row r="12" spans="1:18" ht="17.25" customHeight="1" x14ac:dyDescent="0.25">
      <c r="A12" s="5" t="s">
        <v>5118</v>
      </c>
      <c r="B12" s="5" t="s">
        <v>5121</v>
      </c>
      <c r="C12" s="5">
        <v>2003</v>
      </c>
      <c r="D12" s="5" t="s">
        <v>5124</v>
      </c>
      <c r="E12" s="5" t="s">
        <v>5125</v>
      </c>
      <c r="F12" s="5">
        <v>69</v>
      </c>
      <c r="G12" s="5">
        <v>88</v>
      </c>
      <c r="H12" s="5">
        <v>19</v>
      </c>
      <c r="I12" s="5" t="s">
        <v>28</v>
      </c>
      <c r="L12" s="5" t="s">
        <v>4403</v>
      </c>
      <c r="M12" s="5" t="s">
        <v>4403</v>
      </c>
      <c r="N12" s="5" t="s">
        <v>4403</v>
      </c>
      <c r="O12" s="5" t="s">
        <v>4403</v>
      </c>
      <c r="P12" s="5" t="s">
        <v>4403</v>
      </c>
      <c r="Q12" s="5" t="s">
        <v>4403</v>
      </c>
      <c r="R12" s="5" t="s">
        <v>4403</v>
      </c>
    </row>
    <row r="13" spans="1:18" ht="17.25" customHeight="1" x14ac:dyDescent="0.25">
      <c r="A13" s="5" t="s">
        <v>8639</v>
      </c>
      <c r="B13" s="5" t="s">
        <v>8640</v>
      </c>
      <c r="C13" s="5">
        <v>2003</v>
      </c>
      <c r="D13" s="5" t="s">
        <v>8644</v>
      </c>
      <c r="F13" s="5">
        <v>161</v>
      </c>
      <c r="G13" s="5">
        <v>167</v>
      </c>
      <c r="H13" s="5">
        <v>6</v>
      </c>
      <c r="I13" s="5" t="s">
        <v>7287</v>
      </c>
      <c r="L13" s="5" t="s">
        <v>4401</v>
      </c>
    </row>
    <row r="14" spans="1:18" ht="17.25" customHeight="1" x14ac:dyDescent="0.25">
      <c r="A14" s="5" t="s">
        <v>4948</v>
      </c>
      <c r="B14" s="5" t="s">
        <v>4951</v>
      </c>
      <c r="C14" s="5">
        <v>2003</v>
      </c>
      <c r="D14" s="5" t="s">
        <v>4955</v>
      </c>
      <c r="E14" s="5" t="s">
        <v>4956</v>
      </c>
      <c r="F14" s="5">
        <v>733</v>
      </c>
      <c r="G14" s="5">
        <v>738</v>
      </c>
      <c r="H14" s="5">
        <v>5</v>
      </c>
      <c r="I14" s="5" t="s">
        <v>28</v>
      </c>
      <c r="L14" s="5" t="s">
        <v>4401</v>
      </c>
      <c r="M14" s="5" t="s">
        <v>4402</v>
      </c>
      <c r="N14" s="5" t="s">
        <v>4403</v>
      </c>
      <c r="O14" s="5" t="s">
        <v>4403</v>
      </c>
      <c r="P14" s="5" t="s">
        <v>4403</v>
      </c>
    </row>
    <row r="15" spans="1:18" ht="17.25" customHeight="1" x14ac:dyDescent="0.25">
      <c r="A15" s="5" t="s">
        <v>10750</v>
      </c>
      <c r="B15" s="5" t="s">
        <v>10749</v>
      </c>
      <c r="C15" s="5">
        <v>2004</v>
      </c>
      <c r="I15" s="5" t="s">
        <v>10748</v>
      </c>
      <c r="L15" s="5" t="s">
        <v>4403</v>
      </c>
      <c r="M15" s="5" t="s">
        <v>4403</v>
      </c>
      <c r="N15" s="5" t="s">
        <v>4403</v>
      </c>
      <c r="O15" s="5" t="s">
        <v>4403</v>
      </c>
      <c r="P15" s="5" t="s">
        <v>4403</v>
      </c>
      <c r="Q15" s="5" t="s">
        <v>4403</v>
      </c>
      <c r="R15" s="5" t="s">
        <v>4403</v>
      </c>
    </row>
    <row r="16" spans="1:18" ht="17.25" customHeight="1" x14ac:dyDescent="0.25">
      <c r="A16" s="5" t="s">
        <v>5019</v>
      </c>
      <c r="B16" s="5" t="s">
        <v>5022</v>
      </c>
      <c r="C16" s="5">
        <v>2004</v>
      </c>
      <c r="D16" s="5" t="s">
        <v>5025</v>
      </c>
      <c r="E16" s="5" t="s">
        <v>5026</v>
      </c>
      <c r="F16" s="5">
        <v>934</v>
      </c>
      <c r="G16" s="5">
        <v>935</v>
      </c>
      <c r="H16" s="5">
        <v>1</v>
      </c>
      <c r="I16" s="5" t="s">
        <v>28</v>
      </c>
      <c r="L16" s="5" t="s">
        <v>4402</v>
      </c>
      <c r="M16" s="5" t="s">
        <v>4402</v>
      </c>
      <c r="N16" s="5" t="s">
        <v>4403</v>
      </c>
      <c r="O16" s="5" t="s">
        <v>4403</v>
      </c>
      <c r="P16" s="5" t="s">
        <v>4401</v>
      </c>
    </row>
    <row r="17" spans="1:18" ht="17.25" customHeight="1" x14ac:dyDescent="0.25">
      <c r="A17" s="5" t="s">
        <v>5268</v>
      </c>
      <c r="B17" s="5" t="s">
        <v>5271</v>
      </c>
      <c r="C17" s="5">
        <v>2004</v>
      </c>
      <c r="D17" s="5" t="s">
        <v>5274</v>
      </c>
      <c r="E17" s="5" t="s">
        <v>5275</v>
      </c>
      <c r="F17" s="5">
        <v>1375</v>
      </c>
      <c r="G17" s="5">
        <v>1378</v>
      </c>
      <c r="H17" s="5">
        <v>3</v>
      </c>
      <c r="I17" s="5" t="s">
        <v>28</v>
      </c>
      <c r="L17" s="5" t="s">
        <v>4402</v>
      </c>
      <c r="M17" s="5" t="s">
        <v>4402</v>
      </c>
      <c r="N17" s="5" t="s">
        <v>4403</v>
      </c>
      <c r="O17" s="5" t="s">
        <v>4403</v>
      </c>
      <c r="P17" s="5" t="s">
        <v>4401</v>
      </c>
    </row>
    <row r="18" spans="1:18" ht="17.25" customHeight="1" x14ac:dyDescent="0.25">
      <c r="A18" s="5" t="s">
        <v>4901</v>
      </c>
      <c r="B18" s="5" t="s">
        <v>4904</v>
      </c>
      <c r="C18" s="5">
        <v>2004</v>
      </c>
      <c r="D18" s="5" t="s">
        <v>4907</v>
      </c>
      <c r="F18" s="5">
        <v>393</v>
      </c>
      <c r="G18" s="5">
        <v>397</v>
      </c>
      <c r="H18" s="5">
        <v>4</v>
      </c>
      <c r="I18" s="5" t="s">
        <v>28</v>
      </c>
      <c r="L18" s="5" t="s">
        <v>4402</v>
      </c>
      <c r="M18" s="5" t="s">
        <v>4402</v>
      </c>
      <c r="N18" s="5" t="s">
        <v>4403</v>
      </c>
      <c r="O18" s="5" t="s">
        <v>4403</v>
      </c>
      <c r="P18" s="5" t="s">
        <v>4401</v>
      </c>
    </row>
    <row r="19" spans="1:18" ht="17.25" customHeight="1" x14ac:dyDescent="0.25">
      <c r="A19" s="5" t="s">
        <v>5103</v>
      </c>
      <c r="B19" s="5" t="s">
        <v>5106</v>
      </c>
      <c r="C19" s="5">
        <v>2004</v>
      </c>
      <c r="D19" s="5" t="s">
        <v>5110</v>
      </c>
      <c r="F19" s="5">
        <v>78</v>
      </c>
      <c r="G19" s="5">
        <v>85</v>
      </c>
      <c r="H19" s="5">
        <v>7</v>
      </c>
      <c r="I19" s="5" t="s">
        <v>28</v>
      </c>
      <c r="L19" s="5" t="s">
        <v>4401</v>
      </c>
      <c r="M19" s="5" t="s">
        <v>4402</v>
      </c>
      <c r="N19" s="5" t="s">
        <v>4403</v>
      </c>
      <c r="O19" s="5" t="s">
        <v>4403</v>
      </c>
      <c r="P19" s="5" t="s">
        <v>4403</v>
      </c>
    </row>
    <row r="20" spans="1:18" ht="17.25" customHeight="1" x14ac:dyDescent="0.25">
      <c r="A20" s="5" t="s">
        <v>5145</v>
      </c>
      <c r="B20" s="5" t="s">
        <v>5147</v>
      </c>
      <c r="C20" s="5">
        <v>2004</v>
      </c>
      <c r="D20" s="5" t="s">
        <v>5150</v>
      </c>
      <c r="E20" s="5" t="s">
        <v>5151</v>
      </c>
      <c r="F20" s="5">
        <v>675</v>
      </c>
      <c r="G20" s="5">
        <v>681</v>
      </c>
      <c r="H20" s="5">
        <v>6</v>
      </c>
      <c r="I20" s="5" t="s">
        <v>28</v>
      </c>
      <c r="L20" s="5" t="s">
        <v>7180</v>
      </c>
      <c r="M20" s="5" t="s">
        <v>4403</v>
      </c>
      <c r="N20" s="5" t="s">
        <v>4403</v>
      </c>
      <c r="O20" s="5" t="s">
        <v>4403</v>
      </c>
      <c r="P20" s="5" t="s">
        <v>4403</v>
      </c>
    </row>
    <row r="21" spans="1:18" ht="17.25" customHeight="1" x14ac:dyDescent="0.25">
      <c r="A21" s="5" t="s">
        <v>4973</v>
      </c>
      <c r="B21" s="5" t="s">
        <v>4976</v>
      </c>
      <c r="C21" s="5">
        <v>2004</v>
      </c>
      <c r="D21" s="5" t="s">
        <v>4979</v>
      </c>
      <c r="F21" s="5">
        <v>283</v>
      </c>
      <c r="G21" s="5">
        <v>295</v>
      </c>
      <c r="H21" s="5">
        <v>12</v>
      </c>
      <c r="I21" s="5" t="s">
        <v>28</v>
      </c>
      <c r="L21" s="5" t="s">
        <v>7180</v>
      </c>
      <c r="M21" s="5" t="s">
        <v>4403</v>
      </c>
      <c r="N21" s="5" t="s">
        <v>4403</v>
      </c>
      <c r="O21" s="5" t="s">
        <v>4403</v>
      </c>
      <c r="P21" s="5" t="s">
        <v>4403</v>
      </c>
    </row>
    <row r="22" spans="1:18" ht="17.25" customHeight="1" x14ac:dyDescent="0.25">
      <c r="A22" s="5" t="s">
        <v>8629</v>
      </c>
      <c r="B22" s="5" t="s">
        <v>5106</v>
      </c>
      <c r="C22" s="5">
        <v>2004</v>
      </c>
      <c r="D22" s="5" t="s">
        <v>8632</v>
      </c>
      <c r="F22" s="5">
        <v>78</v>
      </c>
      <c r="G22" s="5">
        <v>85</v>
      </c>
      <c r="H22" s="5">
        <v>7</v>
      </c>
      <c r="I22" s="5" t="s">
        <v>7287</v>
      </c>
      <c r="K22" s="5" t="s">
        <v>4401</v>
      </c>
    </row>
    <row r="23" spans="1:18" ht="17.25" customHeight="1" x14ac:dyDescent="0.25">
      <c r="A23" s="5" t="s">
        <v>8926</v>
      </c>
      <c r="B23" s="5" t="s">
        <v>8927</v>
      </c>
      <c r="C23" s="5">
        <v>2005</v>
      </c>
      <c r="D23" s="5" t="s">
        <v>8931</v>
      </c>
      <c r="F23" s="5">
        <v>227</v>
      </c>
      <c r="G23" s="5">
        <v>234</v>
      </c>
      <c r="H23" s="5">
        <v>7</v>
      </c>
      <c r="I23" s="5" t="s">
        <v>7287</v>
      </c>
      <c r="L23" s="5" t="s">
        <v>4403</v>
      </c>
      <c r="M23" s="5" t="s">
        <v>4403</v>
      </c>
      <c r="N23" s="5" t="s">
        <v>4403</v>
      </c>
      <c r="O23" s="5" t="s">
        <v>4403</v>
      </c>
      <c r="P23" s="5" t="s">
        <v>4403</v>
      </c>
      <c r="Q23" s="5" t="s">
        <v>4403</v>
      </c>
      <c r="R23" s="5" t="s">
        <v>4403</v>
      </c>
    </row>
    <row r="24" spans="1:18" ht="17.25" customHeight="1" x14ac:dyDescent="0.25">
      <c r="A24" s="5" t="s">
        <v>5111</v>
      </c>
      <c r="B24" s="5" t="s">
        <v>5114</v>
      </c>
      <c r="C24" s="5">
        <v>2005</v>
      </c>
      <c r="D24" s="5" t="s">
        <v>5117</v>
      </c>
      <c r="F24" s="5">
        <v>155</v>
      </c>
      <c r="G24" s="5">
        <v>156</v>
      </c>
      <c r="H24" s="5">
        <v>1</v>
      </c>
      <c r="I24" s="5" t="s">
        <v>28</v>
      </c>
      <c r="L24" s="5" t="s">
        <v>4402</v>
      </c>
      <c r="M24" s="5" t="s">
        <v>4402</v>
      </c>
      <c r="N24" s="5" t="s">
        <v>4403</v>
      </c>
      <c r="O24" s="5" t="s">
        <v>4403</v>
      </c>
      <c r="P24" s="5" t="s">
        <v>4401</v>
      </c>
    </row>
    <row r="25" spans="1:18" ht="17.25" customHeight="1" x14ac:dyDescent="0.25">
      <c r="A25" s="5" t="s">
        <v>4925</v>
      </c>
      <c r="B25" s="5" t="s">
        <v>4928</v>
      </c>
      <c r="C25" s="5">
        <v>2005</v>
      </c>
      <c r="D25" s="5" t="s">
        <v>4932</v>
      </c>
      <c r="E25" s="5" t="s">
        <v>4933</v>
      </c>
      <c r="F25" s="5">
        <v>123</v>
      </c>
      <c r="G25" s="5">
        <v>127</v>
      </c>
      <c r="H25" s="5">
        <v>4</v>
      </c>
      <c r="I25" s="5" t="s">
        <v>28</v>
      </c>
      <c r="L25" s="5" t="s">
        <v>4402</v>
      </c>
      <c r="M25" s="5" t="s">
        <v>4402</v>
      </c>
      <c r="N25" s="5" t="s">
        <v>4403</v>
      </c>
      <c r="O25" s="5" t="s">
        <v>4403</v>
      </c>
      <c r="P25" s="5" t="s">
        <v>4401</v>
      </c>
    </row>
    <row r="26" spans="1:18" ht="17.25" customHeight="1" x14ac:dyDescent="0.25">
      <c r="A26" s="5" t="s">
        <v>4987</v>
      </c>
      <c r="B26" s="5" t="s">
        <v>4990</v>
      </c>
      <c r="C26" s="5">
        <v>2005</v>
      </c>
      <c r="D26" s="5" t="s">
        <v>4993</v>
      </c>
      <c r="E26" s="5" t="s">
        <v>4994</v>
      </c>
      <c r="F26" s="5">
        <v>462</v>
      </c>
      <c r="G26" s="5">
        <v>465</v>
      </c>
      <c r="H26" s="5">
        <v>3</v>
      </c>
      <c r="I26" s="5" t="s">
        <v>28</v>
      </c>
      <c r="L26" s="5" t="s">
        <v>4402</v>
      </c>
      <c r="M26" s="5" t="s">
        <v>4402</v>
      </c>
      <c r="N26" s="5" t="s">
        <v>4403</v>
      </c>
      <c r="O26" s="5" t="s">
        <v>4403</v>
      </c>
      <c r="P26" s="5" t="s">
        <v>4401</v>
      </c>
    </row>
    <row r="27" spans="1:18" ht="17.25" customHeight="1" x14ac:dyDescent="0.25">
      <c r="A27" s="5" t="s">
        <v>5205</v>
      </c>
      <c r="B27" s="5" t="s">
        <v>5208</v>
      </c>
      <c r="C27" s="5">
        <v>2005</v>
      </c>
      <c r="D27" s="5" t="s">
        <v>5210</v>
      </c>
      <c r="F27" s="5">
        <v>1047</v>
      </c>
      <c r="G27" s="5">
        <v>1051</v>
      </c>
      <c r="H27" s="5">
        <v>4</v>
      </c>
      <c r="I27" s="5" t="s">
        <v>28</v>
      </c>
      <c r="L27" s="5" t="s">
        <v>4402</v>
      </c>
      <c r="M27" s="5" t="s">
        <v>4402</v>
      </c>
      <c r="N27" s="5" t="s">
        <v>4403</v>
      </c>
      <c r="O27" s="5" t="s">
        <v>4403</v>
      </c>
      <c r="P27" s="5" t="s">
        <v>4401</v>
      </c>
    </row>
    <row r="28" spans="1:18" ht="17.25" customHeight="1" x14ac:dyDescent="0.25">
      <c r="B28" s="5" t="s">
        <v>5126</v>
      </c>
      <c r="C28" s="5">
        <v>2005</v>
      </c>
      <c r="D28" s="5" t="s">
        <v>5130</v>
      </c>
      <c r="E28" s="5" t="s">
        <v>5131</v>
      </c>
      <c r="F28" s="5">
        <v>12</v>
      </c>
      <c r="G28" s="5">
        <v>15</v>
      </c>
      <c r="H28" s="5">
        <v>3</v>
      </c>
      <c r="I28" s="5" t="s">
        <v>28</v>
      </c>
      <c r="L28" s="5" t="s">
        <v>4402</v>
      </c>
      <c r="M28" s="5" t="s">
        <v>4402</v>
      </c>
      <c r="N28" s="5" t="s">
        <v>4403</v>
      </c>
      <c r="O28" s="5" t="s">
        <v>4403</v>
      </c>
      <c r="P28" s="5" t="s">
        <v>4401</v>
      </c>
    </row>
    <row r="29" spans="1:18" ht="17.25" customHeight="1" x14ac:dyDescent="0.25">
      <c r="A29" s="5" t="s">
        <v>7920</v>
      </c>
      <c r="B29" s="5" t="s">
        <v>7921</v>
      </c>
      <c r="C29" s="5">
        <v>2005</v>
      </c>
      <c r="D29" s="5" t="s">
        <v>7924</v>
      </c>
      <c r="E29" s="5" t="s">
        <v>7925</v>
      </c>
      <c r="F29" s="5">
        <v>127</v>
      </c>
      <c r="G29" s="5">
        <v>132</v>
      </c>
      <c r="H29" s="5">
        <v>5</v>
      </c>
      <c r="I29" s="5" t="s">
        <v>7287</v>
      </c>
      <c r="L29" s="5" t="s">
        <v>4401</v>
      </c>
    </row>
    <row r="30" spans="1:18" ht="17.25" customHeight="1" x14ac:dyDescent="0.25">
      <c r="A30" s="5" t="s">
        <v>5073</v>
      </c>
      <c r="B30" s="5" t="s">
        <v>5075</v>
      </c>
      <c r="C30" s="5">
        <v>2005</v>
      </c>
      <c r="D30" s="5" t="s">
        <v>5079</v>
      </c>
      <c r="E30" s="5" t="s">
        <v>5080</v>
      </c>
      <c r="F30" s="5">
        <v>240</v>
      </c>
      <c r="G30" s="5">
        <v>251</v>
      </c>
      <c r="H30" s="5">
        <v>11</v>
      </c>
      <c r="I30" s="5" t="s">
        <v>28</v>
      </c>
      <c r="L30" s="5" t="s">
        <v>4401</v>
      </c>
      <c r="M30" s="5" t="s">
        <v>4402</v>
      </c>
      <c r="N30" s="5" t="s">
        <v>4403</v>
      </c>
      <c r="O30" s="5" t="s">
        <v>4403</v>
      </c>
      <c r="P30" s="5" t="s">
        <v>4403</v>
      </c>
    </row>
    <row r="31" spans="1:18" ht="17.25" customHeight="1" x14ac:dyDescent="0.25">
      <c r="A31" s="5" t="s">
        <v>5183</v>
      </c>
      <c r="B31" s="5" t="s">
        <v>5186</v>
      </c>
      <c r="C31" s="5">
        <v>2005</v>
      </c>
      <c r="D31" s="5" t="s">
        <v>5189</v>
      </c>
      <c r="F31" s="5">
        <v>585</v>
      </c>
      <c r="G31" s="5">
        <v>591</v>
      </c>
      <c r="H31" s="5">
        <v>6</v>
      </c>
      <c r="I31" s="5" t="s">
        <v>28</v>
      </c>
      <c r="L31" s="5" t="s">
        <v>4401</v>
      </c>
      <c r="M31" s="5" t="s">
        <v>4402</v>
      </c>
      <c r="N31" s="5" t="s">
        <v>4403</v>
      </c>
      <c r="O31" s="5" t="s">
        <v>4403</v>
      </c>
      <c r="P31" s="5" t="s">
        <v>4403</v>
      </c>
    </row>
    <row r="32" spans="1:18" ht="17.25" customHeight="1" x14ac:dyDescent="0.25">
      <c r="A32" s="5" t="s">
        <v>5034</v>
      </c>
      <c r="B32" s="5" t="s">
        <v>5037</v>
      </c>
      <c r="C32" s="5">
        <v>2005</v>
      </c>
      <c r="D32" s="5" t="s">
        <v>5040</v>
      </c>
      <c r="E32" s="5" t="s">
        <v>5041</v>
      </c>
      <c r="F32" s="5">
        <v>204</v>
      </c>
      <c r="G32" s="5">
        <v>216</v>
      </c>
      <c r="H32" s="5">
        <v>12</v>
      </c>
      <c r="I32" s="5" t="s">
        <v>28</v>
      </c>
      <c r="L32" s="5" t="s">
        <v>4401</v>
      </c>
      <c r="M32" s="5" t="s">
        <v>4402</v>
      </c>
      <c r="N32" s="5" t="s">
        <v>4403</v>
      </c>
      <c r="O32" s="5" t="s">
        <v>4403</v>
      </c>
      <c r="P32" s="5" t="s">
        <v>4403</v>
      </c>
    </row>
    <row r="33" spans="1:18" ht="17.25" customHeight="1" x14ac:dyDescent="0.25">
      <c r="A33" s="5" t="s">
        <v>4957</v>
      </c>
      <c r="B33" s="5" t="s">
        <v>4959</v>
      </c>
      <c r="C33" s="5">
        <v>2005</v>
      </c>
      <c r="D33" s="5" t="s">
        <v>4962</v>
      </c>
      <c r="E33" s="5" t="s">
        <v>4963</v>
      </c>
      <c r="H33" s="5">
        <v>10</v>
      </c>
      <c r="I33" s="5" t="s">
        <v>28</v>
      </c>
      <c r="L33" s="5" t="s">
        <v>4401</v>
      </c>
      <c r="M33" s="5" t="s">
        <v>4402</v>
      </c>
      <c r="N33" s="5" t="s">
        <v>4403</v>
      </c>
      <c r="O33" s="5" t="s">
        <v>4403</v>
      </c>
      <c r="P33" s="5" t="s">
        <v>4403</v>
      </c>
    </row>
    <row r="34" spans="1:18" ht="17.25" customHeight="1" x14ac:dyDescent="0.25">
      <c r="A34" s="5" t="s">
        <v>5225</v>
      </c>
      <c r="B34" s="5" t="s">
        <v>5228</v>
      </c>
      <c r="C34" s="5">
        <v>2005</v>
      </c>
      <c r="D34" s="5" t="s">
        <v>5232</v>
      </c>
      <c r="E34" s="5" t="s">
        <v>5233</v>
      </c>
      <c r="F34" s="5">
        <v>277</v>
      </c>
      <c r="G34" s="5">
        <v>282</v>
      </c>
      <c r="H34" s="5">
        <v>5</v>
      </c>
      <c r="I34" s="5" t="s">
        <v>28</v>
      </c>
      <c r="L34" s="5" t="s">
        <v>7180</v>
      </c>
      <c r="M34" s="5" t="s">
        <v>4403</v>
      </c>
      <c r="N34" s="5" t="s">
        <v>4403</v>
      </c>
      <c r="O34" s="5" t="s">
        <v>4403</v>
      </c>
      <c r="P34" s="5" t="s">
        <v>4403</v>
      </c>
    </row>
    <row r="35" spans="1:18" ht="17.25" customHeight="1" x14ac:dyDescent="0.25">
      <c r="A35" s="5" t="s">
        <v>5240</v>
      </c>
      <c r="B35" s="5" t="s">
        <v>5243</v>
      </c>
      <c r="C35" s="5">
        <v>2005</v>
      </c>
      <c r="D35" s="5" t="s">
        <v>5246</v>
      </c>
      <c r="E35" s="5" t="s">
        <v>5247</v>
      </c>
      <c r="F35" s="5">
        <v>279</v>
      </c>
      <c r="G35" s="5">
        <v>286</v>
      </c>
      <c r="H35" s="5">
        <v>7</v>
      </c>
      <c r="I35" s="5" t="s">
        <v>28</v>
      </c>
      <c r="L35" s="5" t="s">
        <v>7180</v>
      </c>
      <c r="M35" s="5" t="s">
        <v>4403</v>
      </c>
      <c r="N35" s="5" t="s">
        <v>4403</v>
      </c>
      <c r="O35" s="5" t="s">
        <v>4403</v>
      </c>
      <c r="P35" s="5" t="s">
        <v>4403</v>
      </c>
      <c r="Q35" s="5" t="s">
        <v>4402</v>
      </c>
      <c r="R35" s="5" t="s">
        <v>4401</v>
      </c>
    </row>
    <row r="36" spans="1:18" ht="17.25" customHeight="1" x14ac:dyDescent="0.25">
      <c r="A36" s="5" t="s">
        <v>5096</v>
      </c>
      <c r="B36" s="5" t="s">
        <v>5099</v>
      </c>
      <c r="C36" s="5">
        <v>2006</v>
      </c>
      <c r="D36" s="5" t="s">
        <v>5101</v>
      </c>
      <c r="E36" s="5" t="s">
        <v>5102</v>
      </c>
      <c r="I36" s="5" t="s">
        <v>28</v>
      </c>
      <c r="L36" s="5" t="s">
        <v>7180</v>
      </c>
      <c r="M36" s="5" t="s">
        <v>4403</v>
      </c>
      <c r="N36" s="5" t="s">
        <v>4403</v>
      </c>
      <c r="O36" s="5" t="s">
        <v>4403</v>
      </c>
      <c r="P36" s="5" t="s">
        <v>4403</v>
      </c>
      <c r="Q36" s="5" t="s">
        <v>4403</v>
      </c>
      <c r="R36" s="5" t="s">
        <v>4403</v>
      </c>
    </row>
    <row r="37" spans="1:18" ht="17.25" customHeight="1" x14ac:dyDescent="0.25">
      <c r="A37" s="5" t="s">
        <v>8388</v>
      </c>
      <c r="B37" s="5" t="s">
        <v>8389</v>
      </c>
      <c r="C37" s="5">
        <v>2006</v>
      </c>
      <c r="D37" s="5" t="s">
        <v>8392</v>
      </c>
      <c r="F37" s="5">
        <v>29</v>
      </c>
      <c r="G37" s="5">
        <v>31</v>
      </c>
      <c r="H37" s="5">
        <v>2</v>
      </c>
      <c r="I37" s="5" t="s">
        <v>7287</v>
      </c>
      <c r="K37" s="5" t="s">
        <v>4401</v>
      </c>
      <c r="L37" s="5" t="s">
        <v>4402</v>
      </c>
      <c r="M37" s="5" t="s">
        <v>4402</v>
      </c>
      <c r="N37" s="5" t="s">
        <v>4402</v>
      </c>
      <c r="O37" s="5" t="s">
        <v>4402</v>
      </c>
      <c r="P37" s="5" t="s">
        <v>4401</v>
      </c>
    </row>
    <row r="38" spans="1:18" ht="17.25" customHeight="1" x14ac:dyDescent="0.25">
      <c r="A38" s="5" t="s">
        <v>8908</v>
      </c>
      <c r="B38" s="5" t="s">
        <v>8909</v>
      </c>
      <c r="C38" s="5">
        <v>2006</v>
      </c>
      <c r="D38" s="5" t="s">
        <v>8912</v>
      </c>
      <c r="F38" s="5">
        <v>695</v>
      </c>
      <c r="G38" s="5">
        <v>698</v>
      </c>
      <c r="H38" s="5">
        <v>3</v>
      </c>
      <c r="I38" s="5" t="s">
        <v>7287</v>
      </c>
      <c r="K38" s="5" t="s">
        <v>4401</v>
      </c>
      <c r="L38" s="5" t="s">
        <v>4402</v>
      </c>
      <c r="M38" s="5" t="s">
        <v>4402</v>
      </c>
      <c r="N38" s="5" t="s">
        <v>4402</v>
      </c>
      <c r="O38" s="5" t="s">
        <v>4402</v>
      </c>
      <c r="P38" s="5" t="s">
        <v>4401</v>
      </c>
    </row>
    <row r="39" spans="1:18" ht="17.25" customHeight="1" x14ac:dyDescent="0.25">
      <c r="A39" s="5" t="s">
        <v>4942</v>
      </c>
      <c r="B39" s="5" t="s">
        <v>4945</v>
      </c>
      <c r="C39" s="5">
        <v>2006</v>
      </c>
      <c r="D39" s="5" t="s">
        <v>4947</v>
      </c>
      <c r="F39" s="5">
        <v>646</v>
      </c>
      <c r="G39" s="5">
        <v>650</v>
      </c>
      <c r="H39" s="5">
        <v>4</v>
      </c>
      <c r="I39" s="5" t="s">
        <v>28</v>
      </c>
      <c r="L39" s="5" t="s">
        <v>4402</v>
      </c>
      <c r="M39" s="5" t="s">
        <v>4402</v>
      </c>
      <c r="N39" s="5" t="s">
        <v>4403</v>
      </c>
      <c r="O39" s="5" t="s">
        <v>4403</v>
      </c>
      <c r="P39" s="5" t="s">
        <v>4401</v>
      </c>
    </row>
    <row r="40" spans="1:18" ht="17.25" customHeight="1" x14ac:dyDescent="0.25">
      <c r="A40" s="5" t="s">
        <v>4995</v>
      </c>
      <c r="B40" s="5" t="s">
        <v>4997</v>
      </c>
      <c r="C40" s="5">
        <v>2006</v>
      </c>
      <c r="D40" s="5" t="s">
        <v>5001</v>
      </c>
      <c r="F40" s="5">
        <v>29</v>
      </c>
      <c r="G40" s="5">
        <v>31</v>
      </c>
      <c r="H40" s="5">
        <v>2</v>
      </c>
      <c r="I40" s="5" t="s">
        <v>28</v>
      </c>
      <c r="L40" s="5" t="s">
        <v>4402</v>
      </c>
      <c r="M40" s="5" t="s">
        <v>4402</v>
      </c>
      <c r="N40" s="5" t="s">
        <v>4403</v>
      </c>
      <c r="O40" s="5" t="s">
        <v>4403</v>
      </c>
      <c r="P40" s="5" t="s">
        <v>4401</v>
      </c>
    </row>
    <row r="41" spans="1:18" ht="17.25" customHeight="1" x14ac:dyDescent="0.25">
      <c r="A41" s="5" t="s">
        <v>5042</v>
      </c>
      <c r="B41" s="5" t="s">
        <v>5045</v>
      </c>
      <c r="C41" s="5">
        <v>2006</v>
      </c>
      <c r="D41" s="5" t="s">
        <v>5049</v>
      </c>
      <c r="F41" s="5">
        <v>695</v>
      </c>
      <c r="G41" s="5">
        <v>698</v>
      </c>
      <c r="H41" s="5">
        <v>3</v>
      </c>
      <c r="I41" s="5" t="s">
        <v>28</v>
      </c>
      <c r="L41" s="5" t="s">
        <v>4402</v>
      </c>
      <c r="M41" s="5" t="s">
        <v>4402</v>
      </c>
      <c r="N41" s="5" t="s">
        <v>4403</v>
      </c>
      <c r="O41" s="5" t="s">
        <v>4403</v>
      </c>
      <c r="P41" s="5" t="s">
        <v>4401</v>
      </c>
    </row>
    <row r="42" spans="1:18" ht="17.25" customHeight="1" x14ac:dyDescent="0.25">
      <c r="A42" s="5" t="s">
        <v>5190</v>
      </c>
      <c r="B42" s="5" t="s">
        <v>5192</v>
      </c>
      <c r="C42" s="5">
        <v>2006</v>
      </c>
      <c r="D42" s="5" t="s">
        <v>5018</v>
      </c>
      <c r="F42" s="5" t="s">
        <v>5194</v>
      </c>
      <c r="I42" s="5" t="s">
        <v>28</v>
      </c>
      <c r="L42" s="5" t="s">
        <v>4402</v>
      </c>
      <c r="M42" s="5" t="s">
        <v>4402</v>
      </c>
      <c r="N42" s="5" t="s">
        <v>4403</v>
      </c>
      <c r="O42" s="5" t="s">
        <v>4403</v>
      </c>
      <c r="P42" s="5" t="s">
        <v>4401</v>
      </c>
    </row>
    <row r="43" spans="1:18" ht="17.25" customHeight="1" x14ac:dyDescent="0.25">
      <c r="A43" s="5" t="s">
        <v>5255</v>
      </c>
      <c r="B43" s="5" t="s">
        <v>5257</v>
      </c>
      <c r="C43" s="5">
        <v>2006</v>
      </c>
      <c r="D43" s="5" t="s">
        <v>5260</v>
      </c>
      <c r="E43" s="5" t="s">
        <v>5261</v>
      </c>
      <c r="H43" s="5">
        <v>10</v>
      </c>
      <c r="I43" s="5" t="s">
        <v>28</v>
      </c>
      <c r="L43" s="5" t="s">
        <v>4403</v>
      </c>
      <c r="M43" s="5" t="s">
        <v>4403</v>
      </c>
      <c r="N43" s="5" t="s">
        <v>4403</v>
      </c>
      <c r="O43" s="5" t="s">
        <v>4403</v>
      </c>
      <c r="P43" s="5" t="s">
        <v>4403</v>
      </c>
      <c r="Q43" s="5" t="s">
        <v>4403</v>
      </c>
      <c r="R43" s="5" t="s">
        <v>4403</v>
      </c>
    </row>
    <row r="44" spans="1:18" ht="17.25" customHeight="1" x14ac:dyDescent="0.25">
      <c r="A44" s="5" t="s">
        <v>8913</v>
      </c>
      <c r="B44" s="5" t="s">
        <v>8914</v>
      </c>
      <c r="C44" s="5">
        <v>2006</v>
      </c>
      <c r="D44" s="5" t="s">
        <v>8918</v>
      </c>
      <c r="F44" s="5">
        <v>254</v>
      </c>
      <c r="G44" s="5">
        <v>259</v>
      </c>
      <c r="H44" s="5">
        <v>5</v>
      </c>
      <c r="I44" s="5" t="s">
        <v>7287</v>
      </c>
      <c r="L44" s="5" t="s">
        <v>4401</v>
      </c>
    </row>
    <row r="45" spans="1:18" ht="17.25" customHeight="1" x14ac:dyDescent="0.25">
      <c r="A45" s="5" t="s">
        <v>5065</v>
      </c>
      <c r="B45" s="5" t="s">
        <v>5068</v>
      </c>
      <c r="C45" s="5">
        <v>2006</v>
      </c>
      <c r="D45" s="5" t="s">
        <v>5071</v>
      </c>
      <c r="E45" s="5" t="s">
        <v>5072</v>
      </c>
      <c r="F45" s="5">
        <v>275</v>
      </c>
      <c r="G45" s="5">
        <v>291</v>
      </c>
      <c r="H45" s="5">
        <v>16</v>
      </c>
      <c r="I45" s="5" t="s">
        <v>28</v>
      </c>
      <c r="L45" s="5" t="s">
        <v>4401</v>
      </c>
      <c r="M45" s="5" t="s">
        <v>4402</v>
      </c>
      <c r="N45" s="5" t="s">
        <v>4403</v>
      </c>
      <c r="O45" s="5" t="s">
        <v>4403</v>
      </c>
      <c r="P45" s="5" t="s">
        <v>4403</v>
      </c>
    </row>
    <row r="46" spans="1:18" ht="17.25" customHeight="1" x14ac:dyDescent="0.25">
      <c r="A46" s="5" t="s">
        <v>4964</v>
      </c>
      <c r="B46" s="5" t="s">
        <v>4967</v>
      </c>
      <c r="C46" s="5">
        <v>2006</v>
      </c>
      <c r="D46" s="5" t="s">
        <v>4971</v>
      </c>
      <c r="E46" s="5" t="s">
        <v>4972</v>
      </c>
      <c r="F46" s="5">
        <v>129</v>
      </c>
      <c r="G46" s="5">
        <v>139</v>
      </c>
      <c r="H46" s="5">
        <v>10</v>
      </c>
      <c r="I46" s="5" t="s">
        <v>28</v>
      </c>
      <c r="L46" s="5" t="s">
        <v>4401</v>
      </c>
      <c r="M46" s="5" t="s">
        <v>4402</v>
      </c>
      <c r="N46" s="5" t="s">
        <v>4403</v>
      </c>
      <c r="O46" s="5" t="s">
        <v>4403</v>
      </c>
      <c r="P46" s="5" t="s">
        <v>4403</v>
      </c>
    </row>
    <row r="47" spans="1:18" ht="17.25" customHeight="1" x14ac:dyDescent="0.25">
      <c r="A47" s="5" t="s">
        <v>5087</v>
      </c>
      <c r="B47" s="5" t="s">
        <v>5090</v>
      </c>
      <c r="C47" s="5">
        <v>2006</v>
      </c>
      <c r="D47" s="5" t="s">
        <v>5094</v>
      </c>
      <c r="E47" s="5" t="s">
        <v>5095</v>
      </c>
      <c r="F47" s="5">
        <v>63</v>
      </c>
      <c r="G47" s="5">
        <v>82</v>
      </c>
      <c r="H47" s="5">
        <v>19</v>
      </c>
      <c r="I47" s="5" t="s">
        <v>28</v>
      </c>
      <c r="L47" s="5" t="s">
        <v>4401</v>
      </c>
      <c r="M47" s="5" t="s">
        <v>4402</v>
      </c>
      <c r="N47" s="5" t="s">
        <v>4403</v>
      </c>
      <c r="O47" s="5" t="s">
        <v>4403</v>
      </c>
      <c r="P47" s="5" t="s">
        <v>4403</v>
      </c>
    </row>
    <row r="48" spans="1:18" ht="17.25" customHeight="1" x14ac:dyDescent="0.25">
      <c r="A48" s="5" t="s">
        <v>5027</v>
      </c>
      <c r="B48" s="5" t="s">
        <v>5029</v>
      </c>
      <c r="C48" s="5">
        <v>2006</v>
      </c>
      <c r="D48" s="5" t="s">
        <v>5032</v>
      </c>
      <c r="E48" s="5" t="s">
        <v>5033</v>
      </c>
      <c r="F48" s="5">
        <v>183</v>
      </c>
      <c r="G48" s="5">
        <v>190</v>
      </c>
      <c r="H48" s="5">
        <v>7</v>
      </c>
      <c r="I48" s="5" t="s">
        <v>28</v>
      </c>
      <c r="L48" s="5" t="s">
        <v>4401</v>
      </c>
      <c r="M48" s="5" t="s">
        <v>4402</v>
      </c>
      <c r="N48" s="5" t="s">
        <v>4403</v>
      </c>
      <c r="O48" s="5" t="s">
        <v>4403</v>
      </c>
      <c r="P48" s="5" t="s">
        <v>4403</v>
      </c>
    </row>
    <row r="49" spans="1:18" ht="17.25" customHeight="1" x14ac:dyDescent="0.25">
      <c r="A49" s="5" t="s">
        <v>4934</v>
      </c>
      <c r="B49" s="5" t="s">
        <v>4937</v>
      </c>
      <c r="C49" s="5">
        <v>2006</v>
      </c>
      <c r="D49" s="5" t="s">
        <v>4940</v>
      </c>
      <c r="E49" s="5" t="s">
        <v>4941</v>
      </c>
      <c r="F49" s="5">
        <v>1217</v>
      </c>
      <c r="G49" s="5">
        <v>1222</v>
      </c>
      <c r="H49" s="5">
        <v>5</v>
      </c>
      <c r="I49" s="5" t="s">
        <v>28</v>
      </c>
      <c r="L49" s="5" t="s">
        <v>7180</v>
      </c>
      <c r="M49" s="5" t="s">
        <v>4403</v>
      </c>
      <c r="N49" s="5" t="s">
        <v>4403</v>
      </c>
      <c r="O49" s="5" t="s">
        <v>4403</v>
      </c>
      <c r="P49" s="5" t="s">
        <v>4403</v>
      </c>
    </row>
    <row r="50" spans="1:18" ht="17.25" customHeight="1" x14ac:dyDescent="0.25">
      <c r="A50" s="5" t="s">
        <v>5234</v>
      </c>
      <c r="B50" s="5" t="s">
        <v>5236</v>
      </c>
      <c r="C50" s="5">
        <v>2007</v>
      </c>
      <c r="D50" s="5" t="s">
        <v>5239</v>
      </c>
      <c r="F50" s="5">
        <v>153</v>
      </c>
      <c r="G50" s="5">
        <v>173</v>
      </c>
      <c r="H50" s="5">
        <v>20</v>
      </c>
      <c r="I50" s="5" t="s">
        <v>28</v>
      </c>
      <c r="J50" s="5" t="s">
        <v>4409</v>
      </c>
      <c r="L50" s="5" t="s">
        <v>4403</v>
      </c>
      <c r="M50" s="5" t="s">
        <v>4403</v>
      </c>
      <c r="N50" s="5" t="s">
        <v>4403</v>
      </c>
      <c r="O50" s="5" t="s">
        <v>4403</v>
      </c>
      <c r="P50" s="5" t="s">
        <v>4403</v>
      </c>
      <c r="Q50" s="5" t="s">
        <v>4403</v>
      </c>
      <c r="R50" s="5" t="s">
        <v>4403</v>
      </c>
    </row>
    <row r="51" spans="1:18" ht="17.25" customHeight="1" x14ac:dyDescent="0.25">
      <c r="A51" s="5" t="s">
        <v>10753</v>
      </c>
      <c r="B51" s="5" t="s">
        <v>9760</v>
      </c>
      <c r="C51" s="5">
        <v>2007</v>
      </c>
      <c r="I51" s="5" t="s">
        <v>10748</v>
      </c>
      <c r="L51" s="5" t="s">
        <v>4403</v>
      </c>
      <c r="M51" s="5" t="s">
        <v>4403</v>
      </c>
      <c r="N51" s="5" t="s">
        <v>4403</v>
      </c>
      <c r="O51" s="5" t="s">
        <v>4403</v>
      </c>
      <c r="P51" s="5" t="s">
        <v>4403</v>
      </c>
      <c r="Q51" s="5" t="s">
        <v>4403</v>
      </c>
      <c r="R51" s="5" t="s">
        <v>4403</v>
      </c>
    </row>
    <row r="52" spans="1:18" ht="17.25" customHeight="1" x14ac:dyDescent="0.25">
      <c r="A52" s="5" t="s">
        <v>8846</v>
      </c>
      <c r="B52" s="5" t="s">
        <v>8847</v>
      </c>
      <c r="C52" s="5">
        <v>2007</v>
      </c>
      <c r="D52" s="5" t="s">
        <v>8850</v>
      </c>
      <c r="F52" s="5">
        <v>4</v>
      </c>
      <c r="G52" s="5">
        <v>4</v>
      </c>
      <c r="H52" s="5">
        <v>0</v>
      </c>
      <c r="I52" s="5" t="s">
        <v>7287</v>
      </c>
      <c r="L52" s="5" t="s">
        <v>4402</v>
      </c>
      <c r="M52" s="5" t="s">
        <v>4402</v>
      </c>
      <c r="N52" s="5" t="s">
        <v>4402</v>
      </c>
      <c r="O52" s="5" t="s">
        <v>4402</v>
      </c>
      <c r="P52" s="5" t="s">
        <v>4401</v>
      </c>
    </row>
    <row r="53" spans="1:18" ht="17.25" customHeight="1" x14ac:dyDescent="0.25">
      <c r="A53" s="5" t="s">
        <v>7486</v>
      </c>
      <c r="B53" s="5" t="s">
        <v>7487</v>
      </c>
      <c r="C53" s="5">
        <v>2007</v>
      </c>
      <c r="D53" s="5" t="s">
        <v>7491</v>
      </c>
      <c r="E53" s="5" t="s">
        <v>7492</v>
      </c>
      <c r="F53" s="5">
        <v>65</v>
      </c>
      <c r="G53" s="5">
        <v>65</v>
      </c>
      <c r="H53" s="5">
        <v>0</v>
      </c>
      <c r="I53" s="5" t="s">
        <v>7287</v>
      </c>
      <c r="L53" s="5" t="s">
        <v>4402</v>
      </c>
      <c r="M53" s="5" t="s">
        <v>4402</v>
      </c>
      <c r="N53" s="5" t="s">
        <v>4402</v>
      </c>
      <c r="O53" s="5" t="s">
        <v>4402</v>
      </c>
      <c r="P53" s="5" t="s">
        <v>4401</v>
      </c>
    </row>
    <row r="54" spans="1:18" ht="17.25" customHeight="1" x14ac:dyDescent="0.25">
      <c r="A54" s="5" t="s">
        <v>9060</v>
      </c>
      <c r="B54" s="5" t="s">
        <v>9061</v>
      </c>
      <c r="C54" s="5">
        <v>2007</v>
      </c>
      <c r="D54" s="5" t="s">
        <v>9064</v>
      </c>
      <c r="F54" s="5">
        <v>218</v>
      </c>
      <c r="G54" s="5">
        <v>220</v>
      </c>
      <c r="H54" s="5">
        <v>2</v>
      </c>
      <c r="I54" s="5" t="s">
        <v>7287</v>
      </c>
      <c r="L54" s="5" t="s">
        <v>4402</v>
      </c>
      <c r="M54" s="5" t="s">
        <v>4402</v>
      </c>
      <c r="N54" s="5" t="s">
        <v>4402</v>
      </c>
      <c r="O54" s="5" t="s">
        <v>4402</v>
      </c>
      <c r="P54" s="5" t="s">
        <v>4401</v>
      </c>
    </row>
    <row r="55" spans="1:18" ht="17.25" customHeight="1" x14ac:dyDescent="0.25">
      <c r="A55" s="5" t="s">
        <v>8779</v>
      </c>
      <c r="B55" s="5" t="s">
        <v>8780</v>
      </c>
      <c r="C55" s="5">
        <v>2007</v>
      </c>
      <c r="D55" s="5" t="s">
        <v>8783</v>
      </c>
      <c r="F55" s="5">
        <v>5</v>
      </c>
      <c r="G55" s="5">
        <v>7</v>
      </c>
      <c r="H55" s="5">
        <v>2</v>
      </c>
      <c r="I55" s="5" t="s">
        <v>7287</v>
      </c>
      <c r="L55" s="5" t="s">
        <v>4402</v>
      </c>
      <c r="M55" s="5" t="s">
        <v>4402</v>
      </c>
      <c r="N55" s="5" t="s">
        <v>4402</v>
      </c>
      <c r="O55" s="5" t="s">
        <v>4402</v>
      </c>
      <c r="P55" s="5" t="s">
        <v>4401</v>
      </c>
    </row>
    <row r="56" spans="1:18" ht="17.25" customHeight="1" x14ac:dyDescent="0.25">
      <c r="A56" s="5" t="s">
        <v>8806</v>
      </c>
      <c r="B56" s="5" t="s">
        <v>8807</v>
      </c>
      <c r="C56" s="5">
        <v>2007</v>
      </c>
      <c r="D56" s="5" t="s">
        <v>8810</v>
      </c>
      <c r="F56" s="5">
        <v>185</v>
      </c>
      <c r="G56" s="5">
        <v>187</v>
      </c>
      <c r="H56" s="5">
        <v>2</v>
      </c>
      <c r="I56" s="5" t="s">
        <v>7287</v>
      </c>
      <c r="L56" s="5" t="s">
        <v>4402</v>
      </c>
      <c r="M56" s="5" t="s">
        <v>4402</v>
      </c>
      <c r="N56" s="5" t="s">
        <v>4402</v>
      </c>
      <c r="O56" s="5" t="s">
        <v>4402</v>
      </c>
      <c r="P56" s="5" t="s">
        <v>4401</v>
      </c>
    </row>
    <row r="57" spans="1:18" ht="17.25" customHeight="1" x14ac:dyDescent="0.25">
      <c r="A57" s="5" t="s">
        <v>8355</v>
      </c>
      <c r="B57" s="5" t="s">
        <v>8356</v>
      </c>
      <c r="C57" s="5">
        <v>2007</v>
      </c>
      <c r="D57" s="5" t="s">
        <v>8359</v>
      </c>
      <c r="F57" s="5">
        <v>170</v>
      </c>
      <c r="G57" s="5">
        <v>172</v>
      </c>
      <c r="H57" s="5">
        <v>2</v>
      </c>
      <c r="I57" s="5" t="s">
        <v>7287</v>
      </c>
      <c r="K57" s="5" t="s">
        <v>4401</v>
      </c>
      <c r="L57" s="5" t="s">
        <v>4402</v>
      </c>
      <c r="M57" s="5" t="s">
        <v>4402</v>
      </c>
      <c r="N57" s="5" t="s">
        <v>4402</v>
      </c>
      <c r="O57" s="5" t="s">
        <v>4402</v>
      </c>
      <c r="P57" s="5" t="s">
        <v>4401</v>
      </c>
    </row>
    <row r="58" spans="1:18" ht="17.25" customHeight="1" x14ac:dyDescent="0.25">
      <c r="A58" s="5" t="s">
        <v>4916</v>
      </c>
      <c r="B58" s="5" t="s">
        <v>4919</v>
      </c>
      <c r="C58" s="5">
        <v>2007</v>
      </c>
      <c r="D58" s="5" t="s">
        <v>4923</v>
      </c>
      <c r="E58" s="5" t="s">
        <v>4924</v>
      </c>
      <c r="F58" s="5">
        <v>170</v>
      </c>
      <c r="G58" s="5">
        <v>172</v>
      </c>
      <c r="H58" s="5">
        <v>2</v>
      </c>
      <c r="I58" s="5" t="s">
        <v>28</v>
      </c>
      <c r="L58" s="5" t="s">
        <v>4402</v>
      </c>
      <c r="M58" s="5" t="s">
        <v>4402</v>
      </c>
      <c r="N58" s="5" t="s">
        <v>4403</v>
      </c>
      <c r="O58" s="5" t="s">
        <v>4403</v>
      </c>
      <c r="P58" s="5" t="s">
        <v>4401</v>
      </c>
    </row>
    <row r="59" spans="1:18" ht="17.25" customHeight="1" x14ac:dyDescent="0.25">
      <c r="A59" s="5" t="s">
        <v>4980</v>
      </c>
      <c r="B59" s="5" t="s">
        <v>4983</v>
      </c>
      <c r="C59" s="5">
        <v>2007</v>
      </c>
      <c r="D59" s="5" t="s">
        <v>4986</v>
      </c>
      <c r="F59" s="5">
        <v>1966</v>
      </c>
      <c r="G59" s="5">
        <v>1967</v>
      </c>
      <c r="H59" s="5">
        <v>1</v>
      </c>
      <c r="I59" s="5" t="s">
        <v>28</v>
      </c>
      <c r="L59" s="5" t="s">
        <v>4402</v>
      </c>
      <c r="M59" s="5" t="s">
        <v>4402</v>
      </c>
      <c r="N59" s="5" t="s">
        <v>4403</v>
      </c>
      <c r="O59" s="5" t="s">
        <v>4403</v>
      </c>
      <c r="P59" s="5" t="s">
        <v>4401</v>
      </c>
    </row>
    <row r="60" spans="1:18" ht="17.25" customHeight="1" x14ac:dyDescent="0.25">
      <c r="A60" s="5" t="s">
        <v>5175</v>
      </c>
      <c r="B60" s="5" t="s">
        <v>5178</v>
      </c>
      <c r="C60" s="5">
        <v>2007</v>
      </c>
      <c r="D60" s="5" t="s">
        <v>5182</v>
      </c>
      <c r="F60" s="5">
        <v>591</v>
      </c>
      <c r="G60" s="5">
        <v>595</v>
      </c>
      <c r="H60" s="5">
        <v>4</v>
      </c>
      <c r="I60" s="5" t="s">
        <v>28</v>
      </c>
      <c r="L60" s="5" t="s">
        <v>4402</v>
      </c>
      <c r="M60" s="5" t="s">
        <v>4402</v>
      </c>
      <c r="N60" s="5" t="s">
        <v>4403</v>
      </c>
      <c r="O60" s="5" t="s">
        <v>4403</v>
      </c>
      <c r="P60" s="5" t="s">
        <v>4401</v>
      </c>
    </row>
    <row r="61" spans="1:18" ht="17.25" customHeight="1" x14ac:dyDescent="0.25">
      <c r="A61" s="5" t="s">
        <v>4845</v>
      </c>
      <c r="B61" s="5" t="s">
        <v>4848</v>
      </c>
      <c r="C61" s="5">
        <v>2007</v>
      </c>
      <c r="D61" s="5" t="s">
        <v>4850</v>
      </c>
      <c r="E61" s="5" t="s">
        <v>4851</v>
      </c>
      <c r="F61" s="5">
        <v>769</v>
      </c>
      <c r="G61" s="5">
        <v>771</v>
      </c>
      <c r="H61" s="5">
        <v>2</v>
      </c>
      <c r="I61" s="5" t="s">
        <v>28</v>
      </c>
      <c r="L61" s="5" t="s">
        <v>4402</v>
      </c>
      <c r="M61" s="5" t="s">
        <v>4402</v>
      </c>
      <c r="N61" s="5" t="s">
        <v>4403</v>
      </c>
      <c r="O61" s="5" t="s">
        <v>4403</v>
      </c>
      <c r="P61" s="5" t="s">
        <v>4401</v>
      </c>
    </row>
    <row r="62" spans="1:18" ht="17.25" customHeight="1" x14ac:dyDescent="0.25">
      <c r="A62" s="5" t="s">
        <v>5081</v>
      </c>
      <c r="B62" s="5" t="s">
        <v>5083</v>
      </c>
      <c r="C62" s="5">
        <v>2007</v>
      </c>
      <c r="D62" s="5" t="s">
        <v>5085</v>
      </c>
      <c r="E62" s="5" t="s">
        <v>5086</v>
      </c>
      <c r="F62" s="5">
        <v>805</v>
      </c>
      <c r="G62" s="5">
        <v>809</v>
      </c>
      <c r="H62" s="5">
        <v>4</v>
      </c>
      <c r="I62" s="5" t="s">
        <v>28</v>
      </c>
      <c r="L62" s="5" t="s">
        <v>4402</v>
      </c>
      <c r="M62" s="5" t="s">
        <v>4402</v>
      </c>
      <c r="N62" s="5" t="s">
        <v>4403</v>
      </c>
      <c r="O62" s="5" t="s">
        <v>4403</v>
      </c>
      <c r="P62" s="5" t="s">
        <v>4401</v>
      </c>
    </row>
    <row r="63" spans="1:18" ht="17.25" customHeight="1" x14ac:dyDescent="0.25">
      <c r="A63" s="5" t="s">
        <v>8184</v>
      </c>
      <c r="B63" s="5" t="s">
        <v>8185</v>
      </c>
      <c r="C63" s="5">
        <v>2007</v>
      </c>
      <c r="D63" s="5" t="s">
        <v>8189</v>
      </c>
      <c r="E63" s="5" t="s">
        <v>8190</v>
      </c>
      <c r="F63" s="5">
        <v>244</v>
      </c>
      <c r="G63" s="5">
        <v>251</v>
      </c>
      <c r="H63" s="5">
        <v>7</v>
      </c>
      <c r="I63" s="5" t="s">
        <v>7287</v>
      </c>
      <c r="J63" s="5" t="s">
        <v>4409</v>
      </c>
      <c r="L63" s="5" t="s">
        <v>4401</v>
      </c>
    </row>
    <row r="64" spans="1:18" ht="17.25" customHeight="1" x14ac:dyDescent="0.25">
      <c r="A64" s="5" t="s">
        <v>8490</v>
      </c>
      <c r="B64" s="5" t="s">
        <v>8491</v>
      </c>
      <c r="C64" s="5">
        <v>2007</v>
      </c>
      <c r="D64" s="5" t="s">
        <v>8494</v>
      </c>
      <c r="E64" s="5" t="s">
        <v>8495</v>
      </c>
      <c r="F64" s="5">
        <v>1</v>
      </c>
      <c r="G64" s="5">
        <v>8</v>
      </c>
      <c r="H64" s="5">
        <v>7</v>
      </c>
      <c r="I64" s="5" t="s">
        <v>7287</v>
      </c>
      <c r="L64" s="5" t="s">
        <v>4401</v>
      </c>
    </row>
    <row r="65" spans="1:18" ht="17.25" customHeight="1" x14ac:dyDescent="0.25">
      <c r="A65" s="5" t="s">
        <v>7885</v>
      </c>
      <c r="B65" s="5" t="s">
        <v>7886</v>
      </c>
      <c r="C65" s="5">
        <v>2007</v>
      </c>
      <c r="D65" s="5" t="s">
        <v>7892</v>
      </c>
      <c r="E65" s="5" t="s">
        <v>7893</v>
      </c>
      <c r="F65" s="5" t="s">
        <v>7888</v>
      </c>
      <c r="G65" s="5" t="s">
        <v>7889</v>
      </c>
      <c r="I65" s="5" t="s">
        <v>7287</v>
      </c>
      <c r="L65" s="5" t="s">
        <v>4401</v>
      </c>
    </row>
    <row r="66" spans="1:18" ht="17.25" customHeight="1" x14ac:dyDescent="0.25">
      <c r="A66" s="5" t="s">
        <v>5160</v>
      </c>
      <c r="B66" s="5" t="s">
        <v>5163</v>
      </c>
      <c r="C66" s="5">
        <v>2007</v>
      </c>
      <c r="D66" s="5" t="s">
        <v>5166</v>
      </c>
      <c r="E66" s="5" t="s">
        <v>5167</v>
      </c>
      <c r="F66" s="5">
        <v>163</v>
      </c>
      <c r="G66" s="5">
        <v>170</v>
      </c>
      <c r="H66" s="5">
        <v>7</v>
      </c>
      <c r="I66" s="5" t="s">
        <v>28</v>
      </c>
      <c r="J66" s="5" t="s">
        <v>4409</v>
      </c>
      <c r="L66" s="5" t="s">
        <v>4401</v>
      </c>
      <c r="M66" s="5" t="s">
        <v>4402</v>
      </c>
      <c r="N66" s="5" t="s">
        <v>4403</v>
      </c>
      <c r="O66" s="5" t="s">
        <v>4403</v>
      </c>
      <c r="P66" s="5" t="s">
        <v>4403</v>
      </c>
    </row>
    <row r="67" spans="1:18" ht="17.25" customHeight="1" x14ac:dyDescent="0.25">
      <c r="A67" s="5" t="s">
        <v>5011</v>
      </c>
      <c r="B67" s="5" t="s">
        <v>5014</v>
      </c>
      <c r="C67" s="5">
        <v>2007</v>
      </c>
      <c r="D67" s="5" t="s">
        <v>5017</v>
      </c>
      <c r="F67" s="5">
        <v>362</v>
      </c>
      <c r="G67" s="5">
        <v>378</v>
      </c>
      <c r="H67" s="5">
        <v>16</v>
      </c>
      <c r="I67" s="5" t="s">
        <v>28</v>
      </c>
      <c r="L67" s="5" t="s">
        <v>4401</v>
      </c>
      <c r="M67" s="5" t="s">
        <v>4402</v>
      </c>
      <c r="N67" s="5" t="s">
        <v>4403</v>
      </c>
      <c r="O67" s="5" t="s">
        <v>4403</v>
      </c>
      <c r="P67" s="5" t="s">
        <v>4403</v>
      </c>
    </row>
    <row r="68" spans="1:18" ht="17.25" customHeight="1" x14ac:dyDescent="0.25">
      <c r="A68" s="5" t="s">
        <v>7079</v>
      </c>
      <c r="B68" s="5" t="s">
        <v>7082</v>
      </c>
      <c r="C68" s="5">
        <v>2007</v>
      </c>
      <c r="D68" s="5" t="s">
        <v>7102</v>
      </c>
      <c r="E68" s="5" t="s">
        <v>7103</v>
      </c>
      <c r="F68" s="5">
        <v>128</v>
      </c>
      <c r="G68" s="5">
        <v>139</v>
      </c>
      <c r="H68" s="5">
        <v>11</v>
      </c>
      <c r="I68" s="5" t="s">
        <v>28</v>
      </c>
      <c r="L68" s="5" t="s">
        <v>4401</v>
      </c>
    </row>
    <row r="69" spans="1:18" ht="17.25" customHeight="1" x14ac:dyDescent="0.25">
      <c r="A69" s="5" t="s">
        <v>5152</v>
      </c>
      <c r="B69" s="5" t="s">
        <v>5155</v>
      </c>
      <c r="C69" s="5">
        <v>2007</v>
      </c>
      <c r="D69" s="5" t="s">
        <v>5158</v>
      </c>
      <c r="E69" s="5" t="s">
        <v>5159</v>
      </c>
      <c r="F69" s="5">
        <v>105</v>
      </c>
      <c r="G69" s="5">
        <v>114</v>
      </c>
      <c r="H69" s="5">
        <v>9</v>
      </c>
      <c r="I69" s="5" t="s">
        <v>28</v>
      </c>
      <c r="L69" s="5" t="s">
        <v>4401</v>
      </c>
      <c r="M69" s="5" t="s">
        <v>4402</v>
      </c>
      <c r="N69" s="5" t="s">
        <v>4403</v>
      </c>
      <c r="O69" s="5" t="s">
        <v>4403</v>
      </c>
      <c r="P69" s="5" t="s">
        <v>4403</v>
      </c>
    </row>
    <row r="70" spans="1:18" ht="17.25" customHeight="1" x14ac:dyDescent="0.25">
      <c r="A70" s="5" t="s">
        <v>4798</v>
      </c>
      <c r="B70" s="5" t="s">
        <v>4801</v>
      </c>
      <c r="C70" s="5">
        <v>2007</v>
      </c>
      <c r="D70" s="5" t="s">
        <v>4804</v>
      </c>
      <c r="E70" s="5" t="s">
        <v>4805</v>
      </c>
      <c r="F70" s="5">
        <v>489</v>
      </c>
      <c r="G70" s="5">
        <v>497</v>
      </c>
      <c r="H70" s="5">
        <v>8</v>
      </c>
      <c r="I70" s="5" t="s">
        <v>28</v>
      </c>
      <c r="L70" s="5" t="s">
        <v>4401</v>
      </c>
      <c r="M70" s="5" t="s">
        <v>4402</v>
      </c>
      <c r="N70" s="5" t="s">
        <v>4403</v>
      </c>
      <c r="O70" s="5" t="s">
        <v>4403</v>
      </c>
      <c r="P70" s="5" t="s">
        <v>4403</v>
      </c>
    </row>
    <row r="71" spans="1:18" ht="17.25" customHeight="1" x14ac:dyDescent="0.25">
      <c r="A71" s="5" t="s">
        <v>5002</v>
      </c>
      <c r="B71" s="5" t="s">
        <v>5005</v>
      </c>
      <c r="C71" s="5">
        <v>2007</v>
      </c>
      <c r="D71" s="5" t="s">
        <v>5009</v>
      </c>
      <c r="E71" s="5" t="s">
        <v>5010</v>
      </c>
      <c r="F71" s="5">
        <v>166</v>
      </c>
      <c r="G71" s="5">
        <v>173</v>
      </c>
      <c r="H71" s="5">
        <v>7</v>
      </c>
      <c r="I71" s="5" t="s">
        <v>28</v>
      </c>
      <c r="L71" s="5" t="s">
        <v>4401</v>
      </c>
      <c r="M71" s="5" t="s">
        <v>4402</v>
      </c>
      <c r="N71" s="5" t="s">
        <v>4403</v>
      </c>
      <c r="O71" s="5" t="s">
        <v>4403</v>
      </c>
      <c r="P71" s="5" t="s">
        <v>4403</v>
      </c>
    </row>
    <row r="72" spans="1:18" ht="17.25" customHeight="1" x14ac:dyDescent="0.25">
      <c r="A72" s="5" t="s">
        <v>5050</v>
      </c>
      <c r="B72" s="5" t="s">
        <v>5053</v>
      </c>
      <c r="C72" s="5">
        <v>2007</v>
      </c>
      <c r="D72" s="5" t="s">
        <v>5056</v>
      </c>
      <c r="F72" s="5">
        <v>11</v>
      </c>
      <c r="G72" s="5">
        <v>18</v>
      </c>
      <c r="H72" s="5">
        <v>7</v>
      </c>
      <c r="I72" s="5" t="s">
        <v>28</v>
      </c>
      <c r="L72" s="5" t="s">
        <v>7180</v>
      </c>
      <c r="M72" s="5" t="s">
        <v>4403</v>
      </c>
      <c r="N72" s="5" t="s">
        <v>4403</v>
      </c>
      <c r="O72" s="5" t="s">
        <v>4403</v>
      </c>
      <c r="P72" s="5" t="s">
        <v>4403</v>
      </c>
    </row>
    <row r="73" spans="1:18" ht="17.25" customHeight="1" x14ac:dyDescent="0.25">
      <c r="A73" s="5" t="s">
        <v>5139</v>
      </c>
      <c r="B73" s="5" t="s">
        <v>5141</v>
      </c>
      <c r="C73" s="5">
        <v>2007</v>
      </c>
      <c r="D73" s="5" t="s">
        <v>5143</v>
      </c>
      <c r="E73" s="5" t="s">
        <v>5144</v>
      </c>
      <c r="F73" s="5">
        <v>567</v>
      </c>
      <c r="G73" s="5">
        <v>574</v>
      </c>
      <c r="H73" s="5">
        <v>7</v>
      </c>
      <c r="I73" s="5" t="s">
        <v>28</v>
      </c>
      <c r="L73" s="5" t="s">
        <v>7180</v>
      </c>
      <c r="M73" s="5" t="s">
        <v>4403</v>
      </c>
      <c r="N73" s="5" t="s">
        <v>4403</v>
      </c>
      <c r="O73" s="5" t="s">
        <v>4403</v>
      </c>
      <c r="P73" s="5" t="s">
        <v>4403</v>
      </c>
    </row>
    <row r="74" spans="1:18" ht="17.25" customHeight="1" x14ac:dyDescent="0.25">
      <c r="A74" s="5" t="s">
        <v>5218</v>
      </c>
      <c r="B74" s="5" t="s">
        <v>5221</v>
      </c>
      <c r="C74" s="5">
        <v>2007</v>
      </c>
      <c r="D74" s="5" t="s">
        <v>5223</v>
      </c>
      <c r="E74" s="5" t="s">
        <v>5224</v>
      </c>
      <c r="F74" s="5">
        <v>292</v>
      </c>
      <c r="G74" s="5">
        <v>301</v>
      </c>
      <c r="H74" s="5">
        <v>9</v>
      </c>
      <c r="I74" s="5" t="s">
        <v>28</v>
      </c>
      <c r="L74" s="5" t="s">
        <v>7180</v>
      </c>
      <c r="M74" s="5" t="s">
        <v>4403</v>
      </c>
      <c r="N74" s="5" t="s">
        <v>4403</v>
      </c>
      <c r="O74" s="5" t="s">
        <v>4403</v>
      </c>
      <c r="P74" s="5" t="s">
        <v>4403</v>
      </c>
    </row>
    <row r="75" spans="1:18" ht="17.25" customHeight="1" x14ac:dyDescent="0.25">
      <c r="A75" s="5" t="s">
        <v>8521</v>
      </c>
      <c r="B75" s="5" t="s">
        <v>8522</v>
      </c>
      <c r="C75" s="5">
        <v>2007</v>
      </c>
      <c r="D75" s="5" t="s">
        <v>8524</v>
      </c>
      <c r="F75" s="5">
        <v>11</v>
      </c>
      <c r="G75" s="5">
        <v>18</v>
      </c>
      <c r="H75" s="5">
        <v>7</v>
      </c>
      <c r="I75" s="5" t="s">
        <v>7287</v>
      </c>
      <c r="K75" s="5" t="s">
        <v>4401</v>
      </c>
    </row>
    <row r="76" spans="1:18" ht="17.25" customHeight="1" x14ac:dyDescent="0.25">
      <c r="A76" s="5" t="s">
        <v>7770</v>
      </c>
      <c r="B76" s="5" t="s">
        <v>7771</v>
      </c>
      <c r="C76" s="5">
        <v>2008</v>
      </c>
      <c r="D76" s="5" t="s">
        <v>7775</v>
      </c>
      <c r="F76" s="5">
        <v>3448</v>
      </c>
      <c r="G76" s="5">
        <v>3455</v>
      </c>
      <c r="H76" s="5">
        <v>7</v>
      </c>
      <c r="I76" s="5" t="s">
        <v>7287</v>
      </c>
      <c r="J76" s="5" t="s">
        <v>9431</v>
      </c>
      <c r="L76" s="5" t="s">
        <v>4403</v>
      </c>
      <c r="M76" s="5" t="s">
        <v>4403</v>
      </c>
      <c r="N76" s="5" t="s">
        <v>4403</v>
      </c>
      <c r="O76" s="5" t="s">
        <v>4403</v>
      </c>
      <c r="P76" s="5" t="s">
        <v>4403</v>
      </c>
      <c r="Q76" s="5" t="s">
        <v>4403</v>
      </c>
      <c r="R76" s="5" t="s">
        <v>4403</v>
      </c>
    </row>
    <row r="77" spans="1:18" ht="17.25" customHeight="1" x14ac:dyDescent="0.25">
      <c r="A77" s="5" t="s">
        <v>4560</v>
      </c>
      <c r="B77" s="5" t="s">
        <v>4563</v>
      </c>
      <c r="C77" s="5">
        <v>2008</v>
      </c>
      <c r="D77" s="5" t="s">
        <v>4566</v>
      </c>
      <c r="F77" s="5">
        <v>9</v>
      </c>
      <c r="G77" s="5">
        <v>16</v>
      </c>
      <c r="H77" s="5">
        <v>7</v>
      </c>
      <c r="I77" s="5" t="s">
        <v>28</v>
      </c>
      <c r="L77" s="5" t="s">
        <v>7180</v>
      </c>
      <c r="M77" s="5" t="s">
        <v>4403</v>
      </c>
      <c r="N77" s="5" t="s">
        <v>4403</v>
      </c>
      <c r="O77" s="5" t="s">
        <v>4403</v>
      </c>
      <c r="P77" s="5" t="s">
        <v>4403</v>
      </c>
      <c r="Q77" s="5" t="s">
        <v>4403</v>
      </c>
      <c r="R77" s="5" t="s">
        <v>4403</v>
      </c>
    </row>
    <row r="78" spans="1:18" ht="17.25" customHeight="1" x14ac:dyDescent="0.25">
      <c r="A78" s="5" t="s">
        <v>9357</v>
      </c>
      <c r="B78" s="5" t="s">
        <v>7155</v>
      </c>
      <c r="C78" s="5">
        <v>2008</v>
      </c>
      <c r="D78" s="5" t="s">
        <v>9359</v>
      </c>
      <c r="E78" s="5" t="s">
        <v>9360</v>
      </c>
      <c r="F78" s="5">
        <v>267</v>
      </c>
      <c r="G78" s="5">
        <v>270</v>
      </c>
      <c r="H78" s="5">
        <f>G78-F78+1</f>
        <v>4</v>
      </c>
      <c r="I78" s="5" t="s">
        <v>9239</v>
      </c>
      <c r="K78" s="5" t="s">
        <v>4401</v>
      </c>
      <c r="L78" s="5" t="s">
        <v>4402</v>
      </c>
      <c r="M78" s="5" t="s">
        <v>4402</v>
      </c>
      <c r="N78" s="5" t="s">
        <v>4402</v>
      </c>
      <c r="O78" s="5" t="s">
        <v>4402</v>
      </c>
      <c r="P78" s="5" t="s">
        <v>4401</v>
      </c>
    </row>
    <row r="79" spans="1:18" ht="17.25" customHeight="1" x14ac:dyDescent="0.25">
      <c r="A79" s="5" t="s">
        <v>9352</v>
      </c>
      <c r="B79" s="5" t="s">
        <v>9353</v>
      </c>
      <c r="C79" s="5">
        <v>2008</v>
      </c>
      <c r="D79" s="5" t="s">
        <v>9355</v>
      </c>
      <c r="E79" s="5" t="s">
        <v>9356</v>
      </c>
      <c r="F79" s="5">
        <v>259</v>
      </c>
      <c r="G79" s="5">
        <v>262</v>
      </c>
      <c r="H79" s="5">
        <f>G79-F79+1</f>
        <v>4</v>
      </c>
      <c r="I79" s="5" t="s">
        <v>9239</v>
      </c>
      <c r="K79" s="5" t="s">
        <v>4401</v>
      </c>
      <c r="L79" s="5" t="s">
        <v>4402</v>
      </c>
      <c r="M79" s="5" t="s">
        <v>4402</v>
      </c>
      <c r="N79" s="5" t="s">
        <v>4402</v>
      </c>
      <c r="O79" s="5" t="s">
        <v>4402</v>
      </c>
      <c r="P79" s="5" t="s">
        <v>4401</v>
      </c>
    </row>
    <row r="80" spans="1:18" ht="17.25" customHeight="1" x14ac:dyDescent="0.25">
      <c r="A80" s="5" t="s">
        <v>4650</v>
      </c>
      <c r="B80" s="5" t="s">
        <v>4653</v>
      </c>
      <c r="C80" s="5">
        <v>2008</v>
      </c>
      <c r="D80" s="5" t="s">
        <v>4656</v>
      </c>
      <c r="E80" s="5" t="s">
        <v>4657</v>
      </c>
      <c r="F80" s="5">
        <v>43</v>
      </c>
      <c r="G80" s="5">
        <v>45</v>
      </c>
      <c r="H80" s="5">
        <v>2</v>
      </c>
      <c r="I80" s="5" t="s">
        <v>28</v>
      </c>
      <c r="L80" s="5" t="s">
        <v>4402</v>
      </c>
      <c r="M80" s="5" t="s">
        <v>4402</v>
      </c>
      <c r="N80" s="5" t="s">
        <v>4403</v>
      </c>
      <c r="O80" s="5" t="s">
        <v>4403</v>
      </c>
      <c r="P80" s="5" t="s">
        <v>4401</v>
      </c>
    </row>
    <row r="81" spans="1:17" ht="17.25" customHeight="1" x14ac:dyDescent="0.25">
      <c r="A81" s="5" t="s">
        <v>4633</v>
      </c>
      <c r="B81" s="5" t="s">
        <v>4636</v>
      </c>
      <c r="C81" s="5">
        <v>2008</v>
      </c>
      <c r="D81" s="5" t="s">
        <v>4639</v>
      </c>
      <c r="E81" s="5" t="s">
        <v>4640</v>
      </c>
      <c r="F81" s="5">
        <v>276</v>
      </c>
      <c r="G81" s="5">
        <v>278</v>
      </c>
      <c r="H81" s="5">
        <v>2</v>
      </c>
      <c r="I81" s="5" t="s">
        <v>28</v>
      </c>
      <c r="L81" s="5" t="s">
        <v>4402</v>
      </c>
      <c r="M81" s="5" t="s">
        <v>4402</v>
      </c>
      <c r="N81" s="5" t="s">
        <v>4403</v>
      </c>
      <c r="O81" s="5" t="s">
        <v>4403</v>
      </c>
      <c r="P81" s="5" t="s">
        <v>4401</v>
      </c>
    </row>
    <row r="82" spans="1:17" ht="17.25" customHeight="1" x14ac:dyDescent="0.25">
      <c r="A82" s="5" t="s">
        <v>4517</v>
      </c>
      <c r="B82" s="5" t="s">
        <v>4520</v>
      </c>
      <c r="C82" s="5">
        <v>2008</v>
      </c>
      <c r="D82" s="5" t="s">
        <v>4524</v>
      </c>
      <c r="E82" s="5" t="s">
        <v>4525</v>
      </c>
      <c r="F82" s="5">
        <v>259</v>
      </c>
      <c r="G82" s="5">
        <v>262</v>
      </c>
      <c r="H82" s="5">
        <v>3</v>
      </c>
      <c r="I82" s="5" t="s">
        <v>28</v>
      </c>
      <c r="L82" s="5" t="s">
        <v>4402</v>
      </c>
      <c r="M82" s="5" t="s">
        <v>4402</v>
      </c>
      <c r="N82" s="5" t="s">
        <v>4403</v>
      </c>
      <c r="O82" s="5" t="s">
        <v>4403</v>
      </c>
      <c r="P82" s="5" t="s">
        <v>4401</v>
      </c>
    </row>
    <row r="83" spans="1:17" ht="17.25" customHeight="1" x14ac:dyDescent="0.25">
      <c r="A83" s="5" t="s">
        <v>4695</v>
      </c>
      <c r="B83" s="5" t="s">
        <v>4698</v>
      </c>
      <c r="C83" s="5">
        <v>2008</v>
      </c>
      <c r="D83" s="5" t="s">
        <v>4702</v>
      </c>
      <c r="E83" s="5" t="s">
        <v>4703</v>
      </c>
      <c r="F83" s="5">
        <v>18</v>
      </c>
      <c r="G83" s="5">
        <v>22</v>
      </c>
      <c r="H83" s="5">
        <v>4</v>
      </c>
      <c r="I83" s="5" t="s">
        <v>28</v>
      </c>
      <c r="L83" s="5" t="s">
        <v>4402</v>
      </c>
      <c r="M83" s="5" t="s">
        <v>4402</v>
      </c>
      <c r="N83" s="5" t="s">
        <v>4403</v>
      </c>
      <c r="O83" s="5" t="s">
        <v>4403</v>
      </c>
      <c r="P83" s="5" t="s">
        <v>4401</v>
      </c>
    </row>
    <row r="84" spans="1:17" ht="17.25" customHeight="1" x14ac:dyDescent="0.25">
      <c r="A84" s="5" t="s">
        <v>4876</v>
      </c>
      <c r="B84" s="5" t="s">
        <v>4879</v>
      </c>
      <c r="C84" s="5">
        <v>2008</v>
      </c>
      <c r="D84" s="5" t="s">
        <v>4882</v>
      </c>
      <c r="E84" s="5" t="s">
        <v>4883</v>
      </c>
      <c r="F84" s="5">
        <v>194</v>
      </c>
      <c r="G84" s="5">
        <v>201</v>
      </c>
      <c r="H84" s="5">
        <v>7</v>
      </c>
      <c r="I84" s="5" t="s">
        <v>28</v>
      </c>
      <c r="L84" s="5" t="s">
        <v>4403</v>
      </c>
      <c r="M84" s="5" t="s">
        <v>4403</v>
      </c>
      <c r="N84" s="5" t="s">
        <v>4403</v>
      </c>
      <c r="O84" s="5" t="s">
        <v>4403</v>
      </c>
      <c r="P84" s="5" t="s">
        <v>4403</v>
      </c>
      <c r="Q84" s="5" t="s">
        <v>4401</v>
      </c>
    </row>
    <row r="85" spans="1:17" ht="17.25" customHeight="1" x14ac:dyDescent="0.25">
      <c r="A85" s="5" t="s">
        <v>9326</v>
      </c>
      <c r="B85" s="5" t="s">
        <v>9327</v>
      </c>
      <c r="C85" s="5">
        <v>2008</v>
      </c>
      <c r="D85" s="5" t="s">
        <v>9330</v>
      </c>
      <c r="E85" s="5" t="s">
        <v>9331</v>
      </c>
      <c r="F85" s="5">
        <v>39</v>
      </c>
      <c r="G85" s="5">
        <v>43</v>
      </c>
      <c r="H85" s="5">
        <f>G85-F85+1</f>
        <v>5</v>
      </c>
      <c r="I85" s="5" t="s">
        <v>9239</v>
      </c>
      <c r="L85" s="5" t="s">
        <v>4401</v>
      </c>
    </row>
    <row r="86" spans="1:17" ht="17.25" customHeight="1" x14ac:dyDescent="0.25">
      <c r="A86" s="5" t="s">
        <v>9386</v>
      </c>
      <c r="B86" s="5" t="s">
        <v>9428</v>
      </c>
      <c r="C86" s="5">
        <v>2008</v>
      </c>
      <c r="D86" s="5" t="s">
        <v>9389</v>
      </c>
      <c r="E86" s="5" t="s">
        <v>9390</v>
      </c>
      <c r="H86" s="5">
        <f>G86-F86+1</f>
        <v>1</v>
      </c>
      <c r="I86" s="5" t="s">
        <v>9239</v>
      </c>
      <c r="L86" s="5" t="s">
        <v>4401</v>
      </c>
    </row>
    <row r="87" spans="1:17" ht="17.25" customHeight="1" x14ac:dyDescent="0.25">
      <c r="A87" s="5" t="s">
        <v>8030</v>
      </c>
      <c r="B87" s="5" t="s">
        <v>8031</v>
      </c>
      <c r="C87" s="5">
        <v>2008</v>
      </c>
      <c r="D87" s="5" t="s">
        <v>8035</v>
      </c>
      <c r="F87" s="5">
        <v>12</v>
      </c>
      <c r="G87" s="5">
        <v>21</v>
      </c>
      <c r="H87" s="5">
        <v>9</v>
      </c>
      <c r="I87" s="5" t="s">
        <v>7287</v>
      </c>
      <c r="L87" s="5" t="s">
        <v>4401</v>
      </c>
    </row>
    <row r="88" spans="1:17" ht="17.25" customHeight="1" x14ac:dyDescent="0.25">
      <c r="A88" s="5" t="s">
        <v>7783</v>
      </c>
      <c r="B88" s="5" t="s">
        <v>7784</v>
      </c>
      <c r="C88" s="5">
        <v>2008</v>
      </c>
      <c r="D88" s="5" t="s">
        <v>7788</v>
      </c>
      <c r="E88" s="5" t="s">
        <v>7789</v>
      </c>
      <c r="F88" s="5">
        <v>194</v>
      </c>
      <c r="G88" s="5">
        <v>198</v>
      </c>
      <c r="H88" s="5">
        <v>4</v>
      </c>
      <c r="I88" s="5" t="s">
        <v>7287</v>
      </c>
      <c r="L88" s="5" t="s">
        <v>4401</v>
      </c>
    </row>
    <row r="89" spans="1:17" ht="17.25" customHeight="1" x14ac:dyDescent="0.25">
      <c r="A89" s="5" t="s">
        <v>7794</v>
      </c>
      <c r="B89" s="5" t="s">
        <v>7795</v>
      </c>
      <c r="C89" s="5">
        <v>2008</v>
      </c>
      <c r="D89" s="5" t="s">
        <v>7799</v>
      </c>
      <c r="E89" s="5" t="s">
        <v>7800</v>
      </c>
      <c r="F89" s="5">
        <v>397</v>
      </c>
      <c r="G89" s="5">
        <v>404</v>
      </c>
      <c r="H89" s="5">
        <v>7</v>
      </c>
      <c r="I89" s="5" t="s">
        <v>7287</v>
      </c>
      <c r="L89" s="5" t="s">
        <v>4401</v>
      </c>
    </row>
    <row r="90" spans="1:17" ht="17.25" customHeight="1" x14ac:dyDescent="0.25">
      <c r="A90" s="5" t="s">
        <v>4814</v>
      </c>
      <c r="B90" s="5" t="s">
        <v>4817</v>
      </c>
      <c r="C90" s="5">
        <v>2008</v>
      </c>
      <c r="D90" s="5" t="s">
        <v>4821</v>
      </c>
      <c r="F90" s="5">
        <v>244</v>
      </c>
      <c r="G90" s="5">
        <v>261</v>
      </c>
      <c r="H90" s="5">
        <v>17</v>
      </c>
      <c r="I90" s="5" t="s">
        <v>28</v>
      </c>
      <c r="L90" s="5" t="s">
        <v>4401</v>
      </c>
      <c r="M90" s="5" t="s">
        <v>4402</v>
      </c>
      <c r="N90" s="5" t="s">
        <v>4403</v>
      </c>
      <c r="O90" s="5" t="s">
        <v>4403</v>
      </c>
      <c r="P90" s="5" t="s">
        <v>4403</v>
      </c>
    </row>
    <row r="91" spans="1:17" ht="17.25" customHeight="1" x14ac:dyDescent="0.25">
      <c r="A91" s="5" t="s">
        <v>7152</v>
      </c>
      <c r="B91" s="5" t="s">
        <v>7155</v>
      </c>
      <c r="C91" s="5">
        <v>2008</v>
      </c>
      <c r="D91" s="5" t="s">
        <v>7142</v>
      </c>
      <c r="E91" s="5" t="s">
        <v>7143</v>
      </c>
      <c r="F91" s="5">
        <v>267</v>
      </c>
      <c r="G91" s="5">
        <v>270</v>
      </c>
      <c r="H91" s="5">
        <v>3</v>
      </c>
      <c r="I91" s="5" t="s">
        <v>28</v>
      </c>
      <c r="L91" s="5" t="s">
        <v>4401</v>
      </c>
    </row>
    <row r="92" spans="1:17" ht="17.25" customHeight="1" x14ac:dyDescent="0.25">
      <c r="A92" s="5" t="s">
        <v>4502</v>
      </c>
      <c r="B92" s="5" t="s">
        <v>4505</v>
      </c>
      <c r="C92" s="5">
        <v>2008</v>
      </c>
      <c r="D92" s="5" t="s">
        <v>4508</v>
      </c>
      <c r="E92" s="5" t="s">
        <v>4509</v>
      </c>
      <c r="I92" s="5" t="s">
        <v>28</v>
      </c>
      <c r="L92" s="5" t="s">
        <v>4401</v>
      </c>
      <c r="M92" s="5" t="s">
        <v>4402</v>
      </c>
      <c r="N92" s="5" t="s">
        <v>4403</v>
      </c>
      <c r="O92" s="5" t="s">
        <v>4403</v>
      </c>
    </row>
    <row r="93" spans="1:17" ht="17.25" customHeight="1" x14ac:dyDescent="0.25">
      <c r="A93" s="5" t="s">
        <v>4552</v>
      </c>
      <c r="B93" s="5" t="s">
        <v>4555</v>
      </c>
      <c r="C93" s="5">
        <v>2008</v>
      </c>
      <c r="D93" s="5" t="s">
        <v>4558</v>
      </c>
      <c r="E93" s="5" t="s">
        <v>4559</v>
      </c>
      <c r="F93" s="5">
        <v>11</v>
      </c>
      <c r="G93" s="5">
        <v>18</v>
      </c>
      <c r="H93" s="5">
        <v>7</v>
      </c>
      <c r="I93" s="5" t="s">
        <v>28</v>
      </c>
      <c r="L93" s="5" t="s">
        <v>4401</v>
      </c>
      <c r="M93" s="5" t="s">
        <v>4402</v>
      </c>
      <c r="N93" s="5" t="s">
        <v>4403</v>
      </c>
      <c r="O93" s="5" t="s">
        <v>4403</v>
      </c>
      <c r="P93" s="5" t="s">
        <v>4403</v>
      </c>
    </row>
    <row r="94" spans="1:17" ht="17.25" customHeight="1" x14ac:dyDescent="0.25">
      <c r="A94" s="5" t="s">
        <v>4782</v>
      </c>
      <c r="B94" s="5" t="s">
        <v>4784</v>
      </c>
      <c r="C94" s="5">
        <v>2008</v>
      </c>
      <c r="D94" s="5" t="s">
        <v>4787</v>
      </c>
      <c r="E94" s="5" t="s">
        <v>4788</v>
      </c>
      <c r="F94" s="5">
        <v>112</v>
      </c>
      <c r="G94" s="5">
        <v>120</v>
      </c>
      <c r="H94" s="5">
        <v>8</v>
      </c>
      <c r="I94" s="5" t="s">
        <v>28</v>
      </c>
      <c r="L94" s="5" t="s">
        <v>4401</v>
      </c>
      <c r="M94" s="5" t="s">
        <v>4402</v>
      </c>
      <c r="N94" s="5" t="s">
        <v>4403</v>
      </c>
      <c r="O94" s="5" t="s">
        <v>4403</v>
      </c>
      <c r="P94" s="5" t="s">
        <v>4403</v>
      </c>
    </row>
    <row r="95" spans="1:17" ht="17.25" customHeight="1" x14ac:dyDescent="0.25">
      <c r="A95" s="5" t="s">
        <v>7095</v>
      </c>
      <c r="B95" s="5" t="s">
        <v>7098</v>
      </c>
      <c r="C95" s="5">
        <v>2008</v>
      </c>
      <c r="D95" s="5" t="s">
        <v>7158</v>
      </c>
      <c r="E95" s="5" t="s">
        <v>7159</v>
      </c>
      <c r="F95" s="5">
        <v>105</v>
      </c>
      <c r="G95" s="5">
        <v>112</v>
      </c>
      <c r="H95" s="5">
        <v>7</v>
      </c>
      <c r="I95" s="5" t="s">
        <v>28</v>
      </c>
      <c r="L95" s="5" t="s">
        <v>4401</v>
      </c>
    </row>
    <row r="96" spans="1:17" ht="17.25" customHeight="1" x14ac:dyDescent="0.25">
      <c r="A96" s="5" t="s">
        <v>4526</v>
      </c>
      <c r="B96" s="5" t="s">
        <v>4529</v>
      </c>
      <c r="C96" s="5">
        <v>2008</v>
      </c>
      <c r="D96" s="5" t="s">
        <v>4533</v>
      </c>
      <c r="F96" s="5">
        <v>115</v>
      </c>
      <c r="G96" s="5">
        <v>130</v>
      </c>
      <c r="H96" s="5">
        <v>15</v>
      </c>
      <c r="I96" s="5" t="s">
        <v>28</v>
      </c>
      <c r="L96" s="5" t="s">
        <v>4401</v>
      </c>
      <c r="M96" s="5" t="s">
        <v>4402</v>
      </c>
      <c r="N96" s="5" t="s">
        <v>4403</v>
      </c>
      <c r="O96" s="5" t="s">
        <v>4403</v>
      </c>
      <c r="P96" s="5" t="s">
        <v>4403</v>
      </c>
    </row>
    <row r="97" spans="1:18" ht="17.25" customHeight="1" x14ac:dyDescent="0.25">
      <c r="A97" s="5" t="s">
        <v>7135</v>
      </c>
      <c r="B97" s="5" t="s">
        <v>7138</v>
      </c>
      <c r="C97" s="5">
        <v>2008</v>
      </c>
      <c r="D97" s="5" t="s">
        <v>7044</v>
      </c>
      <c r="F97" s="5">
        <v>11</v>
      </c>
      <c r="G97" s="5">
        <v>14</v>
      </c>
      <c r="H97" s="5">
        <v>3</v>
      </c>
      <c r="I97" s="5" t="s">
        <v>28</v>
      </c>
      <c r="L97" s="5" t="s">
        <v>4401</v>
      </c>
    </row>
    <row r="98" spans="1:18" ht="17.25" customHeight="1" x14ac:dyDescent="0.25">
      <c r="A98" s="5" t="s">
        <v>4892</v>
      </c>
      <c r="B98" s="5" t="s">
        <v>4895</v>
      </c>
      <c r="C98" s="5">
        <v>2008</v>
      </c>
      <c r="D98" s="5" t="s">
        <v>4899</v>
      </c>
      <c r="E98" s="5" t="s">
        <v>4900</v>
      </c>
      <c r="F98" s="5">
        <v>354</v>
      </c>
      <c r="G98" s="5">
        <v>359</v>
      </c>
      <c r="H98" s="5">
        <v>5</v>
      </c>
      <c r="I98" s="5" t="s">
        <v>28</v>
      </c>
      <c r="L98" s="5" t="s">
        <v>4401</v>
      </c>
      <c r="M98" s="5" t="s">
        <v>4402</v>
      </c>
      <c r="N98" s="5" t="s">
        <v>4403</v>
      </c>
      <c r="O98" s="5" t="s">
        <v>4403</v>
      </c>
      <c r="P98" s="5" t="s">
        <v>4403</v>
      </c>
    </row>
    <row r="99" spans="1:18" ht="17.25" customHeight="1" x14ac:dyDescent="0.25">
      <c r="A99" s="5" t="s">
        <v>4713</v>
      </c>
      <c r="B99" s="5" t="s">
        <v>4716</v>
      </c>
      <c r="C99" s="5">
        <v>2008</v>
      </c>
      <c r="D99" s="5" t="s">
        <v>4719</v>
      </c>
      <c r="E99" s="5" t="s">
        <v>4720</v>
      </c>
      <c r="F99" s="5">
        <v>57</v>
      </c>
      <c r="G99" s="5">
        <v>66</v>
      </c>
      <c r="H99" s="5">
        <v>9</v>
      </c>
      <c r="I99" s="5" t="s">
        <v>28</v>
      </c>
      <c r="L99" s="5" t="s">
        <v>7180</v>
      </c>
      <c r="M99" s="5" t="s">
        <v>4403</v>
      </c>
      <c r="N99" s="5" t="s">
        <v>4403</v>
      </c>
      <c r="O99" s="5" t="s">
        <v>4403</v>
      </c>
      <c r="P99" s="5" t="s">
        <v>4403</v>
      </c>
    </row>
    <row r="100" spans="1:18" ht="17.25" customHeight="1" x14ac:dyDescent="0.25">
      <c r="A100" s="5" t="s">
        <v>4867</v>
      </c>
      <c r="B100" s="5" t="s">
        <v>4870</v>
      </c>
      <c r="C100" s="5">
        <v>2008</v>
      </c>
      <c r="D100" s="5" t="s">
        <v>4874</v>
      </c>
      <c r="E100" s="5" t="s">
        <v>4875</v>
      </c>
      <c r="F100" s="5">
        <v>58</v>
      </c>
      <c r="G100" s="5">
        <v>67</v>
      </c>
      <c r="H100" s="5">
        <v>9</v>
      </c>
      <c r="I100" s="5" t="s">
        <v>28</v>
      </c>
      <c r="L100" s="5" t="s">
        <v>7180</v>
      </c>
      <c r="M100" s="5" t="s">
        <v>4403</v>
      </c>
      <c r="N100" s="5" t="s">
        <v>4403</v>
      </c>
      <c r="O100" s="5" t="s">
        <v>4403</v>
      </c>
      <c r="P100" s="5" t="s">
        <v>4403</v>
      </c>
    </row>
    <row r="101" spans="1:18" ht="17.25" customHeight="1" x14ac:dyDescent="0.25">
      <c r="A101" s="5" t="s">
        <v>4831</v>
      </c>
      <c r="B101" s="5" t="s">
        <v>4834</v>
      </c>
      <c r="C101" s="5">
        <v>2008</v>
      </c>
      <c r="D101" s="5" t="s">
        <v>4837</v>
      </c>
      <c r="E101" s="5" t="s">
        <v>4838</v>
      </c>
      <c r="F101" s="5">
        <v>309</v>
      </c>
      <c r="G101" s="5">
        <v>316</v>
      </c>
      <c r="H101" s="5">
        <v>7</v>
      </c>
      <c r="I101" s="5" t="s">
        <v>28</v>
      </c>
      <c r="L101" s="5" t="s">
        <v>7180</v>
      </c>
      <c r="M101" s="5" t="s">
        <v>4403</v>
      </c>
      <c r="N101" s="5" t="s">
        <v>4403</v>
      </c>
      <c r="O101" s="5" t="s">
        <v>4403</v>
      </c>
      <c r="P101" s="5" t="s">
        <v>4403</v>
      </c>
    </row>
    <row r="102" spans="1:18" ht="17.25" customHeight="1" x14ac:dyDescent="0.25">
      <c r="A102" s="5" t="s">
        <v>4658</v>
      </c>
      <c r="B102" s="5" t="s">
        <v>4661</v>
      </c>
      <c r="C102" s="5">
        <v>2008</v>
      </c>
      <c r="D102" s="5" t="s">
        <v>4665</v>
      </c>
      <c r="E102" s="5" t="s">
        <v>4666</v>
      </c>
      <c r="F102" s="5">
        <v>7</v>
      </c>
      <c r="G102" s="5">
        <v>14</v>
      </c>
      <c r="H102" s="5">
        <v>7</v>
      </c>
      <c r="I102" s="5" t="s">
        <v>28</v>
      </c>
      <c r="L102" s="5" t="s">
        <v>7180</v>
      </c>
      <c r="M102" s="5" t="s">
        <v>4403</v>
      </c>
      <c r="N102" s="5" t="s">
        <v>4403</v>
      </c>
      <c r="O102" s="5" t="s">
        <v>4403</v>
      </c>
      <c r="P102" s="5" t="s">
        <v>4403</v>
      </c>
    </row>
    <row r="103" spans="1:18" ht="17.25" customHeight="1" x14ac:dyDescent="0.25">
      <c r="A103" s="5" t="s">
        <v>9371</v>
      </c>
      <c r="B103" s="5" t="s">
        <v>4661</v>
      </c>
      <c r="C103" s="5">
        <v>2008</v>
      </c>
      <c r="D103" s="5" t="s">
        <v>9373</v>
      </c>
      <c r="E103" s="5" t="s">
        <v>9374</v>
      </c>
      <c r="F103" s="5">
        <v>7</v>
      </c>
      <c r="G103" s="5">
        <v>14</v>
      </c>
      <c r="H103" s="5">
        <f>G103-F103+1</f>
        <v>8</v>
      </c>
      <c r="I103" s="5" t="s">
        <v>9239</v>
      </c>
      <c r="K103" s="5" t="s">
        <v>4401</v>
      </c>
    </row>
    <row r="104" spans="1:18" ht="17.25" customHeight="1" x14ac:dyDescent="0.25">
      <c r="A104" s="5" t="s">
        <v>4743</v>
      </c>
      <c r="B104" s="5" t="s">
        <v>4745</v>
      </c>
      <c r="C104" s="5">
        <v>2009</v>
      </c>
      <c r="D104" s="5" t="s">
        <v>4749</v>
      </c>
      <c r="F104" s="5">
        <v>115</v>
      </c>
      <c r="G104" s="5">
        <v>127</v>
      </c>
      <c r="H104" s="5">
        <v>12</v>
      </c>
      <c r="I104" s="5" t="s">
        <v>28</v>
      </c>
      <c r="L104" s="5" t="s">
        <v>4403</v>
      </c>
      <c r="M104" s="5" t="s">
        <v>4403</v>
      </c>
      <c r="N104" s="5" t="s">
        <v>4403</v>
      </c>
      <c r="O104" s="5" t="s">
        <v>4403</v>
      </c>
      <c r="P104" s="5" t="s">
        <v>4403</v>
      </c>
      <c r="Q104" s="5" t="s">
        <v>4403</v>
      </c>
      <c r="R104" s="5" t="s">
        <v>4403</v>
      </c>
    </row>
    <row r="105" spans="1:18" ht="17.25" customHeight="1" x14ac:dyDescent="0.25">
      <c r="A105" s="5" t="s">
        <v>4884</v>
      </c>
      <c r="B105" s="5" t="s">
        <v>4887</v>
      </c>
      <c r="C105" s="5">
        <v>2009</v>
      </c>
      <c r="D105" s="5" t="s">
        <v>4890</v>
      </c>
      <c r="E105" s="5" t="s">
        <v>4891</v>
      </c>
      <c r="F105" s="5">
        <v>47</v>
      </c>
      <c r="G105" s="5">
        <v>54</v>
      </c>
      <c r="H105" s="5">
        <v>7</v>
      </c>
      <c r="I105" s="5" t="s">
        <v>28</v>
      </c>
      <c r="L105" s="5" t="s">
        <v>4403</v>
      </c>
      <c r="M105" s="5" t="s">
        <v>4403</v>
      </c>
      <c r="N105" s="5" t="s">
        <v>4403</v>
      </c>
      <c r="O105" s="5" t="s">
        <v>4403</v>
      </c>
      <c r="P105" s="5" t="s">
        <v>4403</v>
      </c>
      <c r="Q105" s="5" t="s">
        <v>4403</v>
      </c>
      <c r="R105" s="5" t="s">
        <v>4403</v>
      </c>
    </row>
    <row r="106" spans="1:18" ht="17.25" customHeight="1" x14ac:dyDescent="0.25">
      <c r="A106" s="5" t="s">
        <v>4445</v>
      </c>
      <c r="B106" s="5" t="s">
        <v>4447</v>
      </c>
      <c r="C106" s="5">
        <v>2009</v>
      </c>
      <c r="D106" s="5" t="s">
        <v>4450</v>
      </c>
      <c r="E106" s="5" t="s">
        <v>4451</v>
      </c>
      <c r="I106" s="5" t="s">
        <v>28</v>
      </c>
      <c r="J106" s="5" t="s">
        <v>4409</v>
      </c>
      <c r="L106" s="5" t="s">
        <v>7180</v>
      </c>
      <c r="M106" s="5" t="s">
        <v>4403</v>
      </c>
      <c r="N106" s="5" t="s">
        <v>4403</v>
      </c>
      <c r="O106" s="5" t="s">
        <v>4403</v>
      </c>
      <c r="P106" s="5" t="s">
        <v>4403</v>
      </c>
      <c r="Q106" s="5" t="s">
        <v>4403</v>
      </c>
      <c r="R106" s="5" t="s">
        <v>4403</v>
      </c>
    </row>
    <row r="107" spans="1:18" ht="17.25" customHeight="1" x14ac:dyDescent="0.25">
      <c r="A107" s="5" t="s">
        <v>9381</v>
      </c>
      <c r="B107" s="5" t="s">
        <v>9382</v>
      </c>
      <c r="C107" s="5">
        <v>2009</v>
      </c>
      <c r="D107" s="5" t="s">
        <v>9384</v>
      </c>
      <c r="E107" s="5" t="s">
        <v>9385</v>
      </c>
      <c r="F107" s="5">
        <v>7</v>
      </c>
      <c r="G107" s="5">
        <v>8</v>
      </c>
      <c r="H107" s="5">
        <f>G107-F107+1</f>
        <v>2</v>
      </c>
      <c r="I107" s="5" t="s">
        <v>9239</v>
      </c>
      <c r="K107" s="5" t="s">
        <v>4401</v>
      </c>
      <c r="L107" s="5" t="s">
        <v>4402</v>
      </c>
      <c r="M107" s="5" t="s">
        <v>4402</v>
      </c>
      <c r="N107" s="5" t="s">
        <v>4402</v>
      </c>
      <c r="O107" s="5" t="s">
        <v>4402</v>
      </c>
      <c r="P107" s="5" t="s">
        <v>4401</v>
      </c>
    </row>
    <row r="108" spans="1:18" ht="17.25" customHeight="1" x14ac:dyDescent="0.25">
      <c r="A108" s="5" t="s">
        <v>8972</v>
      </c>
      <c r="B108" s="5" t="s">
        <v>8973</v>
      </c>
      <c r="C108" s="5">
        <v>2009</v>
      </c>
      <c r="D108" s="5" t="s">
        <v>8976</v>
      </c>
      <c r="F108" s="5">
        <v>811</v>
      </c>
      <c r="G108" s="5">
        <v>814</v>
      </c>
      <c r="H108" s="5">
        <v>3</v>
      </c>
      <c r="I108" s="5" t="s">
        <v>7287</v>
      </c>
      <c r="L108" s="5" t="s">
        <v>4402</v>
      </c>
      <c r="M108" s="5" t="s">
        <v>4402</v>
      </c>
      <c r="N108" s="5" t="s">
        <v>4402</v>
      </c>
      <c r="O108" s="5" t="s">
        <v>4402</v>
      </c>
      <c r="P108" s="5" t="s">
        <v>4401</v>
      </c>
    </row>
    <row r="109" spans="1:18" ht="17.25" customHeight="1" x14ac:dyDescent="0.25">
      <c r="A109" s="5" t="s">
        <v>7642</v>
      </c>
      <c r="B109" s="5" t="s">
        <v>7643</v>
      </c>
      <c r="C109" s="5">
        <v>2009</v>
      </c>
      <c r="D109" s="5" t="s">
        <v>7647</v>
      </c>
      <c r="E109" s="5" t="s">
        <v>7648</v>
      </c>
      <c r="F109" s="5">
        <v>2388</v>
      </c>
      <c r="G109" s="5">
        <v>2391</v>
      </c>
      <c r="H109" s="5">
        <v>3</v>
      </c>
      <c r="I109" s="5" t="s">
        <v>7287</v>
      </c>
      <c r="L109" s="5" t="s">
        <v>4402</v>
      </c>
      <c r="M109" s="5" t="s">
        <v>4402</v>
      </c>
      <c r="N109" s="5" t="s">
        <v>4402</v>
      </c>
      <c r="O109" s="5" t="s">
        <v>4402</v>
      </c>
      <c r="P109" s="5" t="s">
        <v>4401</v>
      </c>
    </row>
    <row r="110" spans="1:18" ht="17.25" customHeight="1" x14ac:dyDescent="0.25">
      <c r="A110" s="5" t="s">
        <v>4822</v>
      </c>
      <c r="B110" s="5" t="s">
        <v>4825</v>
      </c>
      <c r="C110" s="5">
        <v>2009</v>
      </c>
      <c r="D110" s="5" t="s">
        <v>4829</v>
      </c>
      <c r="E110" s="5" t="s">
        <v>4830</v>
      </c>
      <c r="F110" s="5">
        <v>295</v>
      </c>
      <c r="G110" s="5">
        <v>296</v>
      </c>
      <c r="H110" s="5">
        <v>1</v>
      </c>
      <c r="I110" s="5" t="s">
        <v>28</v>
      </c>
      <c r="L110" s="5" t="s">
        <v>4402</v>
      </c>
      <c r="M110" s="5" t="s">
        <v>4402</v>
      </c>
      <c r="N110" s="5" t="s">
        <v>4403</v>
      </c>
      <c r="O110" s="5" t="s">
        <v>4403</v>
      </c>
      <c r="P110" s="5" t="s">
        <v>4401</v>
      </c>
    </row>
    <row r="111" spans="1:18" ht="17.25" customHeight="1" x14ac:dyDescent="0.25">
      <c r="A111" s="5" t="s">
        <v>4461</v>
      </c>
      <c r="B111" s="5" t="s">
        <v>4464</v>
      </c>
      <c r="C111" s="5">
        <v>2009</v>
      </c>
      <c r="D111" s="5" t="s">
        <v>4467</v>
      </c>
      <c r="F111" s="5">
        <v>191</v>
      </c>
      <c r="G111" s="5">
        <v>194</v>
      </c>
      <c r="H111" s="5">
        <v>3</v>
      </c>
      <c r="I111" s="5" t="s">
        <v>28</v>
      </c>
      <c r="L111" s="5" t="s">
        <v>4402</v>
      </c>
      <c r="M111" s="5" t="s">
        <v>4402</v>
      </c>
      <c r="N111" s="5" t="s">
        <v>4403</v>
      </c>
      <c r="O111" s="5" t="s">
        <v>4403</v>
      </c>
      <c r="P111" s="5" t="s">
        <v>4401</v>
      </c>
    </row>
    <row r="112" spans="1:18" ht="17.25" customHeight="1" x14ac:dyDescent="0.25">
      <c r="A112" s="5" t="s">
        <v>4721</v>
      </c>
      <c r="B112" s="5" t="s">
        <v>4723</v>
      </c>
      <c r="C112" s="5">
        <v>2009</v>
      </c>
      <c r="D112" s="5" t="s">
        <v>4726</v>
      </c>
      <c r="E112" s="5" t="s">
        <v>4727</v>
      </c>
      <c r="H112" s="5">
        <v>12</v>
      </c>
      <c r="I112" s="5" t="s">
        <v>28</v>
      </c>
      <c r="L112" s="5" t="s">
        <v>4402</v>
      </c>
      <c r="M112" s="5" t="s">
        <v>4402</v>
      </c>
      <c r="N112" s="5" t="s">
        <v>4403</v>
      </c>
      <c r="O112" s="5" t="s">
        <v>4403</v>
      </c>
      <c r="P112" s="5" t="s">
        <v>4403</v>
      </c>
      <c r="Q112" s="5" t="s">
        <v>4401</v>
      </c>
    </row>
    <row r="113" spans="1:16" ht="17.25" customHeight="1" x14ac:dyDescent="0.25">
      <c r="A113" s="5" t="s">
        <v>4411</v>
      </c>
      <c r="B113" s="5" t="s">
        <v>4413</v>
      </c>
      <c r="C113" s="5">
        <v>2009</v>
      </c>
      <c r="D113" s="5" t="s">
        <v>4417</v>
      </c>
      <c r="E113" s="5" t="s">
        <v>4418</v>
      </c>
      <c r="F113" s="5">
        <v>7</v>
      </c>
      <c r="G113" s="5">
        <v>8</v>
      </c>
      <c r="H113" s="5">
        <v>1</v>
      </c>
      <c r="I113" s="5" t="s">
        <v>28</v>
      </c>
      <c r="L113" s="5" t="s">
        <v>4402</v>
      </c>
      <c r="M113" s="5" t="s">
        <v>4402</v>
      </c>
      <c r="N113" s="5" t="s">
        <v>4403</v>
      </c>
      <c r="O113" s="5" t="s">
        <v>4403</v>
      </c>
      <c r="P113" s="5" t="s">
        <v>4401</v>
      </c>
    </row>
    <row r="114" spans="1:16" ht="17.25" customHeight="1" x14ac:dyDescent="0.25">
      <c r="A114" s="5" t="s">
        <v>8608</v>
      </c>
      <c r="B114" s="5" t="s">
        <v>8609</v>
      </c>
      <c r="C114" s="5">
        <v>2009</v>
      </c>
      <c r="D114" s="5" t="s">
        <v>8613</v>
      </c>
      <c r="E114" s="5" t="s">
        <v>8614</v>
      </c>
      <c r="F114" s="5">
        <v>132</v>
      </c>
      <c r="G114" s="5">
        <v>139</v>
      </c>
      <c r="H114" s="5">
        <v>7</v>
      </c>
      <c r="I114" s="5" t="s">
        <v>7287</v>
      </c>
      <c r="L114" s="5" t="s">
        <v>4403</v>
      </c>
      <c r="M114" s="5" t="s">
        <v>4401</v>
      </c>
    </row>
    <row r="115" spans="1:16" ht="17.25" customHeight="1" x14ac:dyDescent="0.25">
      <c r="A115" s="5" t="s">
        <v>9396</v>
      </c>
      <c r="B115" s="5" t="s">
        <v>4600</v>
      </c>
      <c r="C115" s="5">
        <v>2009</v>
      </c>
      <c r="D115" s="5" t="s">
        <v>9398</v>
      </c>
      <c r="E115" s="5" t="s">
        <v>9399</v>
      </c>
      <c r="H115" s="5">
        <f>G115-F115+1</f>
        <v>1</v>
      </c>
      <c r="I115" s="5" t="s">
        <v>9239</v>
      </c>
      <c r="K115" s="5" t="s">
        <v>4401</v>
      </c>
      <c r="L115" s="5" t="s">
        <v>4401</v>
      </c>
    </row>
    <row r="116" spans="1:16" ht="17.25" customHeight="1" x14ac:dyDescent="0.25">
      <c r="A116" s="5" t="s">
        <v>9375</v>
      </c>
      <c r="B116" s="5" t="s">
        <v>9376</v>
      </c>
      <c r="C116" s="5">
        <v>2009</v>
      </c>
      <c r="D116" s="5" t="s">
        <v>9379</v>
      </c>
      <c r="E116" s="5" t="s">
        <v>9380</v>
      </c>
      <c r="F116" s="5">
        <v>103</v>
      </c>
      <c r="G116" s="5">
        <v>110</v>
      </c>
      <c r="H116" s="5">
        <f>G116-F116+1</f>
        <v>8</v>
      </c>
      <c r="I116" s="5" t="s">
        <v>9239</v>
      </c>
      <c r="L116" s="5" t="s">
        <v>4401</v>
      </c>
    </row>
    <row r="117" spans="1:16" ht="17.25" customHeight="1" x14ac:dyDescent="0.25">
      <c r="A117" s="5" t="s">
        <v>7670</v>
      </c>
      <c r="B117" s="5" t="s">
        <v>7671</v>
      </c>
      <c r="C117" s="5">
        <v>2009</v>
      </c>
      <c r="D117" s="5" t="s">
        <v>7675</v>
      </c>
      <c r="E117" s="5" t="s">
        <v>7676</v>
      </c>
      <c r="F117" s="5">
        <v>324</v>
      </c>
      <c r="G117" s="5">
        <v>328</v>
      </c>
      <c r="H117" s="5">
        <v>4</v>
      </c>
      <c r="I117" s="5" t="s">
        <v>7287</v>
      </c>
      <c r="L117" s="5" t="s">
        <v>4401</v>
      </c>
    </row>
    <row r="118" spans="1:16" ht="17.25" customHeight="1" x14ac:dyDescent="0.25">
      <c r="A118" s="5" t="s">
        <v>8733</v>
      </c>
      <c r="B118" s="5" t="s">
        <v>8734</v>
      </c>
      <c r="C118" s="5">
        <v>2009</v>
      </c>
      <c r="D118" s="5" t="s">
        <v>8738</v>
      </c>
      <c r="F118" s="5">
        <v>115</v>
      </c>
      <c r="G118" s="5">
        <v>121</v>
      </c>
      <c r="H118" s="5">
        <v>6</v>
      </c>
      <c r="I118" s="5" t="s">
        <v>7287</v>
      </c>
      <c r="L118" s="5" t="s">
        <v>4401</v>
      </c>
    </row>
    <row r="119" spans="1:16" ht="17.25" customHeight="1" x14ac:dyDescent="0.25">
      <c r="A119" s="5" t="s">
        <v>9142</v>
      </c>
      <c r="B119" s="5" t="s">
        <v>9143</v>
      </c>
      <c r="C119" s="5">
        <v>2009</v>
      </c>
      <c r="D119" s="5" t="s">
        <v>9147</v>
      </c>
      <c r="F119" s="5">
        <v>918</v>
      </c>
      <c r="G119" s="5">
        <v>923</v>
      </c>
      <c r="H119" s="5">
        <v>5</v>
      </c>
      <c r="I119" s="5" t="s">
        <v>7287</v>
      </c>
      <c r="L119" s="5" t="s">
        <v>4401</v>
      </c>
    </row>
    <row r="120" spans="1:16" ht="17.25" customHeight="1" x14ac:dyDescent="0.25">
      <c r="A120" s="5" t="s">
        <v>7776</v>
      </c>
      <c r="B120" s="5" t="s">
        <v>7777</v>
      </c>
      <c r="C120" s="5">
        <v>2009</v>
      </c>
      <c r="D120" s="5" t="s">
        <v>7781</v>
      </c>
      <c r="E120" s="5" t="s">
        <v>7782</v>
      </c>
      <c r="F120" s="5">
        <v>293</v>
      </c>
      <c r="G120" s="5">
        <v>298</v>
      </c>
      <c r="H120" s="5">
        <v>5</v>
      </c>
      <c r="I120" s="5" t="s">
        <v>7287</v>
      </c>
      <c r="L120" s="5" t="s">
        <v>4401</v>
      </c>
    </row>
    <row r="121" spans="1:16" ht="17.25" customHeight="1" x14ac:dyDescent="0.25">
      <c r="A121" s="5" t="s">
        <v>4606</v>
      </c>
      <c r="B121" s="5" t="s">
        <v>4609</v>
      </c>
      <c r="C121" s="5">
        <v>2009</v>
      </c>
      <c r="D121" s="5" t="s">
        <v>4612</v>
      </c>
      <c r="E121" s="5" t="s">
        <v>4613</v>
      </c>
      <c r="F121" s="5">
        <v>78</v>
      </c>
      <c r="G121" s="5">
        <v>85</v>
      </c>
      <c r="H121" s="5">
        <v>7</v>
      </c>
      <c r="I121" s="5" t="s">
        <v>28</v>
      </c>
      <c r="L121" s="5" t="s">
        <v>4401</v>
      </c>
      <c r="M121" s="5" t="s">
        <v>4402</v>
      </c>
      <c r="N121" s="5" t="s">
        <v>4403</v>
      </c>
      <c r="O121" s="5" t="s">
        <v>4403</v>
      </c>
      <c r="P121" s="5" t="s">
        <v>4403</v>
      </c>
    </row>
    <row r="122" spans="1:16" ht="17.25" customHeight="1" x14ac:dyDescent="0.25">
      <c r="A122" s="5" t="s">
        <v>4806</v>
      </c>
      <c r="B122" s="5" t="s">
        <v>4808</v>
      </c>
      <c r="C122" s="5">
        <v>2009</v>
      </c>
      <c r="D122" s="5" t="s">
        <v>4812</v>
      </c>
      <c r="E122" s="5" t="s">
        <v>4813</v>
      </c>
      <c r="F122" s="5">
        <v>215</v>
      </c>
      <c r="G122" s="5">
        <v>227</v>
      </c>
      <c r="H122" s="5">
        <v>12</v>
      </c>
      <c r="I122" s="5" t="s">
        <v>28</v>
      </c>
      <c r="L122" s="5" t="s">
        <v>4401</v>
      </c>
      <c r="M122" s="5" t="s">
        <v>4402</v>
      </c>
      <c r="N122" s="5" t="s">
        <v>4403</v>
      </c>
      <c r="O122" s="5" t="s">
        <v>4403</v>
      </c>
      <c r="P122" s="5" t="s">
        <v>4403</v>
      </c>
    </row>
    <row r="123" spans="1:16" ht="17.25" customHeight="1" x14ac:dyDescent="0.25">
      <c r="A123" s="5" t="s">
        <v>7039</v>
      </c>
      <c r="B123" s="5" t="s">
        <v>7042</v>
      </c>
      <c r="C123" s="5">
        <v>2009</v>
      </c>
      <c r="D123" s="5" t="s">
        <v>6968</v>
      </c>
      <c r="E123" s="5" t="s">
        <v>6969</v>
      </c>
      <c r="H123" s="5">
        <v>10</v>
      </c>
      <c r="I123" s="5" t="s">
        <v>28</v>
      </c>
      <c r="L123" s="5" t="s">
        <v>4401</v>
      </c>
    </row>
    <row r="124" spans="1:16" ht="17.25" customHeight="1" x14ac:dyDescent="0.25">
      <c r="A124" s="5" t="s">
        <v>4728</v>
      </c>
      <c r="B124" s="5" t="s">
        <v>4731</v>
      </c>
      <c r="C124" s="5">
        <v>2009</v>
      </c>
      <c r="D124" s="5" t="s">
        <v>4734</v>
      </c>
      <c r="F124" s="5">
        <v>1873</v>
      </c>
      <c r="G124" s="5">
        <v>1879</v>
      </c>
      <c r="H124" s="5">
        <v>6</v>
      </c>
      <c r="I124" s="5" t="s">
        <v>28</v>
      </c>
      <c r="L124" s="5" t="s">
        <v>4401</v>
      </c>
      <c r="M124" s="5" t="s">
        <v>4402</v>
      </c>
      <c r="N124" s="5" t="s">
        <v>4403</v>
      </c>
      <c r="O124" s="5" t="s">
        <v>4403</v>
      </c>
      <c r="P124" s="5" t="s">
        <v>4403</v>
      </c>
    </row>
    <row r="125" spans="1:16" ht="17.25" customHeight="1" x14ac:dyDescent="0.25">
      <c r="A125" s="5" t="s">
        <v>6962</v>
      </c>
      <c r="B125" s="5" t="s">
        <v>6965</v>
      </c>
      <c r="C125" s="5">
        <v>2009</v>
      </c>
      <c r="D125" s="5" t="s">
        <v>6959</v>
      </c>
      <c r="F125" s="5">
        <v>332</v>
      </c>
      <c r="G125" s="5">
        <v>344</v>
      </c>
      <c r="H125" s="5">
        <v>12</v>
      </c>
      <c r="I125" s="5" t="s">
        <v>28</v>
      </c>
      <c r="L125" s="5" t="s">
        <v>4401</v>
      </c>
    </row>
    <row r="126" spans="1:16" ht="17.25" customHeight="1" x14ac:dyDescent="0.25">
      <c r="A126" s="5" t="s">
        <v>4597</v>
      </c>
      <c r="B126" s="5" t="s">
        <v>4600</v>
      </c>
      <c r="C126" s="5">
        <v>2009</v>
      </c>
      <c r="D126" s="5" t="s">
        <v>4604</v>
      </c>
      <c r="E126" s="5" t="s">
        <v>4605</v>
      </c>
      <c r="I126" s="5" t="s">
        <v>28</v>
      </c>
      <c r="L126" s="5" t="s">
        <v>4401</v>
      </c>
      <c r="M126" s="5" t="s">
        <v>4402</v>
      </c>
      <c r="N126" s="5" t="s">
        <v>4403</v>
      </c>
      <c r="O126" s="5" t="s">
        <v>4403</v>
      </c>
    </row>
    <row r="127" spans="1:16" ht="17.25" customHeight="1" x14ac:dyDescent="0.25">
      <c r="A127" s="5" t="s">
        <v>4750</v>
      </c>
      <c r="B127" s="5" t="s">
        <v>4753</v>
      </c>
      <c r="C127" s="5">
        <v>2009</v>
      </c>
      <c r="D127" s="5" t="s">
        <v>4755</v>
      </c>
      <c r="E127" s="5" t="s">
        <v>4756</v>
      </c>
      <c r="H127" s="5">
        <v>8</v>
      </c>
      <c r="I127" s="5" t="s">
        <v>28</v>
      </c>
      <c r="L127" s="5" t="s">
        <v>4401</v>
      </c>
      <c r="M127" s="5" t="s">
        <v>4402</v>
      </c>
      <c r="N127" s="5" t="s">
        <v>4403</v>
      </c>
      <c r="O127" s="5" t="s">
        <v>4403</v>
      </c>
      <c r="P127" s="5" t="s">
        <v>4403</v>
      </c>
    </row>
    <row r="128" spans="1:16" ht="17.25" customHeight="1" x14ac:dyDescent="0.25">
      <c r="A128" s="5" t="s">
        <v>4774</v>
      </c>
      <c r="B128" s="5" t="s">
        <v>4777</v>
      </c>
      <c r="C128" s="5">
        <v>2009</v>
      </c>
      <c r="D128" s="5" t="s">
        <v>4780</v>
      </c>
      <c r="E128" s="5" t="s">
        <v>4781</v>
      </c>
      <c r="F128" s="5">
        <v>299</v>
      </c>
      <c r="G128" s="5">
        <v>313</v>
      </c>
      <c r="H128" s="5">
        <v>14</v>
      </c>
      <c r="I128" s="5" t="s">
        <v>28</v>
      </c>
      <c r="L128" s="5" t="s">
        <v>4401</v>
      </c>
      <c r="M128" s="5" t="s">
        <v>4402</v>
      </c>
      <c r="N128" s="5" t="s">
        <v>4403</v>
      </c>
      <c r="O128" s="5" t="s">
        <v>4403</v>
      </c>
      <c r="P128" s="5" t="s">
        <v>4403</v>
      </c>
    </row>
    <row r="129" spans="1:18" ht="17.25" customHeight="1" x14ac:dyDescent="0.25">
      <c r="A129" s="5" t="s">
        <v>4674</v>
      </c>
      <c r="B129" s="5" t="s">
        <v>4677</v>
      </c>
      <c r="C129" s="5">
        <v>2009</v>
      </c>
      <c r="D129" s="5" t="s">
        <v>4679</v>
      </c>
      <c r="E129" s="5" t="s">
        <v>4680</v>
      </c>
      <c r="F129" s="5">
        <v>271</v>
      </c>
      <c r="G129" s="5">
        <v>278</v>
      </c>
      <c r="H129" s="5">
        <v>7</v>
      </c>
      <c r="I129" s="5" t="s">
        <v>28</v>
      </c>
      <c r="L129" s="5" t="s">
        <v>4401</v>
      </c>
      <c r="M129" s="5" t="s">
        <v>4402</v>
      </c>
      <c r="N129" s="5" t="s">
        <v>4403</v>
      </c>
      <c r="O129" s="5" t="s">
        <v>4403</v>
      </c>
      <c r="P129" s="5" t="s">
        <v>4403</v>
      </c>
    </row>
    <row r="130" spans="1:18" ht="17.25" customHeight="1" x14ac:dyDescent="0.25">
      <c r="A130" s="5" t="s">
        <v>4583</v>
      </c>
      <c r="B130" s="5" t="s">
        <v>4586</v>
      </c>
      <c r="C130" s="5">
        <v>2009</v>
      </c>
      <c r="D130" s="5" t="s">
        <v>4589</v>
      </c>
      <c r="F130" s="5">
        <v>167</v>
      </c>
      <c r="G130" s="5">
        <v>172</v>
      </c>
      <c r="H130" s="5">
        <v>5</v>
      </c>
      <c r="I130" s="5" t="s">
        <v>28</v>
      </c>
      <c r="L130" s="5" t="s">
        <v>4401</v>
      </c>
      <c r="M130" s="5" t="s">
        <v>4402</v>
      </c>
      <c r="N130" s="5" t="s">
        <v>4403</v>
      </c>
      <c r="O130" s="5" t="s">
        <v>4403</v>
      </c>
      <c r="P130" s="5" t="s">
        <v>4403</v>
      </c>
    </row>
    <row r="131" spans="1:18" ht="17.25" customHeight="1" x14ac:dyDescent="0.25">
      <c r="A131" s="5" t="s">
        <v>4859</v>
      </c>
      <c r="B131" s="5" t="s">
        <v>4862</v>
      </c>
      <c r="C131" s="5">
        <v>2009</v>
      </c>
      <c r="D131" s="5" t="s">
        <v>4865</v>
      </c>
      <c r="E131" s="5" t="s">
        <v>4866</v>
      </c>
      <c r="F131" s="5">
        <v>135</v>
      </c>
      <c r="G131" s="5">
        <v>142</v>
      </c>
      <c r="H131" s="5">
        <v>7</v>
      </c>
      <c r="I131" s="5" t="s">
        <v>28</v>
      </c>
      <c r="L131" s="5" t="s">
        <v>4401</v>
      </c>
      <c r="M131" s="5" t="s">
        <v>4402</v>
      </c>
      <c r="N131" s="5" t="s">
        <v>4403</v>
      </c>
      <c r="O131" s="5" t="s">
        <v>4403</v>
      </c>
      <c r="P131" s="5" t="s">
        <v>4403</v>
      </c>
    </row>
    <row r="132" spans="1:18" ht="17.25" customHeight="1" x14ac:dyDescent="0.25">
      <c r="A132" s="5" t="s">
        <v>4757</v>
      </c>
      <c r="B132" s="5" t="s">
        <v>4759</v>
      </c>
      <c r="C132" s="5">
        <v>2009</v>
      </c>
      <c r="D132" s="5" t="s">
        <v>4763</v>
      </c>
      <c r="E132" s="5" t="s">
        <v>4764</v>
      </c>
      <c r="F132" s="5">
        <v>253</v>
      </c>
      <c r="G132" s="5">
        <v>275</v>
      </c>
      <c r="H132" s="5">
        <v>22</v>
      </c>
      <c r="I132" s="5" t="s">
        <v>28</v>
      </c>
      <c r="L132" s="5" t="s">
        <v>4401</v>
      </c>
      <c r="M132" s="5" t="s">
        <v>4402</v>
      </c>
      <c r="N132" s="5" t="s">
        <v>4403</v>
      </c>
      <c r="O132" s="5" t="s">
        <v>4403</v>
      </c>
      <c r="P132" s="5" t="s">
        <v>4403</v>
      </c>
    </row>
    <row r="133" spans="1:18" ht="17.25" customHeight="1" x14ac:dyDescent="0.25">
      <c r="A133" s="5" t="s">
        <v>4419</v>
      </c>
      <c r="B133" s="5" t="s">
        <v>4422</v>
      </c>
      <c r="C133" s="5">
        <v>2009</v>
      </c>
      <c r="D133" s="5" t="s">
        <v>4426</v>
      </c>
      <c r="E133" s="5" t="s">
        <v>4427</v>
      </c>
      <c r="F133" s="5">
        <v>65</v>
      </c>
      <c r="G133" s="5">
        <v>74</v>
      </c>
      <c r="H133" s="5">
        <v>9</v>
      </c>
      <c r="I133" s="5" t="s">
        <v>28</v>
      </c>
      <c r="L133" s="5" t="s">
        <v>7180</v>
      </c>
      <c r="M133" s="5" t="s">
        <v>4403</v>
      </c>
      <c r="N133" s="5" t="s">
        <v>4403</v>
      </c>
      <c r="O133" s="5" t="s">
        <v>4403</v>
      </c>
      <c r="P133" s="5" t="s">
        <v>4403</v>
      </c>
      <c r="Q133" s="5" t="s">
        <v>4403</v>
      </c>
      <c r="R133" s="5" t="s">
        <v>4403</v>
      </c>
    </row>
    <row r="134" spans="1:18" ht="17.25" customHeight="1" x14ac:dyDescent="0.25">
      <c r="A134" s="5" t="s">
        <v>4852</v>
      </c>
      <c r="B134" s="5" t="s">
        <v>4855</v>
      </c>
      <c r="C134" s="5">
        <v>2010</v>
      </c>
      <c r="D134" s="5" t="s">
        <v>4858</v>
      </c>
      <c r="F134" s="5">
        <v>258</v>
      </c>
      <c r="G134" s="5">
        <v>267</v>
      </c>
      <c r="H134" s="5">
        <v>9</v>
      </c>
      <c r="I134" s="5" t="s">
        <v>28</v>
      </c>
      <c r="L134" s="5" t="s">
        <v>4403</v>
      </c>
      <c r="M134" s="5" t="s">
        <v>4403</v>
      </c>
      <c r="N134" s="5" t="s">
        <v>4403</v>
      </c>
      <c r="O134" s="5" t="s">
        <v>4403</v>
      </c>
      <c r="P134" s="5" t="s">
        <v>4403</v>
      </c>
      <c r="Q134" s="5" t="s">
        <v>4403</v>
      </c>
      <c r="R134" s="5" t="s">
        <v>4403</v>
      </c>
    </row>
    <row r="135" spans="1:18" ht="17.25" customHeight="1" x14ac:dyDescent="0.25">
      <c r="A135" s="5" t="s">
        <v>9332</v>
      </c>
      <c r="B135" s="5" t="s">
        <v>9333</v>
      </c>
      <c r="C135" s="5">
        <v>2010</v>
      </c>
      <c r="D135" s="5" t="s">
        <v>9336</v>
      </c>
      <c r="E135" s="5" t="s">
        <v>9337</v>
      </c>
      <c r="F135" s="5">
        <v>17</v>
      </c>
      <c r="G135" s="5">
        <v>20</v>
      </c>
      <c r="H135" s="5">
        <f>G135-F135+1</f>
        <v>4</v>
      </c>
      <c r="I135" s="5" t="s">
        <v>9239</v>
      </c>
      <c r="L135" s="5" t="s">
        <v>4402</v>
      </c>
      <c r="M135" s="5" t="s">
        <v>4402</v>
      </c>
      <c r="N135" s="5" t="s">
        <v>4402</v>
      </c>
      <c r="O135" s="5" t="s">
        <v>4402</v>
      </c>
      <c r="P135" s="5" t="s">
        <v>4401</v>
      </c>
    </row>
    <row r="136" spans="1:18" ht="17.25" customHeight="1" x14ac:dyDescent="0.25">
      <c r="A136" s="5" t="s">
        <v>4575</v>
      </c>
      <c r="B136" s="5" t="s">
        <v>4578</v>
      </c>
      <c r="C136" s="5">
        <v>2010</v>
      </c>
      <c r="D136" s="5" t="s">
        <v>4581</v>
      </c>
      <c r="E136" s="5" t="s">
        <v>4582</v>
      </c>
      <c r="F136" s="5">
        <v>15</v>
      </c>
      <c r="G136" s="5">
        <v>18</v>
      </c>
      <c r="H136" s="5">
        <v>3</v>
      </c>
      <c r="I136" s="5" t="s">
        <v>28</v>
      </c>
      <c r="L136" s="5" t="s">
        <v>4402</v>
      </c>
      <c r="M136" s="5" t="s">
        <v>4402</v>
      </c>
      <c r="N136" s="5" t="s">
        <v>4403</v>
      </c>
      <c r="O136" s="5" t="s">
        <v>4403</v>
      </c>
      <c r="P136" s="5" t="s">
        <v>4401</v>
      </c>
    </row>
    <row r="137" spans="1:18" ht="17.25" customHeight="1" x14ac:dyDescent="0.25">
      <c r="A137" s="5" t="s">
        <v>4667</v>
      </c>
      <c r="B137" s="5" t="s">
        <v>4669</v>
      </c>
      <c r="C137" s="5">
        <v>2010</v>
      </c>
      <c r="D137" s="5" t="s">
        <v>4672</v>
      </c>
      <c r="E137" s="5" t="s">
        <v>4673</v>
      </c>
      <c r="F137" s="5">
        <v>438</v>
      </c>
      <c r="G137" s="5">
        <v>441</v>
      </c>
      <c r="H137" s="5">
        <v>3</v>
      </c>
      <c r="I137" s="5" t="s">
        <v>28</v>
      </c>
      <c r="L137" s="5" t="s">
        <v>4402</v>
      </c>
      <c r="M137" s="5" t="s">
        <v>4402</v>
      </c>
      <c r="N137" s="5" t="s">
        <v>4403</v>
      </c>
      <c r="O137" s="5" t="s">
        <v>4403</v>
      </c>
      <c r="P137" s="5" t="s">
        <v>4401</v>
      </c>
    </row>
    <row r="138" spans="1:18" ht="17.25" customHeight="1" x14ac:dyDescent="0.25">
      <c r="A138" s="5" t="s">
        <v>4623</v>
      </c>
      <c r="B138" s="5" t="s">
        <v>4626</v>
      </c>
      <c r="C138" s="5">
        <v>2010</v>
      </c>
      <c r="D138" s="5" t="s">
        <v>4631</v>
      </c>
      <c r="E138" s="5" t="s">
        <v>4632</v>
      </c>
      <c r="F138" s="5" t="s">
        <v>4627</v>
      </c>
      <c r="G138" s="5" t="s">
        <v>4628</v>
      </c>
      <c r="H138" s="5">
        <v>4</v>
      </c>
      <c r="I138" s="5" t="s">
        <v>28</v>
      </c>
      <c r="L138" s="5" t="s">
        <v>4402</v>
      </c>
      <c r="M138" s="5" t="s">
        <v>4402</v>
      </c>
      <c r="N138" s="5" t="s">
        <v>4403</v>
      </c>
      <c r="O138" s="5" t="s">
        <v>4403</v>
      </c>
      <c r="P138" s="5" t="s">
        <v>4401</v>
      </c>
    </row>
    <row r="139" spans="1:18" ht="17.25" customHeight="1" x14ac:dyDescent="0.25">
      <c r="A139" s="5" t="s">
        <v>4681</v>
      </c>
      <c r="B139" s="5" t="s">
        <v>4683</v>
      </c>
      <c r="C139" s="5">
        <v>2010</v>
      </c>
      <c r="D139" s="5" t="s">
        <v>4685</v>
      </c>
      <c r="E139" s="5" t="s">
        <v>4686</v>
      </c>
      <c r="F139" s="5">
        <v>411</v>
      </c>
      <c r="G139" s="5">
        <v>414</v>
      </c>
      <c r="H139" s="5">
        <v>3</v>
      </c>
      <c r="I139" s="5" t="s">
        <v>28</v>
      </c>
      <c r="L139" s="5" t="s">
        <v>4402</v>
      </c>
      <c r="M139" s="5" t="s">
        <v>4402</v>
      </c>
      <c r="N139" s="5" t="s">
        <v>4403</v>
      </c>
      <c r="O139" s="5" t="s">
        <v>4403</v>
      </c>
      <c r="P139" s="5" t="s">
        <v>4401</v>
      </c>
    </row>
    <row r="140" spans="1:18" ht="17.25" customHeight="1" x14ac:dyDescent="0.25">
      <c r="A140" s="5" t="s">
        <v>4468</v>
      </c>
      <c r="B140" s="5" t="s">
        <v>4471</v>
      </c>
      <c r="C140" s="5">
        <v>2010</v>
      </c>
      <c r="D140" s="5" t="s">
        <v>4475</v>
      </c>
      <c r="E140" s="5" t="s">
        <v>4476</v>
      </c>
      <c r="F140" s="5">
        <v>222</v>
      </c>
      <c r="G140" s="5">
        <v>225</v>
      </c>
      <c r="H140" s="5">
        <v>3</v>
      </c>
      <c r="I140" s="5" t="s">
        <v>28</v>
      </c>
      <c r="L140" s="5" t="s">
        <v>4402</v>
      </c>
      <c r="M140" s="5" t="s">
        <v>4402</v>
      </c>
      <c r="N140" s="5" t="s">
        <v>4403</v>
      </c>
      <c r="O140" s="5" t="s">
        <v>4403</v>
      </c>
      <c r="P140" s="5" t="s">
        <v>4401</v>
      </c>
    </row>
    <row r="141" spans="1:18" ht="17.25" customHeight="1" x14ac:dyDescent="0.25">
      <c r="A141" s="5" t="s">
        <v>4567</v>
      </c>
      <c r="B141" s="5" t="s">
        <v>4570</v>
      </c>
      <c r="C141" s="5">
        <v>2010</v>
      </c>
      <c r="D141" s="5" t="s">
        <v>4573</v>
      </c>
      <c r="E141" s="5" t="s">
        <v>4574</v>
      </c>
      <c r="F141" s="5">
        <v>63</v>
      </c>
      <c r="G141" s="5">
        <v>67</v>
      </c>
      <c r="H141" s="5">
        <v>4</v>
      </c>
      <c r="I141" s="5" t="s">
        <v>28</v>
      </c>
      <c r="L141" s="5" t="s">
        <v>4402</v>
      </c>
      <c r="M141" s="5" t="s">
        <v>4402</v>
      </c>
      <c r="N141" s="5" t="s">
        <v>4403</v>
      </c>
      <c r="O141" s="5" t="s">
        <v>4403</v>
      </c>
      <c r="P141" s="5" t="s">
        <v>4401</v>
      </c>
    </row>
    <row r="142" spans="1:18" ht="17.25" customHeight="1" x14ac:dyDescent="0.25">
      <c r="A142" s="5" t="s">
        <v>4534</v>
      </c>
      <c r="B142" s="5" t="s">
        <v>4537</v>
      </c>
      <c r="C142" s="5">
        <v>2010</v>
      </c>
      <c r="D142" s="5" t="s">
        <v>4541</v>
      </c>
      <c r="E142" s="5" t="s">
        <v>4542</v>
      </c>
      <c r="F142" s="5">
        <v>309</v>
      </c>
      <c r="G142" s="5">
        <v>310</v>
      </c>
      <c r="H142" s="5">
        <v>1</v>
      </c>
      <c r="I142" s="5" t="s">
        <v>28</v>
      </c>
      <c r="L142" s="5" t="s">
        <v>4402</v>
      </c>
      <c r="M142" s="5" t="s">
        <v>4402</v>
      </c>
      <c r="N142" s="5" t="s">
        <v>4403</v>
      </c>
      <c r="O142" s="5" t="s">
        <v>4403</v>
      </c>
      <c r="P142" s="5" t="s">
        <v>4401</v>
      </c>
    </row>
    <row r="143" spans="1:18" ht="17.25" customHeight="1" x14ac:dyDescent="0.25">
      <c r="A143" s="5" t="s">
        <v>4765</v>
      </c>
      <c r="B143" s="5" t="s">
        <v>4768</v>
      </c>
      <c r="C143" s="5">
        <v>2010</v>
      </c>
      <c r="D143" s="5" t="s">
        <v>4772</v>
      </c>
      <c r="E143" s="5" t="s">
        <v>4773</v>
      </c>
      <c r="F143" s="5">
        <v>389</v>
      </c>
      <c r="G143" s="5">
        <v>390</v>
      </c>
      <c r="H143" s="5">
        <v>1</v>
      </c>
      <c r="I143" s="5" t="s">
        <v>28</v>
      </c>
      <c r="L143" s="5" t="s">
        <v>4402</v>
      </c>
      <c r="M143" s="5" t="s">
        <v>4402</v>
      </c>
      <c r="N143" s="5" t="s">
        <v>4403</v>
      </c>
      <c r="O143" s="5" t="s">
        <v>4403</v>
      </c>
      <c r="P143" s="5" t="s">
        <v>4401</v>
      </c>
    </row>
    <row r="144" spans="1:18" ht="17.25" customHeight="1" x14ac:dyDescent="0.25">
      <c r="A144" s="5" t="s">
        <v>8608</v>
      </c>
      <c r="B144" s="5" t="s">
        <v>8645</v>
      </c>
      <c r="C144" s="5">
        <v>2010</v>
      </c>
      <c r="D144" s="5" t="s">
        <v>8648</v>
      </c>
      <c r="E144" s="5" t="s">
        <v>8649</v>
      </c>
      <c r="F144" s="5">
        <v>54</v>
      </c>
      <c r="G144" s="5">
        <v>67</v>
      </c>
      <c r="H144" s="5">
        <v>13</v>
      </c>
      <c r="I144" s="5" t="s">
        <v>7287</v>
      </c>
      <c r="L144" s="5" t="s">
        <v>4403</v>
      </c>
      <c r="M144" s="5" t="s">
        <v>4401</v>
      </c>
    </row>
    <row r="145" spans="1:16" ht="17.25" customHeight="1" x14ac:dyDescent="0.25">
      <c r="A145" s="5" t="s">
        <v>7708</v>
      </c>
      <c r="B145" s="5" t="s">
        <v>7709</v>
      </c>
      <c r="C145" s="5">
        <v>2010</v>
      </c>
      <c r="D145" s="5" t="s">
        <v>7713</v>
      </c>
      <c r="E145" s="5" t="s">
        <v>7714</v>
      </c>
      <c r="F145" s="5">
        <v>329</v>
      </c>
      <c r="G145" s="5">
        <v>343</v>
      </c>
      <c r="H145" s="5">
        <v>14</v>
      </c>
      <c r="I145" s="5" t="s">
        <v>7287</v>
      </c>
      <c r="L145" s="5" t="s">
        <v>4403</v>
      </c>
      <c r="M145" s="5" t="s">
        <v>4401</v>
      </c>
    </row>
    <row r="146" spans="1:16" ht="17.25" customHeight="1" x14ac:dyDescent="0.25">
      <c r="A146" s="5" t="s">
        <v>9347</v>
      </c>
      <c r="B146" s="5" t="s">
        <v>9348</v>
      </c>
      <c r="C146" s="5">
        <v>2010</v>
      </c>
      <c r="D146" s="5" t="s">
        <v>9351</v>
      </c>
      <c r="F146" s="5">
        <v>2</v>
      </c>
      <c r="G146" s="5">
        <v>10</v>
      </c>
      <c r="H146" s="5">
        <f>G146-F146+1</f>
        <v>9</v>
      </c>
      <c r="I146" s="5" t="s">
        <v>9239</v>
      </c>
      <c r="L146" s="5" t="s">
        <v>4401</v>
      </c>
    </row>
    <row r="147" spans="1:16" ht="17.25" customHeight="1" x14ac:dyDescent="0.25">
      <c r="A147" s="5" t="s">
        <v>7984</v>
      </c>
      <c r="B147" s="5" t="s">
        <v>7985</v>
      </c>
      <c r="C147" s="5">
        <v>2010</v>
      </c>
      <c r="D147" s="5" t="s">
        <v>7989</v>
      </c>
      <c r="E147" s="5" t="s">
        <v>7990</v>
      </c>
      <c r="F147" s="5">
        <v>792</v>
      </c>
      <c r="G147" s="5">
        <v>796</v>
      </c>
      <c r="H147" s="5">
        <v>4</v>
      </c>
      <c r="I147" s="5" t="s">
        <v>7287</v>
      </c>
      <c r="L147" s="5" t="s">
        <v>4401</v>
      </c>
    </row>
    <row r="148" spans="1:16" ht="17.25" customHeight="1" x14ac:dyDescent="0.25">
      <c r="A148" s="5" t="s">
        <v>8515</v>
      </c>
      <c r="B148" s="5" t="s">
        <v>8516</v>
      </c>
      <c r="C148" s="5">
        <v>2010</v>
      </c>
      <c r="D148" s="5" t="s">
        <v>8520</v>
      </c>
      <c r="F148" s="5">
        <v>75</v>
      </c>
      <c r="G148" s="5">
        <v>82</v>
      </c>
      <c r="H148" s="5">
        <v>7</v>
      </c>
      <c r="I148" s="5" t="s">
        <v>7287</v>
      </c>
      <c r="L148" s="5" t="s">
        <v>4401</v>
      </c>
    </row>
    <row r="149" spans="1:16" ht="17.25" customHeight="1" x14ac:dyDescent="0.25">
      <c r="A149" s="5" t="s">
        <v>8699</v>
      </c>
      <c r="B149" s="5" t="s">
        <v>8700</v>
      </c>
      <c r="C149" s="5">
        <v>2010</v>
      </c>
      <c r="D149" s="5" t="s">
        <v>8703</v>
      </c>
      <c r="E149" s="5" t="s">
        <v>8704</v>
      </c>
      <c r="F149" s="5">
        <v>231</v>
      </c>
      <c r="G149" s="5">
        <v>238</v>
      </c>
      <c r="H149" s="5">
        <v>7</v>
      </c>
      <c r="I149" s="5" t="s">
        <v>7287</v>
      </c>
      <c r="L149" s="5" t="s">
        <v>4401</v>
      </c>
    </row>
    <row r="150" spans="1:16" ht="17.25" customHeight="1" x14ac:dyDescent="0.25">
      <c r="A150" s="5" t="s">
        <v>7410</v>
      </c>
      <c r="B150" s="5" t="s">
        <v>7411</v>
      </c>
      <c r="C150" s="5">
        <v>2010</v>
      </c>
      <c r="D150" s="5" t="s">
        <v>7415</v>
      </c>
      <c r="E150" s="5" t="s">
        <v>7416</v>
      </c>
      <c r="F150" s="5">
        <v>222</v>
      </c>
      <c r="G150" s="5">
        <v>227</v>
      </c>
      <c r="H150" s="5">
        <v>5</v>
      </c>
      <c r="I150" s="5" t="s">
        <v>7287</v>
      </c>
      <c r="L150" s="5" t="s">
        <v>4401</v>
      </c>
    </row>
    <row r="151" spans="1:16" ht="17.25" customHeight="1" x14ac:dyDescent="0.25">
      <c r="A151" s="5" t="s">
        <v>8399</v>
      </c>
      <c r="B151" s="5" t="s">
        <v>8400</v>
      </c>
      <c r="C151" s="5">
        <v>2010</v>
      </c>
      <c r="D151" s="5" t="s">
        <v>8404</v>
      </c>
      <c r="E151" s="5" t="s">
        <v>8405</v>
      </c>
      <c r="F151" s="5">
        <v>215</v>
      </c>
      <c r="G151" s="5">
        <v>222</v>
      </c>
      <c r="H151" s="5">
        <v>7</v>
      </c>
      <c r="I151" s="5" t="s">
        <v>7287</v>
      </c>
      <c r="L151" s="5" t="s">
        <v>4401</v>
      </c>
    </row>
    <row r="152" spans="1:16" ht="17.25" customHeight="1" x14ac:dyDescent="0.25">
      <c r="A152" s="5" t="s">
        <v>8583</v>
      </c>
      <c r="B152" s="5" t="s">
        <v>4626</v>
      </c>
      <c r="C152" s="5">
        <v>2010</v>
      </c>
      <c r="D152" s="5" t="s">
        <v>8588</v>
      </c>
      <c r="E152" s="5" t="s">
        <v>8589</v>
      </c>
      <c r="F152" s="5" t="s">
        <v>8585</v>
      </c>
      <c r="G152" s="5" t="s">
        <v>8586</v>
      </c>
      <c r="I152" s="5" t="s">
        <v>7287</v>
      </c>
      <c r="K152" s="5" t="s">
        <v>4401</v>
      </c>
      <c r="L152" s="5" t="s">
        <v>4401</v>
      </c>
    </row>
    <row r="153" spans="1:16" ht="17.25" customHeight="1" x14ac:dyDescent="0.25">
      <c r="A153" s="5" t="s">
        <v>7977</v>
      </c>
      <c r="B153" s="5" t="s">
        <v>7978</v>
      </c>
      <c r="C153" s="5">
        <v>2010</v>
      </c>
      <c r="D153" s="5" t="s">
        <v>7982</v>
      </c>
      <c r="E153" s="5" t="s">
        <v>7983</v>
      </c>
      <c r="F153" s="5">
        <v>405</v>
      </c>
      <c r="G153" s="5">
        <v>409</v>
      </c>
      <c r="H153" s="5">
        <v>4</v>
      </c>
      <c r="I153" s="5" t="s">
        <v>7287</v>
      </c>
      <c r="L153" s="5" t="s">
        <v>4401</v>
      </c>
    </row>
    <row r="154" spans="1:16" ht="17.25" customHeight="1" x14ac:dyDescent="0.25">
      <c r="A154" s="5" t="s">
        <v>8016</v>
      </c>
      <c r="B154" s="5" t="s">
        <v>8017</v>
      </c>
      <c r="C154" s="5">
        <v>2010</v>
      </c>
      <c r="D154" s="5" t="s">
        <v>8021</v>
      </c>
      <c r="E154" s="5" t="s">
        <v>8022</v>
      </c>
      <c r="F154" s="5">
        <v>1</v>
      </c>
      <c r="G154" s="5">
        <v>5</v>
      </c>
      <c r="H154" s="5">
        <v>4</v>
      </c>
      <c r="I154" s="5" t="s">
        <v>7287</v>
      </c>
      <c r="L154" s="5" t="s">
        <v>4401</v>
      </c>
    </row>
    <row r="155" spans="1:16" ht="17.25" customHeight="1" x14ac:dyDescent="0.25">
      <c r="A155" s="5" t="s">
        <v>8284</v>
      </c>
      <c r="B155" s="5" t="s">
        <v>8285</v>
      </c>
      <c r="C155" s="5">
        <v>2010</v>
      </c>
      <c r="D155" s="5" t="s">
        <v>8289</v>
      </c>
      <c r="F155" s="5">
        <v>1</v>
      </c>
      <c r="G155" s="5">
        <v>8</v>
      </c>
      <c r="H155" s="5">
        <v>7</v>
      </c>
      <c r="I155" s="5" t="s">
        <v>7287</v>
      </c>
      <c r="L155" s="5" t="s">
        <v>4401</v>
      </c>
    </row>
    <row r="156" spans="1:16" ht="17.25" customHeight="1" x14ac:dyDescent="0.25">
      <c r="A156" s="5" t="s">
        <v>7701</v>
      </c>
      <c r="B156" s="5" t="s">
        <v>7702</v>
      </c>
      <c r="C156" s="5">
        <v>2010</v>
      </c>
      <c r="D156" s="5" t="s">
        <v>7706</v>
      </c>
      <c r="E156" s="5" t="s">
        <v>7707</v>
      </c>
      <c r="F156" s="5">
        <v>743</v>
      </c>
      <c r="G156" s="5">
        <v>747</v>
      </c>
      <c r="H156" s="5">
        <v>4</v>
      </c>
      <c r="I156" s="5" t="s">
        <v>7287</v>
      </c>
      <c r="L156" s="5" t="s">
        <v>4401</v>
      </c>
    </row>
    <row r="157" spans="1:16" ht="17.25" customHeight="1" x14ac:dyDescent="0.25">
      <c r="A157" s="5" t="s">
        <v>4477</v>
      </c>
      <c r="B157" s="5" t="s">
        <v>4480</v>
      </c>
      <c r="C157" s="5">
        <v>2010</v>
      </c>
      <c r="D157" s="5" t="s">
        <v>4483</v>
      </c>
      <c r="E157" s="5" t="s">
        <v>4484</v>
      </c>
      <c r="F157" s="5">
        <v>19</v>
      </c>
      <c r="G157" s="5">
        <v>26</v>
      </c>
      <c r="H157" s="5">
        <v>7</v>
      </c>
      <c r="I157" s="5" t="s">
        <v>28</v>
      </c>
      <c r="L157" s="5" t="s">
        <v>4401</v>
      </c>
      <c r="M157" s="5" t="s">
        <v>4402</v>
      </c>
      <c r="N157" s="5" t="s">
        <v>4403</v>
      </c>
      <c r="O157" s="5" t="s">
        <v>4403</v>
      </c>
      <c r="P157" s="5" t="s">
        <v>4403</v>
      </c>
    </row>
    <row r="158" spans="1:16" ht="17.25" customHeight="1" x14ac:dyDescent="0.25">
      <c r="A158" s="5" t="s">
        <v>4704</v>
      </c>
      <c r="B158" s="5" t="s">
        <v>4707</v>
      </c>
      <c r="C158" s="5">
        <v>2010</v>
      </c>
      <c r="D158" s="5" t="s">
        <v>4711</v>
      </c>
      <c r="E158" s="5" t="s">
        <v>4712</v>
      </c>
      <c r="F158" s="5">
        <v>143</v>
      </c>
      <c r="G158" s="5">
        <v>150</v>
      </c>
      <c r="H158" s="5">
        <v>7</v>
      </c>
      <c r="I158" s="5" t="s">
        <v>28</v>
      </c>
      <c r="L158" s="5" t="s">
        <v>4401</v>
      </c>
      <c r="M158" s="5" t="s">
        <v>4402</v>
      </c>
      <c r="N158" s="5" t="s">
        <v>4403</v>
      </c>
      <c r="O158" s="5" t="s">
        <v>4403</v>
      </c>
      <c r="P158" s="5" t="s">
        <v>4403</v>
      </c>
    </row>
    <row r="159" spans="1:16" ht="17.25" customHeight="1" x14ac:dyDescent="0.25">
      <c r="A159" s="5" t="s">
        <v>4839</v>
      </c>
      <c r="B159" s="5" t="s">
        <v>4842</v>
      </c>
      <c r="C159" s="5">
        <v>2010</v>
      </c>
      <c r="D159" s="5" t="s">
        <v>4844</v>
      </c>
      <c r="H159" s="5">
        <v>8</v>
      </c>
      <c r="I159" s="5" t="s">
        <v>28</v>
      </c>
      <c r="L159" s="5" t="s">
        <v>4401</v>
      </c>
      <c r="M159" s="5" t="s">
        <v>4402</v>
      </c>
      <c r="N159" s="5" t="s">
        <v>4403</v>
      </c>
      <c r="O159" s="5" t="s">
        <v>4403</v>
      </c>
      <c r="P159" s="5" t="s">
        <v>4403</v>
      </c>
    </row>
    <row r="160" spans="1:16" ht="17.25" customHeight="1" x14ac:dyDescent="0.25">
      <c r="A160" s="5" t="s">
        <v>4436</v>
      </c>
      <c r="B160" s="5" t="s">
        <v>4439</v>
      </c>
      <c r="C160" s="5">
        <v>2010</v>
      </c>
      <c r="D160" s="5" t="s">
        <v>4443</v>
      </c>
      <c r="E160" s="5" t="s">
        <v>4444</v>
      </c>
      <c r="F160" s="5">
        <v>670</v>
      </c>
      <c r="G160" s="5">
        <v>677</v>
      </c>
      <c r="H160" s="5">
        <v>7</v>
      </c>
      <c r="I160" s="5" t="s">
        <v>28</v>
      </c>
      <c r="L160" s="5" t="s">
        <v>4401</v>
      </c>
      <c r="M160" s="5" t="s">
        <v>4402</v>
      </c>
      <c r="N160" s="5" t="s">
        <v>4403</v>
      </c>
      <c r="O160" s="5" t="s">
        <v>4403</v>
      </c>
      <c r="P160" s="5" t="s">
        <v>4403</v>
      </c>
    </row>
    <row r="161" spans="1:16" ht="17.25" customHeight="1" x14ac:dyDescent="0.25">
      <c r="A161" s="5" t="s">
        <v>6952</v>
      </c>
      <c r="B161" s="5" t="s">
        <v>6955</v>
      </c>
      <c r="C161" s="5">
        <v>2010</v>
      </c>
      <c r="D161" s="5" t="s">
        <v>7057</v>
      </c>
      <c r="E161" s="5" t="s">
        <v>7058</v>
      </c>
      <c r="F161" s="5">
        <v>253</v>
      </c>
      <c r="G161" s="5">
        <v>260</v>
      </c>
      <c r="H161" s="5">
        <v>7</v>
      </c>
      <c r="I161" s="5" t="s">
        <v>28</v>
      </c>
      <c r="L161" s="5" t="s">
        <v>4401</v>
      </c>
    </row>
    <row r="162" spans="1:16" ht="17.25" customHeight="1" x14ac:dyDescent="0.25">
      <c r="A162" s="5" t="s">
        <v>4641</v>
      </c>
      <c r="B162" s="5" t="s">
        <v>4644</v>
      </c>
      <c r="C162" s="5">
        <v>2010</v>
      </c>
      <c r="D162" s="5" t="s">
        <v>4648</v>
      </c>
      <c r="E162" s="5" t="s">
        <v>4649</v>
      </c>
      <c r="F162" s="5">
        <v>245</v>
      </c>
      <c r="G162" s="5">
        <v>270</v>
      </c>
      <c r="H162" s="5">
        <v>25</v>
      </c>
      <c r="I162" s="5" t="s">
        <v>28</v>
      </c>
      <c r="L162" s="5" t="s">
        <v>4401</v>
      </c>
      <c r="M162" s="5" t="s">
        <v>4402</v>
      </c>
      <c r="N162" s="5" t="s">
        <v>4403</v>
      </c>
      <c r="O162" s="5" t="s">
        <v>4403</v>
      </c>
      <c r="P162" s="5" t="s">
        <v>4403</v>
      </c>
    </row>
    <row r="163" spans="1:16" ht="17.25" customHeight="1" x14ac:dyDescent="0.25">
      <c r="A163" s="5" t="s">
        <v>4590</v>
      </c>
      <c r="B163" s="5" t="s">
        <v>4592</v>
      </c>
      <c r="C163" s="5">
        <v>2010</v>
      </c>
      <c r="D163" s="5" t="s">
        <v>4595</v>
      </c>
      <c r="E163" s="5" t="s">
        <v>4596</v>
      </c>
      <c r="F163" s="5">
        <v>351</v>
      </c>
      <c r="G163" s="5">
        <v>364</v>
      </c>
      <c r="H163" s="5">
        <v>13</v>
      </c>
      <c r="I163" s="5" t="s">
        <v>28</v>
      </c>
      <c r="L163" s="5" t="s">
        <v>4401</v>
      </c>
      <c r="M163" s="5" t="s">
        <v>4402</v>
      </c>
      <c r="N163" s="5" t="s">
        <v>4403</v>
      </c>
      <c r="O163" s="5" t="s">
        <v>4403</v>
      </c>
      <c r="P163" s="5" t="s">
        <v>4403</v>
      </c>
    </row>
    <row r="164" spans="1:16" ht="17.25" customHeight="1" x14ac:dyDescent="0.25">
      <c r="A164" s="5" t="s">
        <v>4735</v>
      </c>
      <c r="B164" s="5" t="s">
        <v>4738</v>
      </c>
      <c r="C164" s="5">
        <v>2010</v>
      </c>
      <c r="D164" s="5" t="s">
        <v>4742</v>
      </c>
      <c r="I164" s="5" t="s">
        <v>28</v>
      </c>
      <c r="L164" s="5" t="s">
        <v>4401</v>
      </c>
      <c r="M164" s="5" t="s">
        <v>4402</v>
      </c>
      <c r="N164" s="5" t="s">
        <v>4403</v>
      </c>
      <c r="O164" s="5" t="s">
        <v>4403</v>
      </c>
    </row>
    <row r="165" spans="1:16" ht="17.25" customHeight="1" x14ac:dyDescent="0.25">
      <c r="A165" s="5" t="s">
        <v>7051</v>
      </c>
      <c r="B165" s="5" t="s">
        <v>7054</v>
      </c>
      <c r="C165" s="5">
        <v>2010</v>
      </c>
      <c r="D165" s="5" t="s">
        <v>6987</v>
      </c>
      <c r="E165" s="5" t="s">
        <v>6988</v>
      </c>
      <c r="F165" s="5">
        <v>231</v>
      </c>
      <c r="G165" s="5">
        <v>234</v>
      </c>
      <c r="H165" s="5">
        <v>3</v>
      </c>
      <c r="I165" s="5" t="s">
        <v>28</v>
      </c>
      <c r="L165" s="5" t="s">
        <v>4401</v>
      </c>
    </row>
    <row r="166" spans="1:16" ht="17.25" customHeight="1" x14ac:dyDescent="0.25">
      <c r="A166" s="5" t="s">
        <v>6982</v>
      </c>
      <c r="B166" s="5" t="s">
        <v>6985</v>
      </c>
      <c r="C166" s="5">
        <v>2010</v>
      </c>
      <c r="D166" s="5" t="s">
        <v>6928</v>
      </c>
      <c r="E166" s="5" t="s">
        <v>6929</v>
      </c>
      <c r="F166" s="5">
        <v>226</v>
      </c>
      <c r="G166" s="5">
        <v>234</v>
      </c>
      <c r="H166" s="5">
        <v>8</v>
      </c>
      <c r="I166" s="5" t="s">
        <v>28</v>
      </c>
      <c r="L166" s="5" t="s">
        <v>4401</v>
      </c>
    </row>
    <row r="167" spans="1:16" ht="17.25" customHeight="1" x14ac:dyDescent="0.25">
      <c r="A167" s="5" t="s">
        <v>4510</v>
      </c>
      <c r="B167" s="5" t="s">
        <v>4512</v>
      </c>
      <c r="C167" s="5">
        <v>2010</v>
      </c>
      <c r="D167" s="5" t="s">
        <v>4515</v>
      </c>
      <c r="E167" s="5" t="s">
        <v>4516</v>
      </c>
      <c r="F167" s="5">
        <v>135</v>
      </c>
      <c r="G167" s="5">
        <v>143</v>
      </c>
      <c r="H167" s="5">
        <v>8</v>
      </c>
      <c r="I167" s="5" t="s">
        <v>28</v>
      </c>
      <c r="L167" s="5" t="s">
        <v>4401</v>
      </c>
      <c r="M167" s="5" t="s">
        <v>4402</v>
      </c>
      <c r="N167" s="5" t="s">
        <v>4403</v>
      </c>
      <c r="O167" s="5" t="s">
        <v>4403</v>
      </c>
      <c r="P167" s="5" t="s">
        <v>4403</v>
      </c>
    </row>
    <row r="168" spans="1:16" ht="17.25" customHeight="1" x14ac:dyDescent="0.25">
      <c r="A168" s="5" t="s">
        <v>4494</v>
      </c>
      <c r="B168" s="5" t="s">
        <v>4497</v>
      </c>
      <c r="C168" s="5">
        <v>2010</v>
      </c>
      <c r="D168" s="5" t="s">
        <v>4500</v>
      </c>
      <c r="E168" s="5" t="s">
        <v>4501</v>
      </c>
      <c r="F168" s="5">
        <v>291</v>
      </c>
      <c r="G168" s="5">
        <v>296</v>
      </c>
      <c r="H168" s="5">
        <v>5</v>
      </c>
      <c r="I168" s="5" t="s">
        <v>28</v>
      </c>
      <c r="L168" s="5" t="s">
        <v>4401</v>
      </c>
      <c r="M168" s="5" t="s">
        <v>4402</v>
      </c>
      <c r="N168" s="5" t="s">
        <v>4403</v>
      </c>
      <c r="O168" s="5" t="s">
        <v>4403</v>
      </c>
      <c r="P168" s="5" t="s">
        <v>4403</v>
      </c>
    </row>
    <row r="169" spans="1:16" ht="17.25" customHeight="1" x14ac:dyDescent="0.25">
      <c r="A169" s="5" t="s">
        <v>4543</v>
      </c>
      <c r="B169" s="5" t="s">
        <v>4546</v>
      </c>
      <c r="C169" s="5">
        <v>2010</v>
      </c>
      <c r="D169" s="5" t="s">
        <v>4550</v>
      </c>
      <c r="E169" s="5" t="s">
        <v>4551</v>
      </c>
      <c r="F169" s="5">
        <v>227</v>
      </c>
      <c r="G169" s="5">
        <v>242</v>
      </c>
      <c r="H169" s="5">
        <v>15</v>
      </c>
      <c r="I169" s="5" t="s">
        <v>28</v>
      </c>
      <c r="L169" s="5" t="s">
        <v>4401</v>
      </c>
      <c r="M169" s="5" t="s">
        <v>4402</v>
      </c>
      <c r="N169" s="5" t="s">
        <v>4403</v>
      </c>
      <c r="O169" s="5" t="s">
        <v>4403</v>
      </c>
      <c r="P169" s="5" t="s">
        <v>4403</v>
      </c>
    </row>
    <row r="170" spans="1:16" ht="17.25" customHeight="1" x14ac:dyDescent="0.25">
      <c r="A170" s="5" t="s">
        <v>4687</v>
      </c>
      <c r="B170" s="5" t="s">
        <v>4690</v>
      </c>
      <c r="C170" s="5">
        <v>2010</v>
      </c>
      <c r="D170" s="5" t="s">
        <v>4693</v>
      </c>
      <c r="E170" s="5" t="s">
        <v>4694</v>
      </c>
      <c r="F170" s="5">
        <v>393</v>
      </c>
      <c r="G170" s="5">
        <v>402</v>
      </c>
      <c r="H170" s="5">
        <v>9</v>
      </c>
      <c r="I170" s="5" t="s">
        <v>28</v>
      </c>
      <c r="L170" s="5" t="s">
        <v>4401</v>
      </c>
      <c r="M170" s="5" t="s">
        <v>4402</v>
      </c>
      <c r="N170" s="5" t="s">
        <v>4403</v>
      </c>
      <c r="O170" s="5" t="s">
        <v>4403</v>
      </c>
      <c r="P170" s="5" t="s">
        <v>4403</v>
      </c>
    </row>
    <row r="171" spans="1:16" ht="17.25" customHeight="1" x14ac:dyDescent="0.25">
      <c r="A171" s="5" t="s">
        <v>4789</v>
      </c>
      <c r="B171" s="5" t="s">
        <v>4792</v>
      </c>
      <c r="C171" s="5">
        <v>2010</v>
      </c>
      <c r="D171" s="5" t="s">
        <v>4796</v>
      </c>
      <c r="E171" s="5" t="s">
        <v>4797</v>
      </c>
      <c r="F171" s="5">
        <v>579</v>
      </c>
      <c r="G171" s="5">
        <v>600</v>
      </c>
      <c r="H171" s="5">
        <v>21</v>
      </c>
      <c r="I171" s="5" t="s">
        <v>28</v>
      </c>
      <c r="L171" s="5" t="s">
        <v>4401</v>
      </c>
      <c r="M171" s="5" t="s">
        <v>4402</v>
      </c>
      <c r="N171" s="5" t="s">
        <v>4403</v>
      </c>
      <c r="O171" s="5" t="s">
        <v>4403</v>
      </c>
      <c r="P171" s="5" t="s">
        <v>4403</v>
      </c>
    </row>
    <row r="172" spans="1:16" ht="17.25" customHeight="1" x14ac:dyDescent="0.25">
      <c r="A172" s="5" t="s">
        <v>4485</v>
      </c>
      <c r="B172" s="5" t="s">
        <v>4488</v>
      </c>
      <c r="C172" s="5">
        <v>2010</v>
      </c>
      <c r="D172" s="5" t="s">
        <v>4492</v>
      </c>
      <c r="E172" s="5" t="s">
        <v>4493</v>
      </c>
      <c r="F172" s="5">
        <v>240</v>
      </c>
      <c r="G172" s="5">
        <v>247</v>
      </c>
      <c r="H172" s="5">
        <v>7</v>
      </c>
      <c r="I172" s="5" t="s">
        <v>28</v>
      </c>
      <c r="L172" s="5" t="s">
        <v>4401</v>
      </c>
      <c r="M172" s="5" t="s">
        <v>4402</v>
      </c>
      <c r="N172" s="5" t="s">
        <v>4403</v>
      </c>
      <c r="O172" s="5" t="s">
        <v>4403</v>
      </c>
      <c r="P172" s="5" t="s">
        <v>4403</v>
      </c>
    </row>
    <row r="173" spans="1:16" ht="17.25" customHeight="1" x14ac:dyDescent="0.25">
      <c r="A173" s="5" t="s">
        <v>4614</v>
      </c>
      <c r="B173" s="5" t="s">
        <v>4617</v>
      </c>
      <c r="C173" s="5">
        <v>2010</v>
      </c>
      <c r="D173" s="5" t="s">
        <v>4621</v>
      </c>
      <c r="E173" s="5" t="s">
        <v>4622</v>
      </c>
      <c r="F173" s="5">
        <v>339</v>
      </c>
      <c r="G173" s="5">
        <v>348</v>
      </c>
      <c r="H173" s="5">
        <v>9</v>
      </c>
      <c r="I173" s="5" t="s">
        <v>28</v>
      </c>
      <c r="L173" s="5" t="s">
        <v>4401</v>
      </c>
      <c r="M173" s="5" t="s">
        <v>4402</v>
      </c>
      <c r="N173" s="5" t="s">
        <v>4403</v>
      </c>
      <c r="O173" s="5" t="s">
        <v>4403</v>
      </c>
      <c r="P173" s="5" t="s">
        <v>4403</v>
      </c>
    </row>
    <row r="174" spans="1:16" ht="17.25" customHeight="1" x14ac:dyDescent="0.25">
      <c r="A174" s="5" t="s">
        <v>4452</v>
      </c>
      <c r="B174" s="5" t="s">
        <v>4455</v>
      </c>
      <c r="C174" s="5">
        <v>2010</v>
      </c>
      <c r="D174" s="5" t="s">
        <v>4459</v>
      </c>
      <c r="E174" s="5" t="s">
        <v>4460</v>
      </c>
      <c r="F174" s="5">
        <v>5</v>
      </c>
      <c r="G174" s="5">
        <v>10</v>
      </c>
      <c r="H174" s="5">
        <v>5</v>
      </c>
      <c r="I174" s="5" t="s">
        <v>28</v>
      </c>
      <c r="L174" s="5" t="s">
        <v>7180</v>
      </c>
      <c r="M174" s="5" t="s">
        <v>4403</v>
      </c>
      <c r="N174" s="5" t="s">
        <v>4403</v>
      </c>
      <c r="O174" s="5" t="s">
        <v>4403</v>
      </c>
      <c r="P174" s="5" t="s">
        <v>4403</v>
      </c>
    </row>
    <row r="175" spans="1:16" ht="17.25" customHeight="1" x14ac:dyDescent="0.25">
      <c r="A175" s="5" t="s">
        <v>4428</v>
      </c>
      <c r="B175" s="5" t="s">
        <v>4431</v>
      </c>
      <c r="C175" s="5">
        <v>2010</v>
      </c>
      <c r="D175" s="5" t="s">
        <v>4434</v>
      </c>
      <c r="E175" s="5" t="s">
        <v>4435</v>
      </c>
      <c r="F175" s="5">
        <v>465</v>
      </c>
      <c r="G175" s="5">
        <v>470</v>
      </c>
      <c r="H175" s="5">
        <v>5</v>
      </c>
      <c r="I175" s="5" t="s">
        <v>28</v>
      </c>
      <c r="L175" s="5" t="s">
        <v>7180</v>
      </c>
      <c r="M175" s="5" t="s">
        <v>4403</v>
      </c>
      <c r="N175" s="5" t="s">
        <v>4403</v>
      </c>
      <c r="O175" s="5" t="s">
        <v>4403</v>
      </c>
      <c r="P175" s="5" t="s">
        <v>4403</v>
      </c>
    </row>
    <row r="176" spans="1:16" ht="17.25" customHeight="1" x14ac:dyDescent="0.25">
      <c r="A176" s="5" t="s">
        <v>9366</v>
      </c>
      <c r="B176" s="5" t="s">
        <v>9367</v>
      </c>
      <c r="C176" s="5">
        <v>2010</v>
      </c>
      <c r="D176" s="5" t="s">
        <v>9369</v>
      </c>
      <c r="E176" s="5" t="s">
        <v>9370</v>
      </c>
      <c r="F176" s="5">
        <v>5</v>
      </c>
      <c r="G176" s="5">
        <v>10</v>
      </c>
      <c r="H176" s="5">
        <f>G176-F176+1</f>
        <v>6</v>
      </c>
      <c r="I176" s="5" t="s">
        <v>9239</v>
      </c>
      <c r="K176" s="5" t="s">
        <v>4401</v>
      </c>
    </row>
    <row r="177" spans="1:18" ht="17.25" customHeight="1" x14ac:dyDescent="0.25">
      <c r="A177" s="5" t="s">
        <v>9391</v>
      </c>
      <c r="B177" s="5" t="s">
        <v>9392</v>
      </c>
      <c r="C177" s="5">
        <v>2010</v>
      </c>
      <c r="D177" s="5" t="s">
        <v>9394</v>
      </c>
      <c r="E177" s="5" t="s">
        <v>9395</v>
      </c>
      <c r="F177" s="5">
        <v>135</v>
      </c>
      <c r="G177" s="5">
        <v>143</v>
      </c>
      <c r="H177" s="5">
        <f>G177-F177+1</f>
        <v>9</v>
      </c>
      <c r="I177" s="5" t="s">
        <v>9239</v>
      </c>
      <c r="K177" s="5" t="s">
        <v>4401</v>
      </c>
    </row>
    <row r="178" spans="1:18" ht="17.25" customHeight="1" x14ac:dyDescent="0.25">
      <c r="A178" s="5" t="s">
        <v>7817</v>
      </c>
      <c r="B178" s="5" t="s">
        <v>7818</v>
      </c>
      <c r="C178" s="5">
        <v>2010</v>
      </c>
      <c r="D178" s="5" t="s">
        <v>7821</v>
      </c>
      <c r="F178" s="5">
        <v>253</v>
      </c>
      <c r="G178" s="5">
        <v>260</v>
      </c>
      <c r="H178" s="5">
        <v>7</v>
      </c>
      <c r="I178" s="5" t="s">
        <v>7287</v>
      </c>
      <c r="K178" s="5" t="s">
        <v>4401</v>
      </c>
    </row>
    <row r="179" spans="1:18" ht="17.25" customHeight="1" x14ac:dyDescent="0.25">
      <c r="A179" s="5" t="s">
        <v>4156</v>
      </c>
      <c r="B179" s="5" t="s">
        <v>4159</v>
      </c>
      <c r="C179" s="5">
        <v>2011</v>
      </c>
      <c r="D179" s="5" t="s">
        <v>4162</v>
      </c>
      <c r="E179" s="5" t="s">
        <v>4163</v>
      </c>
      <c r="F179" s="5">
        <v>229</v>
      </c>
      <c r="G179" s="5">
        <v>244</v>
      </c>
      <c r="H179" s="5">
        <v>15</v>
      </c>
      <c r="I179" s="5" t="s">
        <v>28</v>
      </c>
      <c r="L179" s="5" t="s">
        <v>4403</v>
      </c>
      <c r="M179" s="5" t="s">
        <v>4403</v>
      </c>
      <c r="N179" s="5" t="s">
        <v>4403</v>
      </c>
      <c r="O179" s="5" t="s">
        <v>4403</v>
      </c>
      <c r="P179" s="5" t="s">
        <v>4403</v>
      </c>
      <c r="Q179" s="5" t="s">
        <v>4403</v>
      </c>
      <c r="R179" s="5" t="s">
        <v>4403</v>
      </c>
    </row>
    <row r="180" spans="1:18" ht="17.25" customHeight="1" x14ac:dyDescent="0.25">
      <c r="A180" s="5" t="s">
        <v>11208</v>
      </c>
      <c r="B180" s="5" t="s">
        <v>11209</v>
      </c>
      <c r="C180" s="5">
        <v>2011</v>
      </c>
      <c r="I180" s="5" t="s">
        <v>11203</v>
      </c>
      <c r="J180" s="5">
        <v>26</v>
      </c>
      <c r="L180" s="5" t="s">
        <v>4403</v>
      </c>
      <c r="M180" s="5" t="s">
        <v>4403</v>
      </c>
      <c r="N180" s="5" t="s">
        <v>4403</v>
      </c>
      <c r="O180" s="5" t="s">
        <v>4403</v>
      </c>
      <c r="P180" s="5" t="s">
        <v>4403</v>
      </c>
      <c r="Q180" s="5" t="s">
        <v>4403</v>
      </c>
      <c r="R180" s="5" t="s">
        <v>4403</v>
      </c>
    </row>
    <row r="181" spans="1:18" ht="17.25" customHeight="1" x14ac:dyDescent="0.25">
      <c r="A181" s="5" t="s">
        <v>4200</v>
      </c>
      <c r="B181" s="5" t="s">
        <v>4203</v>
      </c>
      <c r="C181" s="5">
        <v>2011</v>
      </c>
      <c r="D181" s="5" t="s">
        <v>4205</v>
      </c>
      <c r="E181" s="5" t="s">
        <v>4206</v>
      </c>
      <c r="H181" s="5">
        <v>15</v>
      </c>
      <c r="I181" s="5" t="s">
        <v>28</v>
      </c>
      <c r="L181" s="5" t="s">
        <v>4403</v>
      </c>
      <c r="M181" s="5" t="s">
        <v>4403</v>
      </c>
      <c r="N181" s="5" t="s">
        <v>4403</v>
      </c>
      <c r="O181" s="5" t="s">
        <v>4403</v>
      </c>
      <c r="P181" s="5" t="s">
        <v>4403</v>
      </c>
      <c r="Q181" s="5" t="s">
        <v>4403</v>
      </c>
      <c r="R181" s="5" t="s">
        <v>4403</v>
      </c>
    </row>
    <row r="182" spans="1:18" ht="17.25" customHeight="1" x14ac:dyDescent="0.25">
      <c r="A182" s="5" t="s">
        <v>4312</v>
      </c>
      <c r="B182" s="5" t="s">
        <v>4314</v>
      </c>
      <c r="C182" s="5">
        <v>2011</v>
      </c>
      <c r="D182" s="5" t="s">
        <v>4317</v>
      </c>
      <c r="E182" s="5" t="s">
        <v>4318</v>
      </c>
      <c r="F182" s="5">
        <v>61</v>
      </c>
      <c r="G182" s="5">
        <v>68</v>
      </c>
      <c r="H182" s="5">
        <v>7</v>
      </c>
      <c r="I182" s="5" t="s">
        <v>28</v>
      </c>
      <c r="L182" s="5" t="s">
        <v>4403</v>
      </c>
      <c r="M182" s="5" t="s">
        <v>4403</v>
      </c>
      <c r="N182" s="5" t="s">
        <v>4403</v>
      </c>
      <c r="O182" s="5" t="s">
        <v>4403</v>
      </c>
      <c r="P182" s="5" t="s">
        <v>4403</v>
      </c>
      <c r="Q182" s="5" t="s">
        <v>4403</v>
      </c>
      <c r="R182" s="5" t="s">
        <v>4403</v>
      </c>
    </row>
    <row r="183" spans="1:18" ht="17.25" customHeight="1" x14ac:dyDescent="0.25">
      <c r="A183" s="5" t="s">
        <v>9338</v>
      </c>
      <c r="B183" s="5" t="s">
        <v>9339</v>
      </c>
      <c r="C183" s="5">
        <v>2011</v>
      </c>
      <c r="D183" s="5" t="s">
        <v>9341</v>
      </c>
      <c r="F183" s="5">
        <v>289</v>
      </c>
      <c r="G183" s="5">
        <v>292</v>
      </c>
      <c r="H183" s="5">
        <f>G183-F183+1</f>
        <v>4</v>
      </c>
      <c r="I183" s="5" t="s">
        <v>9239</v>
      </c>
      <c r="K183" s="5" t="s">
        <v>4401</v>
      </c>
      <c r="L183" s="5" t="s">
        <v>4402</v>
      </c>
      <c r="M183" s="5" t="s">
        <v>4402</v>
      </c>
      <c r="N183" s="5" t="s">
        <v>4402</v>
      </c>
      <c r="O183" s="5" t="s">
        <v>4402</v>
      </c>
      <c r="P183" s="5" t="s">
        <v>4401</v>
      </c>
    </row>
    <row r="184" spans="1:18" ht="17.25" customHeight="1" x14ac:dyDescent="0.25">
      <c r="A184" s="5" t="s">
        <v>8530</v>
      </c>
      <c r="B184" s="5" t="s">
        <v>8531</v>
      </c>
      <c r="C184" s="5">
        <v>2011</v>
      </c>
      <c r="D184" s="5" t="s">
        <v>8534</v>
      </c>
      <c r="E184" s="5" t="s">
        <v>8535</v>
      </c>
      <c r="F184" s="5">
        <v>1</v>
      </c>
      <c r="G184" s="5">
        <v>4</v>
      </c>
      <c r="H184" s="5">
        <v>3</v>
      </c>
      <c r="I184" s="5" t="s">
        <v>7287</v>
      </c>
      <c r="L184" s="5" t="s">
        <v>4402</v>
      </c>
      <c r="M184" s="5" t="s">
        <v>4402</v>
      </c>
      <c r="N184" s="5" t="s">
        <v>4402</v>
      </c>
      <c r="O184" s="5" t="s">
        <v>4402</v>
      </c>
      <c r="P184" s="5" t="s">
        <v>4401</v>
      </c>
    </row>
    <row r="185" spans="1:18" ht="17.25" customHeight="1" x14ac:dyDescent="0.25">
      <c r="A185" s="5" t="s">
        <v>9072</v>
      </c>
      <c r="B185" s="5" t="s">
        <v>9073</v>
      </c>
      <c r="C185" s="5">
        <v>2011</v>
      </c>
      <c r="D185" s="5" t="s">
        <v>9076</v>
      </c>
      <c r="E185" s="5" t="s">
        <v>9077</v>
      </c>
      <c r="F185" s="5">
        <v>221</v>
      </c>
      <c r="G185" s="5">
        <v>223</v>
      </c>
      <c r="H185" s="5">
        <v>2</v>
      </c>
      <c r="I185" s="5" t="s">
        <v>7287</v>
      </c>
      <c r="L185" s="5" t="s">
        <v>4402</v>
      </c>
      <c r="M185" s="5" t="s">
        <v>4402</v>
      </c>
      <c r="N185" s="5" t="s">
        <v>4402</v>
      </c>
      <c r="O185" s="5" t="s">
        <v>4402</v>
      </c>
      <c r="P185" s="5" t="s">
        <v>4401</v>
      </c>
    </row>
    <row r="186" spans="1:18" ht="17.25" customHeight="1" x14ac:dyDescent="0.25">
      <c r="A186" s="5" t="s">
        <v>8902</v>
      </c>
      <c r="B186" s="5" t="s">
        <v>8903</v>
      </c>
      <c r="C186" s="5">
        <v>2011</v>
      </c>
      <c r="D186" s="5" t="s">
        <v>8906</v>
      </c>
      <c r="E186" s="5" t="s">
        <v>8907</v>
      </c>
      <c r="F186" s="5">
        <v>2514</v>
      </c>
      <c r="G186" s="5">
        <v>2517</v>
      </c>
      <c r="H186" s="5">
        <v>3</v>
      </c>
      <c r="I186" s="5" t="s">
        <v>7287</v>
      </c>
      <c r="L186" s="5" t="s">
        <v>4402</v>
      </c>
      <c r="M186" s="5" t="s">
        <v>4402</v>
      </c>
      <c r="N186" s="5" t="s">
        <v>4402</v>
      </c>
      <c r="O186" s="5" t="s">
        <v>4402</v>
      </c>
      <c r="P186" s="5" t="s">
        <v>4401</v>
      </c>
    </row>
    <row r="187" spans="1:18" ht="17.25" customHeight="1" x14ac:dyDescent="0.25">
      <c r="A187" s="5" t="s">
        <v>8277</v>
      </c>
      <c r="B187" s="5" t="s">
        <v>8278</v>
      </c>
      <c r="C187" s="5">
        <v>2011</v>
      </c>
      <c r="D187" s="5" t="s">
        <v>8282</v>
      </c>
      <c r="E187" s="5" t="s">
        <v>8283</v>
      </c>
      <c r="F187" s="5">
        <v>1</v>
      </c>
      <c r="G187" s="5">
        <v>4</v>
      </c>
      <c r="H187" s="5">
        <v>3</v>
      </c>
      <c r="I187" s="5" t="s">
        <v>7287</v>
      </c>
      <c r="L187" s="5" t="s">
        <v>4402</v>
      </c>
      <c r="M187" s="5" t="s">
        <v>4402</v>
      </c>
      <c r="N187" s="5" t="s">
        <v>4402</v>
      </c>
      <c r="O187" s="5" t="s">
        <v>4402</v>
      </c>
      <c r="P187" s="5" t="s">
        <v>4401</v>
      </c>
    </row>
    <row r="188" spans="1:18" ht="17.25" customHeight="1" x14ac:dyDescent="0.25">
      <c r="A188" s="5" t="s">
        <v>8270</v>
      </c>
      <c r="B188" s="5" t="s">
        <v>8271</v>
      </c>
      <c r="C188" s="5">
        <v>2011</v>
      </c>
      <c r="D188" s="5" t="s">
        <v>8275</v>
      </c>
      <c r="E188" s="5" t="s">
        <v>8276</v>
      </c>
      <c r="F188" s="5">
        <v>376</v>
      </c>
      <c r="G188" s="5">
        <v>379</v>
      </c>
      <c r="H188" s="5">
        <v>3</v>
      </c>
      <c r="I188" s="5" t="s">
        <v>7287</v>
      </c>
      <c r="L188" s="5" t="s">
        <v>4402</v>
      </c>
      <c r="M188" s="5" t="s">
        <v>4402</v>
      </c>
      <c r="N188" s="5" t="s">
        <v>4402</v>
      </c>
      <c r="O188" s="5" t="s">
        <v>4402</v>
      </c>
      <c r="P188" s="5" t="s">
        <v>4401</v>
      </c>
    </row>
    <row r="189" spans="1:18" ht="17.25" customHeight="1" x14ac:dyDescent="0.25">
      <c r="A189" s="5" t="s">
        <v>4376</v>
      </c>
      <c r="B189" s="5" t="s">
        <v>4379</v>
      </c>
      <c r="C189" s="5">
        <v>2011</v>
      </c>
      <c r="D189" s="5" t="s">
        <v>4382</v>
      </c>
      <c r="F189" s="5">
        <v>289</v>
      </c>
      <c r="G189" s="5">
        <v>291</v>
      </c>
      <c r="H189" s="5">
        <v>2</v>
      </c>
      <c r="I189" s="5" t="s">
        <v>28</v>
      </c>
      <c r="L189" s="5" t="s">
        <v>4402</v>
      </c>
      <c r="M189" s="5" t="s">
        <v>4402</v>
      </c>
      <c r="N189" s="5" t="s">
        <v>4403</v>
      </c>
      <c r="O189" s="5" t="s">
        <v>4403</v>
      </c>
      <c r="P189" s="5" t="s">
        <v>4401</v>
      </c>
    </row>
    <row r="190" spans="1:18" ht="17.25" customHeight="1" x14ac:dyDescent="0.25">
      <c r="A190" s="5" t="s">
        <v>4303</v>
      </c>
      <c r="B190" s="5" t="s">
        <v>4306</v>
      </c>
      <c r="C190" s="5">
        <v>2011</v>
      </c>
      <c r="D190" s="5" t="s">
        <v>4310</v>
      </c>
      <c r="E190" s="5" t="s">
        <v>4311</v>
      </c>
      <c r="F190" s="5">
        <v>276</v>
      </c>
      <c r="G190" s="5">
        <v>293</v>
      </c>
      <c r="H190" s="5">
        <v>17</v>
      </c>
      <c r="I190" s="5" t="s">
        <v>28</v>
      </c>
      <c r="L190" s="5" t="s">
        <v>4402</v>
      </c>
      <c r="M190" s="5" t="s">
        <v>4402</v>
      </c>
      <c r="N190" s="5" t="s">
        <v>4403</v>
      </c>
      <c r="O190" s="5" t="s">
        <v>4403</v>
      </c>
      <c r="P190" s="5" t="s">
        <v>4403</v>
      </c>
      <c r="Q190" s="5" t="s">
        <v>4402</v>
      </c>
      <c r="R190" s="5" t="s">
        <v>4401</v>
      </c>
    </row>
    <row r="191" spans="1:18" ht="17.25" customHeight="1" x14ac:dyDescent="0.25">
      <c r="A191" s="5" t="s">
        <v>4295</v>
      </c>
      <c r="B191" s="5" t="s">
        <v>4297</v>
      </c>
      <c r="C191" s="5">
        <v>2011</v>
      </c>
      <c r="D191" s="5" t="s">
        <v>4301</v>
      </c>
      <c r="E191" s="5" t="s">
        <v>4302</v>
      </c>
      <c r="F191" s="5">
        <v>1</v>
      </c>
      <c r="G191" s="5">
        <v>5</v>
      </c>
      <c r="H191" s="5">
        <v>4</v>
      </c>
      <c r="I191" s="5" t="s">
        <v>28</v>
      </c>
      <c r="L191" s="5" t="s">
        <v>4402</v>
      </c>
      <c r="M191" s="5" t="s">
        <v>4402</v>
      </c>
      <c r="N191" s="5" t="s">
        <v>4403</v>
      </c>
      <c r="O191" s="5" t="s">
        <v>4403</v>
      </c>
      <c r="P191" s="5" t="s">
        <v>4401</v>
      </c>
    </row>
    <row r="192" spans="1:18" ht="17.25" customHeight="1" x14ac:dyDescent="0.25">
      <c r="A192" s="5" t="s">
        <v>4368</v>
      </c>
      <c r="B192" s="5" t="s">
        <v>4371</v>
      </c>
      <c r="C192" s="5">
        <v>2011</v>
      </c>
      <c r="D192" s="5" t="s">
        <v>4374</v>
      </c>
      <c r="E192" s="5" t="s">
        <v>4375</v>
      </c>
      <c r="F192" s="5">
        <v>38</v>
      </c>
      <c r="G192" s="5">
        <v>45</v>
      </c>
      <c r="H192" s="5">
        <v>7</v>
      </c>
      <c r="I192" s="5" t="s">
        <v>28</v>
      </c>
      <c r="L192" s="5" t="s">
        <v>4402</v>
      </c>
      <c r="M192" s="5" t="s">
        <v>4402</v>
      </c>
      <c r="N192" s="5" t="s">
        <v>4403</v>
      </c>
      <c r="O192" s="5" t="s">
        <v>4403</v>
      </c>
      <c r="P192" s="5" t="s">
        <v>4403</v>
      </c>
      <c r="Q192" s="5" t="s">
        <v>4402</v>
      </c>
      <c r="R192" s="5" t="s">
        <v>4401</v>
      </c>
    </row>
    <row r="193" spans="1:17" ht="17.25" customHeight="1" x14ac:dyDescent="0.25">
      <c r="A193" s="5" t="s">
        <v>4070</v>
      </c>
      <c r="B193" s="5" t="s">
        <v>4073</v>
      </c>
      <c r="C193" s="5">
        <v>2011</v>
      </c>
      <c r="D193" s="5" t="s">
        <v>4077</v>
      </c>
      <c r="E193" s="5" t="s">
        <v>4078</v>
      </c>
      <c r="F193" s="5">
        <v>32</v>
      </c>
      <c r="G193" s="5">
        <v>36</v>
      </c>
      <c r="H193" s="5">
        <v>4</v>
      </c>
      <c r="I193" s="5" t="s">
        <v>28</v>
      </c>
      <c r="L193" s="5" t="s">
        <v>4402</v>
      </c>
      <c r="M193" s="5" t="s">
        <v>4402</v>
      </c>
      <c r="N193" s="5" t="s">
        <v>4403</v>
      </c>
      <c r="O193" s="5" t="s">
        <v>4403</v>
      </c>
      <c r="P193" s="5" t="s">
        <v>4401</v>
      </c>
    </row>
    <row r="194" spans="1:17" ht="17.25" customHeight="1" x14ac:dyDescent="0.25">
      <c r="A194" s="5" t="s">
        <v>4187</v>
      </c>
      <c r="B194" s="5" t="s">
        <v>4190</v>
      </c>
      <c r="C194" s="5">
        <v>2011</v>
      </c>
      <c r="D194" s="5" t="s">
        <v>4194</v>
      </c>
      <c r="E194" s="5" t="s">
        <v>4195</v>
      </c>
      <c r="F194" s="5">
        <v>27</v>
      </c>
      <c r="G194" s="5">
        <v>29</v>
      </c>
      <c r="H194" s="5">
        <v>2</v>
      </c>
      <c r="I194" s="5" t="s">
        <v>28</v>
      </c>
      <c r="L194" s="5" t="s">
        <v>4402</v>
      </c>
      <c r="M194" s="5" t="s">
        <v>4402</v>
      </c>
      <c r="N194" s="5" t="s">
        <v>4403</v>
      </c>
      <c r="O194" s="5" t="s">
        <v>4403</v>
      </c>
      <c r="P194" s="5" t="s">
        <v>4401</v>
      </c>
    </row>
    <row r="195" spans="1:17" ht="17.25" customHeight="1" x14ac:dyDescent="0.25">
      <c r="A195" s="5" t="s">
        <v>4085</v>
      </c>
      <c r="B195" s="5" t="s">
        <v>4088</v>
      </c>
      <c r="C195" s="5">
        <v>2011</v>
      </c>
      <c r="D195" s="5" t="s">
        <v>4090</v>
      </c>
      <c r="E195" s="5" t="s">
        <v>4091</v>
      </c>
      <c r="F195" s="5">
        <v>551</v>
      </c>
      <c r="G195" s="5">
        <v>605</v>
      </c>
      <c r="H195" s="5">
        <v>54</v>
      </c>
      <c r="I195" s="5" t="s">
        <v>28</v>
      </c>
      <c r="L195" s="5" t="s">
        <v>4403</v>
      </c>
      <c r="M195" s="5" t="s">
        <v>4403</v>
      </c>
      <c r="N195" s="5" t="s">
        <v>4403</v>
      </c>
      <c r="O195" s="5" t="s">
        <v>4403</v>
      </c>
      <c r="P195" s="5" t="s">
        <v>4403</v>
      </c>
      <c r="Q195" s="5" t="s">
        <v>4401</v>
      </c>
    </row>
    <row r="196" spans="1:17" ht="17.25" customHeight="1" x14ac:dyDescent="0.25">
      <c r="A196" s="5" t="s">
        <v>7622</v>
      </c>
      <c r="B196" s="5" t="s">
        <v>7623</v>
      </c>
      <c r="C196" s="5">
        <v>2011</v>
      </c>
      <c r="D196" s="5" t="s">
        <v>7627</v>
      </c>
      <c r="E196" s="5" t="s">
        <v>7628</v>
      </c>
      <c r="F196" s="5">
        <v>76</v>
      </c>
      <c r="G196" s="5">
        <v>93</v>
      </c>
      <c r="H196" s="5">
        <v>17</v>
      </c>
      <c r="I196" s="5" t="s">
        <v>7287</v>
      </c>
      <c r="L196" s="5" t="s">
        <v>4401</v>
      </c>
    </row>
    <row r="197" spans="1:17" ht="17.25" customHeight="1" x14ac:dyDescent="0.25">
      <c r="A197" s="5" t="s">
        <v>8960</v>
      </c>
      <c r="B197" s="5" t="s">
        <v>8961</v>
      </c>
      <c r="C197" s="5">
        <v>2011</v>
      </c>
      <c r="D197" s="5" t="s">
        <v>8964</v>
      </c>
      <c r="E197" s="5" t="s">
        <v>8965</v>
      </c>
      <c r="F197" s="5">
        <v>193</v>
      </c>
      <c r="G197" s="5">
        <v>200</v>
      </c>
      <c r="H197" s="5">
        <v>7</v>
      </c>
      <c r="I197" s="5" t="s">
        <v>7287</v>
      </c>
      <c r="L197" s="5" t="s">
        <v>4401</v>
      </c>
    </row>
    <row r="198" spans="1:17" ht="17.25" customHeight="1" x14ac:dyDescent="0.25">
      <c r="A198" s="5" t="s">
        <v>8423</v>
      </c>
      <c r="B198" s="5" t="s">
        <v>8424</v>
      </c>
      <c r="C198" s="5">
        <v>2011</v>
      </c>
      <c r="D198" s="5" t="s">
        <v>8428</v>
      </c>
      <c r="E198" s="5" t="s">
        <v>8429</v>
      </c>
      <c r="F198" s="5">
        <v>572</v>
      </c>
      <c r="G198" s="5">
        <v>576</v>
      </c>
      <c r="H198" s="5">
        <v>4</v>
      </c>
      <c r="I198" s="5" t="s">
        <v>7287</v>
      </c>
      <c r="L198" s="5" t="s">
        <v>4401</v>
      </c>
    </row>
    <row r="199" spans="1:17" ht="17.25" customHeight="1" x14ac:dyDescent="0.25">
      <c r="A199" s="5" t="s">
        <v>7763</v>
      </c>
      <c r="B199" s="5" t="s">
        <v>7764</v>
      </c>
      <c r="C199" s="5">
        <v>2011</v>
      </c>
      <c r="D199" s="5" t="s">
        <v>7768</v>
      </c>
      <c r="E199" s="5" t="s">
        <v>7769</v>
      </c>
      <c r="F199" s="5">
        <v>209</v>
      </c>
      <c r="G199" s="5">
        <v>216</v>
      </c>
      <c r="H199" s="5">
        <v>7</v>
      </c>
      <c r="I199" s="5" t="s">
        <v>7287</v>
      </c>
      <c r="L199" s="5" t="s">
        <v>4401</v>
      </c>
    </row>
    <row r="200" spans="1:17" ht="17.25" customHeight="1" x14ac:dyDescent="0.25">
      <c r="A200" s="5" t="s">
        <v>7465</v>
      </c>
      <c r="B200" s="5" t="s">
        <v>7466</v>
      </c>
      <c r="C200" s="5">
        <v>2011</v>
      </c>
      <c r="D200" s="5" t="s">
        <v>7470</v>
      </c>
      <c r="E200" s="5" t="s">
        <v>7471</v>
      </c>
      <c r="F200" s="5">
        <v>228</v>
      </c>
      <c r="G200" s="5">
        <v>232</v>
      </c>
      <c r="H200" s="5">
        <v>4</v>
      </c>
      <c r="I200" s="5" t="s">
        <v>7287</v>
      </c>
      <c r="L200" s="5" t="s">
        <v>4401</v>
      </c>
    </row>
    <row r="201" spans="1:17" ht="17.25" customHeight="1" x14ac:dyDescent="0.25">
      <c r="A201" s="5" t="s">
        <v>8650</v>
      </c>
      <c r="B201" s="5" t="s">
        <v>8651</v>
      </c>
      <c r="C201" s="5">
        <v>2011</v>
      </c>
      <c r="D201" s="5" t="s">
        <v>8655</v>
      </c>
      <c r="E201" s="5" t="s">
        <v>8656</v>
      </c>
      <c r="F201" s="5">
        <v>1</v>
      </c>
      <c r="G201" s="5">
        <v>8</v>
      </c>
      <c r="H201" s="5">
        <v>7</v>
      </c>
      <c r="I201" s="5" t="s">
        <v>7287</v>
      </c>
      <c r="L201" s="5" t="s">
        <v>4401</v>
      </c>
    </row>
    <row r="202" spans="1:17" ht="17.25" customHeight="1" x14ac:dyDescent="0.25">
      <c r="A202" s="5" t="s">
        <v>8332</v>
      </c>
      <c r="B202" s="5" t="s">
        <v>8333</v>
      </c>
      <c r="C202" s="5">
        <v>2011</v>
      </c>
      <c r="D202" s="5" t="s">
        <v>8337</v>
      </c>
      <c r="E202" s="5" t="s">
        <v>8338</v>
      </c>
      <c r="F202" s="5">
        <v>356</v>
      </c>
      <c r="G202" s="5">
        <v>361</v>
      </c>
      <c r="H202" s="5">
        <v>5</v>
      </c>
      <c r="I202" s="5" t="s">
        <v>7287</v>
      </c>
      <c r="L202" s="5" t="s">
        <v>4401</v>
      </c>
    </row>
    <row r="203" spans="1:17" ht="17.25" customHeight="1" x14ac:dyDescent="0.25">
      <c r="A203" s="5" t="s">
        <v>8448</v>
      </c>
      <c r="B203" s="5" t="s">
        <v>8449</v>
      </c>
      <c r="C203" s="5">
        <v>2011</v>
      </c>
      <c r="D203" s="5" t="s">
        <v>8453</v>
      </c>
      <c r="E203" s="5" t="s">
        <v>8454</v>
      </c>
      <c r="F203" s="5">
        <v>1</v>
      </c>
      <c r="G203" s="5">
        <v>7</v>
      </c>
      <c r="H203" s="5">
        <v>6</v>
      </c>
      <c r="I203" s="5" t="s">
        <v>7287</v>
      </c>
      <c r="L203" s="5" t="s">
        <v>4401</v>
      </c>
    </row>
    <row r="204" spans="1:17" ht="17.25" customHeight="1" x14ac:dyDescent="0.25">
      <c r="A204" s="5" t="s">
        <v>7518</v>
      </c>
      <c r="B204" s="5" t="s">
        <v>7519</v>
      </c>
      <c r="C204" s="5">
        <v>2011</v>
      </c>
      <c r="D204" s="5" t="s">
        <v>7523</v>
      </c>
      <c r="E204" s="5" t="s">
        <v>7524</v>
      </c>
      <c r="F204" s="5">
        <v>199</v>
      </c>
      <c r="G204" s="5">
        <v>206</v>
      </c>
      <c r="H204" s="5">
        <v>7</v>
      </c>
      <c r="I204" s="5" t="s">
        <v>7287</v>
      </c>
      <c r="L204" s="5" t="s">
        <v>4401</v>
      </c>
    </row>
    <row r="205" spans="1:17" ht="17.25" customHeight="1" x14ac:dyDescent="0.25">
      <c r="A205" s="5" t="s">
        <v>7945</v>
      </c>
      <c r="B205" s="5" t="s">
        <v>7946</v>
      </c>
      <c r="C205" s="5">
        <v>2011</v>
      </c>
      <c r="D205" s="5" t="s">
        <v>7950</v>
      </c>
      <c r="E205" s="5" t="s">
        <v>7951</v>
      </c>
      <c r="F205" s="5">
        <v>189</v>
      </c>
      <c r="G205" s="5">
        <v>193</v>
      </c>
      <c r="H205" s="5">
        <v>4</v>
      </c>
      <c r="I205" s="5" t="s">
        <v>7287</v>
      </c>
      <c r="L205" s="5" t="s">
        <v>4401</v>
      </c>
    </row>
    <row r="206" spans="1:17" ht="17.25" customHeight="1" x14ac:dyDescent="0.25">
      <c r="A206" s="5" t="s">
        <v>8055</v>
      </c>
      <c r="B206" s="5" t="s">
        <v>8056</v>
      </c>
      <c r="C206" s="5">
        <v>2011</v>
      </c>
      <c r="D206" s="5" t="s">
        <v>8060</v>
      </c>
      <c r="E206" s="5" t="s">
        <v>8061</v>
      </c>
      <c r="F206" s="5">
        <v>817</v>
      </c>
      <c r="G206" s="5">
        <v>824</v>
      </c>
      <c r="H206" s="5">
        <v>7</v>
      </c>
      <c r="I206" s="5" t="s">
        <v>7287</v>
      </c>
      <c r="L206" s="5" t="s">
        <v>4401</v>
      </c>
    </row>
    <row r="207" spans="1:17" ht="17.25" customHeight="1" x14ac:dyDescent="0.25">
      <c r="A207" s="5" t="s">
        <v>8939</v>
      </c>
      <c r="B207" s="5" t="s">
        <v>8940</v>
      </c>
      <c r="C207" s="5">
        <v>2011</v>
      </c>
      <c r="D207" s="5" t="s">
        <v>8944</v>
      </c>
      <c r="E207" s="5" t="s">
        <v>8945</v>
      </c>
      <c r="F207" s="5">
        <v>485</v>
      </c>
      <c r="G207" s="5">
        <v>489</v>
      </c>
      <c r="H207" s="5">
        <v>4</v>
      </c>
      <c r="I207" s="5" t="s">
        <v>7287</v>
      </c>
      <c r="L207" s="5" t="s">
        <v>4401</v>
      </c>
    </row>
    <row r="208" spans="1:17" ht="17.25" customHeight="1" x14ac:dyDescent="0.25">
      <c r="A208" s="5" t="s">
        <v>4216</v>
      </c>
      <c r="B208" s="5" t="s">
        <v>4219</v>
      </c>
      <c r="C208" s="5">
        <v>2011</v>
      </c>
      <c r="D208" s="5" t="s">
        <v>4222</v>
      </c>
      <c r="E208" s="5" t="s">
        <v>4223</v>
      </c>
      <c r="F208" s="5">
        <v>1345</v>
      </c>
      <c r="G208" s="5">
        <v>1350</v>
      </c>
      <c r="H208" s="5">
        <v>5</v>
      </c>
      <c r="I208" s="5" t="s">
        <v>28</v>
      </c>
      <c r="L208" s="5" t="s">
        <v>4401</v>
      </c>
      <c r="M208" s="5" t="s">
        <v>4402</v>
      </c>
      <c r="N208" s="5" t="s">
        <v>4403</v>
      </c>
      <c r="O208" s="5" t="s">
        <v>4403</v>
      </c>
      <c r="P208" s="5" t="s">
        <v>4403</v>
      </c>
    </row>
    <row r="209" spans="1:16" ht="17.25" customHeight="1" x14ac:dyDescent="0.25">
      <c r="A209" s="5" t="s">
        <v>4383</v>
      </c>
      <c r="B209" s="5" t="s">
        <v>4386</v>
      </c>
      <c r="C209" s="5">
        <v>2011</v>
      </c>
      <c r="D209" s="5" t="s">
        <v>4389</v>
      </c>
      <c r="E209" s="5" t="s">
        <v>4390</v>
      </c>
      <c r="F209" s="5">
        <v>1325</v>
      </c>
      <c r="G209" s="5">
        <v>1330</v>
      </c>
      <c r="H209" s="5">
        <v>5</v>
      </c>
      <c r="I209" s="5" t="s">
        <v>28</v>
      </c>
      <c r="L209" s="5" t="s">
        <v>4401</v>
      </c>
      <c r="M209" s="5" t="s">
        <v>4402</v>
      </c>
      <c r="N209" s="5" t="s">
        <v>4403</v>
      </c>
      <c r="O209" s="5" t="s">
        <v>4403</v>
      </c>
      <c r="P209" s="5" t="s">
        <v>4403</v>
      </c>
    </row>
    <row r="210" spans="1:16" ht="17.25" customHeight="1" x14ac:dyDescent="0.25">
      <c r="A210" s="5" t="s">
        <v>4344</v>
      </c>
      <c r="B210" s="5" t="s">
        <v>4347</v>
      </c>
      <c r="C210" s="5">
        <v>2011</v>
      </c>
      <c r="D210" s="5" t="s">
        <v>4351</v>
      </c>
      <c r="E210" s="5" t="s">
        <v>4352</v>
      </c>
      <c r="F210" s="5">
        <v>299</v>
      </c>
      <c r="G210" s="5">
        <v>319</v>
      </c>
      <c r="H210" s="5">
        <v>20</v>
      </c>
      <c r="I210" s="5" t="s">
        <v>28</v>
      </c>
      <c r="L210" s="5" t="s">
        <v>4401</v>
      </c>
      <c r="M210" s="5" t="s">
        <v>4402</v>
      </c>
      <c r="N210" s="5" t="s">
        <v>4403</v>
      </c>
      <c r="O210" s="5" t="s">
        <v>4403</v>
      </c>
      <c r="P210" s="5" t="s">
        <v>4403</v>
      </c>
    </row>
    <row r="211" spans="1:16" ht="17.25" customHeight="1" x14ac:dyDescent="0.25">
      <c r="A211" s="5" t="s">
        <v>4063</v>
      </c>
      <c r="B211" s="5" t="s">
        <v>4066</v>
      </c>
      <c r="C211" s="5">
        <v>2011</v>
      </c>
      <c r="D211" s="5" t="s">
        <v>4068</v>
      </c>
      <c r="E211" s="5" t="s">
        <v>4069</v>
      </c>
      <c r="F211" s="5">
        <v>106</v>
      </c>
      <c r="G211" s="5">
        <v>113</v>
      </c>
      <c r="H211" s="5">
        <v>7</v>
      </c>
      <c r="I211" s="5" t="s">
        <v>28</v>
      </c>
      <c r="L211" s="5" t="s">
        <v>4401</v>
      </c>
      <c r="M211" s="5" t="s">
        <v>4402</v>
      </c>
      <c r="N211" s="5" t="s">
        <v>4403</v>
      </c>
      <c r="O211" s="5" t="s">
        <v>4403</v>
      </c>
      <c r="P211" s="5" t="s">
        <v>4403</v>
      </c>
    </row>
    <row r="212" spans="1:16" ht="17.25" customHeight="1" x14ac:dyDescent="0.25">
      <c r="A212" s="5" t="s">
        <v>6901</v>
      </c>
      <c r="B212" s="5" t="s">
        <v>6904</v>
      </c>
      <c r="C212" s="5">
        <v>2011</v>
      </c>
      <c r="D212" s="5" t="s">
        <v>6949</v>
      </c>
      <c r="E212" s="5" t="s">
        <v>6950</v>
      </c>
      <c r="I212" s="5" t="s">
        <v>28</v>
      </c>
      <c r="L212" s="5" t="s">
        <v>4401</v>
      </c>
    </row>
    <row r="213" spans="1:16" ht="17.25" customHeight="1" x14ac:dyDescent="0.25">
      <c r="A213" s="5" t="s">
        <v>4361</v>
      </c>
      <c r="B213" s="5" t="s">
        <v>4364</v>
      </c>
      <c r="C213" s="5">
        <v>2011</v>
      </c>
      <c r="D213" s="5" t="s">
        <v>4366</v>
      </c>
      <c r="E213" s="5" t="s">
        <v>4367</v>
      </c>
      <c r="F213" s="5">
        <v>282</v>
      </c>
      <c r="G213" s="5">
        <v>289</v>
      </c>
      <c r="H213" s="5">
        <v>7</v>
      </c>
      <c r="I213" s="5" t="s">
        <v>28</v>
      </c>
      <c r="L213" s="5" t="s">
        <v>4401</v>
      </c>
      <c r="M213" s="5" t="s">
        <v>4402</v>
      </c>
      <c r="N213" s="5" t="s">
        <v>4403</v>
      </c>
      <c r="O213" s="5" t="s">
        <v>4403</v>
      </c>
      <c r="P213" s="5" t="s">
        <v>4403</v>
      </c>
    </row>
    <row r="214" spans="1:16" ht="17.25" customHeight="1" x14ac:dyDescent="0.25">
      <c r="A214" s="5" t="s">
        <v>4273</v>
      </c>
      <c r="B214" s="5" t="s">
        <v>4276</v>
      </c>
      <c r="C214" s="5">
        <v>2011</v>
      </c>
      <c r="D214" s="5" t="s">
        <v>4279</v>
      </c>
      <c r="F214" s="5">
        <v>135</v>
      </c>
      <c r="G214" s="5">
        <v>142</v>
      </c>
      <c r="H214" s="5">
        <v>7</v>
      </c>
      <c r="I214" s="5" t="s">
        <v>28</v>
      </c>
      <c r="L214" s="5" t="s">
        <v>4401</v>
      </c>
      <c r="M214" s="5" t="s">
        <v>4402</v>
      </c>
      <c r="N214" s="5" t="s">
        <v>4403</v>
      </c>
      <c r="O214" s="5" t="s">
        <v>4403</v>
      </c>
      <c r="P214" s="5" t="s">
        <v>4403</v>
      </c>
    </row>
    <row r="215" spans="1:16" ht="17.25" customHeight="1" x14ac:dyDescent="0.25">
      <c r="A215" s="5" t="s">
        <v>4118</v>
      </c>
      <c r="B215" s="5" t="s">
        <v>4121</v>
      </c>
      <c r="C215" s="5">
        <v>2011</v>
      </c>
      <c r="D215" s="5" t="s">
        <v>4124</v>
      </c>
      <c r="E215" s="5" t="s">
        <v>4125</v>
      </c>
      <c r="H215" s="5">
        <v>14</v>
      </c>
      <c r="I215" s="5" t="s">
        <v>28</v>
      </c>
      <c r="L215" s="5" t="s">
        <v>4401</v>
      </c>
      <c r="M215" s="5" t="s">
        <v>4402</v>
      </c>
      <c r="N215" s="5" t="s">
        <v>4403</v>
      </c>
      <c r="O215" s="5" t="s">
        <v>4403</v>
      </c>
      <c r="P215" s="5" t="s">
        <v>4403</v>
      </c>
    </row>
    <row r="216" spans="1:16" ht="17.25" customHeight="1" x14ac:dyDescent="0.25">
      <c r="A216" s="5" t="s">
        <v>4126</v>
      </c>
      <c r="B216" s="5" t="s">
        <v>4128</v>
      </c>
      <c r="C216" s="5">
        <v>2011</v>
      </c>
      <c r="D216" s="5" t="s">
        <v>4132</v>
      </c>
      <c r="E216" s="5" t="s">
        <v>4133</v>
      </c>
      <c r="F216" s="5">
        <v>33</v>
      </c>
      <c r="G216" s="5">
        <v>38</v>
      </c>
      <c r="H216" s="5">
        <v>5</v>
      </c>
      <c r="I216" s="5" t="s">
        <v>28</v>
      </c>
      <c r="L216" s="5" t="s">
        <v>4401</v>
      </c>
      <c r="M216" s="5" t="s">
        <v>4402</v>
      </c>
      <c r="N216" s="5" t="s">
        <v>4403</v>
      </c>
      <c r="O216" s="5" t="s">
        <v>4403</v>
      </c>
      <c r="P216" s="5" t="s">
        <v>4403</v>
      </c>
    </row>
    <row r="217" spans="1:16" ht="17.25" customHeight="1" x14ac:dyDescent="0.25">
      <c r="A217" s="5" t="s">
        <v>6936</v>
      </c>
      <c r="B217" s="5" t="s">
        <v>6939</v>
      </c>
      <c r="C217" s="5">
        <v>2011</v>
      </c>
      <c r="D217" s="5" t="s">
        <v>6907</v>
      </c>
      <c r="E217" s="5" t="s">
        <v>6908</v>
      </c>
      <c r="F217" s="5">
        <v>317</v>
      </c>
      <c r="G217" s="5">
        <v>320</v>
      </c>
      <c r="H217" s="5">
        <v>3</v>
      </c>
      <c r="I217" s="5" t="s">
        <v>28</v>
      </c>
      <c r="L217" s="5" t="s">
        <v>4401</v>
      </c>
    </row>
    <row r="218" spans="1:16" ht="17.25" customHeight="1" x14ac:dyDescent="0.25">
      <c r="A218" s="5" t="s">
        <v>4054</v>
      </c>
      <c r="B218" s="5" t="s">
        <v>4057</v>
      </c>
      <c r="C218" s="5">
        <v>2011</v>
      </c>
      <c r="D218" s="5" t="s">
        <v>4061</v>
      </c>
      <c r="E218" s="5" t="s">
        <v>4062</v>
      </c>
      <c r="F218" s="5">
        <v>818</v>
      </c>
      <c r="G218" s="5">
        <v>824</v>
      </c>
      <c r="H218" s="5">
        <v>6</v>
      </c>
      <c r="I218" s="5" t="s">
        <v>28</v>
      </c>
      <c r="L218" s="5" t="s">
        <v>4401</v>
      </c>
      <c r="M218" s="5" t="s">
        <v>4403</v>
      </c>
      <c r="N218" s="5" t="s">
        <v>4403</v>
      </c>
      <c r="O218" s="5" t="s">
        <v>4403</v>
      </c>
      <c r="P218" s="5" t="s">
        <v>4403</v>
      </c>
    </row>
    <row r="219" spans="1:16" ht="17.25" customHeight="1" x14ac:dyDescent="0.25">
      <c r="A219" s="5" t="s">
        <v>6921</v>
      </c>
      <c r="B219" s="5" t="s">
        <v>6924</v>
      </c>
      <c r="C219" s="5">
        <v>2011</v>
      </c>
      <c r="D219" s="5" t="s">
        <v>6942</v>
      </c>
      <c r="E219" s="5" t="s">
        <v>6943</v>
      </c>
      <c r="F219" s="5">
        <v>212</v>
      </c>
      <c r="G219" s="5">
        <v>219</v>
      </c>
      <c r="H219" s="5">
        <v>7</v>
      </c>
      <c r="I219" s="5" t="s">
        <v>28</v>
      </c>
      <c r="L219" s="5" t="s">
        <v>4401</v>
      </c>
    </row>
    <row r="220" spans="1:16" ht="17.25" customHeight="1" x14ac:dyDescent="0.25">
      <c r="A220" s="5" t="s">
        <v>4079</v>
      </c>
      <c r="B220" s="5" t="s">
        <v>4082</v>
      </c>
      <c r="C220" s="5">
        <v>2011</v>
      </c>
      <c r="D220" s="5" t="s">
        <v>4084</v>
      </c>
      <c r="F220" s="5">
        <v>143</v>
      </c>
      <c r="G220" s="5">
        <v>158</v>
      </c>
      <c r="H220" s="5">
        <v>15</v>
      </c>
      <c r="I220" s="5" t="s">
        <v>28</v>
      </c>
      <c r="L220" s="5" t="s">
        <v>4401</v>
      </c>
      <c r="M220" s="5" t="s">
        <v>4402</v>
      </c>
      <c r="N220" s="5" t="s">
        <v>4403</v>
      </c>
      <c r="O220" s="5" t="s">
        <v>4403</v>
      </c>
      <c r="P220" s="5" t="s">
        <v>4403</v>
      </c>
    </row>
    <row r="221" spans="1:16" ht="17.25" customHeight="1" x14ac:dyDescent="0.25">
      <c r="A221" s="5" t="s">
        <v>4328</v>
      </c>
      <c r="B221" s="5" t="s">
        <v>4331</v>
      </c>
      <c r="C221" s="5">
        <v>2011</v>
      </c>
      <c r="D221" s="5" t="s">
        <v>4335</v>
      </c>
      <c r="E221" s="5" t="s">
        <v>4336</v>
      </c>
      <c r="F221" s="5">
        <v>285</v>
      </c>
      <c r="G221" s="5">
        <v>294</v>
      </c>
      <c r="H221" s="5">
        <v>9</v>
      </c>
      <c r="I221" s="5" t="s">
        <v>28</v>
      </c>
      <c r="L221" s="5" t="s">
        <v>4401</v>
      </c>
      <c r="M221" s="5" t="s">
        <v>4403</v>
      </c>
      <c r="N221" s="5" t="s">
        <v>4403</v>
      </c>
      <c r="O221" s="5" t="s">
        <v>4403</v>
      </c>
      <c r="P221" s="5" t="s">
        <v>4403</v>
      </c>
    </row>
    <row r="222" spans="1:16" ht="17.25" customHeight="1" x14ac:dyDescent="0.25">
      <c r="A222" s="5" t="s">
        <v>4143</v>
      </c>
      <c r="B222" s="5" t="s">
        <v>4146</v>
      </c>
      <c r="C222" s="5">
        <v>2011</v>
      </c>
      <c r="D222" s="5" t="s">
        <v>4148</v>
      </c>
      <c r="H222" s="5">
        <v>10</v>
      </c>
      <c r="I222" s="5" t="s">
        <v>28</v>
      </c>
      <c r="L222" s="5" t="s">
        <v>4401</v>
      </c>
      <c r="M222" s="5" t="s">
        <v>4402</v>
      </c>
      <c r="N222" s="5" t="s">
        <v>4403</v>
      </c>
      <c r="O222" s="5" t="s">
        <v>4403</v>
      </c>
      <c r="P222" s="5" t="s">
        <v>4403</v>
      </c>
    </row>
    <row r="223" spans="1:16" ht="17.25" customHeight="1" x14ac:dyDescent="0.25">
      <c r="A223" s="5" t="s">
        <v>4265</v>
      </c>
      <c r="B223" s="5" t="s">
        <v>4267</v>
      </c>
      <c r="C223" s="5">
        <v>2011</v>
      </c>
      <c r="D223" s="5" t="s">
        <v>4271</v>
      </c>
      <c r="E223" s="5" t="s">
        <v>4272</v>
      </c>
      <c r="F223" s="5">
        <v>223</v>
      </c>
      <c r="G223" s="5">
        <v>232</v>
      </c>
      <c r="H223" s="5">
        <v>9</v>
      </c>
      <c r="I223" s="5" t="s">
        <v>28</v>
      </c>
      <c r="L223" s="5" t="s">
        <v>4401</v>
      </c>
      <c r="M223" s="5" t="s">
        <v>4402</v>
      </c>
      <c r="N223" s="5" t="s">
        <v>4403</v>
      </c>
      <c r="O223" s="5" t="s">
        <v>4403</v>
      </c>
      <c r="P223" s="5" t="s">
        <v>4403</v>
      </c>
    </row>
    <row r="224" spans="1:16" ht="17.25" customHeight="1" x14ac:dyDescent="0.25">
      <c r="A224" s="5" t="s">
        <v>4134</v>
      </c>
      <c r="B224" s="5" t="s">
        <v>4137</v>
      </c>
      <c r="C224" s="5">
        <v>2011</v>
      </c>
      <c r="D224" s="5" t="s">
        <v>6917</v>
      </c>
      <c r="E224" s="5" t="s">
        <v>6918</v>
      </c>
      <c r="F224" s="5">
        <v>260</v>
      </c>
      <c r="G224" s="5">
        <v>269</v>
      </c>
      <c r="H224" s="5">
        <v>9</v>
      </c>
      <c r="I224" s="5" t="s">
        <v>28</v>
      </c>
      <c r="L224" s="5" t="s">
        <v>4401</v>
      </c>
    </row>
    <row r="225" spans="1:18" ht="17.25" customHeight="1" x14ac:dyDescent="0.25">
      <c r="A225" s="5" t="s">
        <v>6945</v>
      </c>
      <c r="B225" s="5" t="s">
        <v>6947</v>
      </c>
      <c r="C225" s="5">
        <v>2011</v>
      </c>
      <c r="D225" s="5" t="s">
        <v>4141</v>
      </c>
      <c r="E225" s="5" t="s">
        <v>4142</v>
      </c>
      <c r="F225" s="5">
        <v>628</v>
      </c>
      <c r="G225" s="5">
        <v>636</v>
      </c>
      <c r="H225" s="5">
        <v>8</v>
      </c>
      <c r="I225" s="5" t="s">
        <v>28</v>
      </c>
      <c r="L225" s="5" t="s">
        <v>4401</v>
      </c>
    </row>
    <row r="226" spans="1:18" ht="17.25" customHeight="1" x14ac:dyDescent="0.25">
      <c r="A226" s="5" t="s">
        <v>4258</v>
      </c>
      <c r="B226" s="5" t="s">
        <v>4261</v>
      </c>
      <c r="C226" s="5">
        <v>2011</v>
      </c>
      <c r="D226" s="5" t="s">
        <v>4263</v>
      </c>
      <c r="E226" s="5" t="s">
        <v>4264</v>
      </c>
      <c r="H226" s="5">
        <v>13</v>
      </c>
      <c r="I226" s="5" t="s">
        <v>28</v>
      </c>
      <c r="L226" s="5" t="s">
        <v>4401</v>
      </c>
      <c r="M226" s="5" t="s">
        <v>4402</v>
      </c>
      <c r="N226" s="5" t="s">
        <v>4403</v>
      </c>
      <c r="O226" s="5" t="s">
        <v>4403</v>
      </c>
      <c r="P226" s="5" t="s">
        <v>4403</v>
      </c>
    </row>
    <row r="227" spans="1:18" ht="17.25" customHeight="1" x14ac:dyDescent="0.25">
      <c r="A227" s="5" t="s">
        <v>4207</v>
      </c>
      <c r="B227" s="5" t="s">
        <v>4210</v>
      </c>
      <c r="C227" s="5">
        <v>2011</v>
      </c>
      <c r="D227" s="5" t="s">
        <v>4213</v>
      </c>
      <c r="E227" s="5" t="s">
        <v>4214</v>
      </c>
      <c r="I227" s="5" t="s">
        <v>28</v>
      </c>
      <c r="L227" s="5" t="s">
        <v>4401</v>
      </c>
      <c r="M227" s="5" t="s">
        <v>4403</v>
      </c>
      <c r="N227" s="5" t="s">
        <v>4403</v>
      </c>
      <c r="O227" s="5" t="s">
        <v>4403</v>
      </c>
    </row>
    <row r="228" spans="1:18" ht="17.25" customHeight="1" x14ac:dyDescent="0.25">
      <c r="A228" s="5" t="s">
        <v>4353</v>
      </c>
      <c r="B228" s="5" t="s">
        <v>4356</v>
      </c>
      <c r="C228" s="5">
        <v>2011</v>
      </c>
      <c r="D228" s="5" t="s">
        <v>4359</v>
      </c>
      <c r="E228" s="5" t="s">
        <v>4360</v>
      </c>
      <c r="F228" s="5">
        <v>219</v>
      </c>
      <c r="G228" s="5">
        <v>224</v>
      </c>
      <c r="H228" s="5">
        <v>5</v>
      </c>
      <c r="I228" s="5" t="s">
        <v>28</v>
      </c>
      <c r="L228" s="5" t="s">
        <v>4401</v>
      </c>
      <c r="M228" s="5" t="s">
        <v>4402</v>
      </c>
      <c r="N228" s="5" t="s">
        <v>4403</v>
      </c>
      <c r="O228" s="5" t="s">
        <v>4403</v>
      </c>
      <c r="P228" s="5" t="s">
        <v>4403</v>
      </c>
    </row>
    <row r="229" spans="1:18" ht="17.25" customHeight="1" x14ac:dyDescent="0.25">
      <c r="A229" s="5" t="s">
        <v>4039</v>
      </c>
      <c r="B229" s="5" t="s">
        <v>4041</v>
      </c>
      <c r="C229" s="5">
        <v>2011</v>
      </c>
      <c r="D229" s="5" t="s">
        <v>4044</v>
      </c>
      <c r="E229" s="5" t="s">
        <v>4045</v>
      </c>
      <c r="F229" s="5">
        <v>632</v>
      </c>
      <c r="G229" s="5">
        <v>638</v>
      </c>
      <c r="H229" s="5">
        <v>6</v>
      </c>
      <c r="I229" s="5" t="s">
        <v>28</v>
      </c>
      <c r="L229" s="5" t="s">
        <v>4401</v>
      </c>
      <c r="M229" s="5" t="s">
        <v>4402</v>
      </c>
      <c r="N229" s="5" t="s">
        <v>4403</v>
      </c>
      <c r="O229" s="5" t="s">
        <v>4403</v>
      </c>
      <c r="P229" s="5" t="s">
        <v>4403</v>
      </c>
    </row>
    <row r="230" spans="1:18" ht="17.25" customHeight="1" x14ac:dyDescent="0.25">
      <c r="A230" s="5" t="s">
        <v>4149</v>
      </c>
      <c r="B230" s="5" t="s">
        <v>4152</v>
      </c>
      <c r="C230" s="5">
        <v>2011</v>
      </c>
      <c r="D230" s="5" t="s">
        <v>4154</v>
      </c>
      <c r="E230" s="5" t="s">
        <v>4155</v>
      </c>
      <c r="H230" s="5">
        <v>16</v>
      </c>
      <c r="I230" s="5" t="s">
        <v>28</v>
      </c>
      <c r="L230" s="5" t="s">
        <v>4401</v>
      </c>
      <c r="M230" s="5" t="s">
        <v>4402</v>
      </c>
      <c r="N230" s="5" t="s">
        <v>4403</v>
      </c>
      <c r="O230" s="5" t="s">
        <v>4403</v>
      </c>
      <c r="P230" s="5" t="s">
        <v>4403</v>
      </c>
    </row>
    <row r="231" spans="1:18" ht="17.25" customHeight="1" x14ac:dyDescent="0.25">
      <c r="A231" s="5" t="s">
        <v>4092</v>
      </c>
      <c r="B231" s="5" t="s">
        <v>4095</v>
      </c>
      <c r="C231" s="5">
        <v>2011</v>
      </c>
      <c r="D231" s="5" t="s">
        <v>4099</v>
      </c>
      <c r="E231" s="5" t="s">
        <v>4100</v>
      </c>
      <c r="F231" s="5">
        <v>259</v>
      </c>
      <c r="G231" s="5">
        <v>268</v>
      </c>
      <c r="H231" s="5">
        <v>9</v>
      </c>
      <c r="I231" s="5" t="s">
        <v>28</v>
      </c>
      <c r="L231" s="5" t="s">
        <v>7180</v>
      </c>
      <c r="M231" s="5" t="s">
        <v>4403</v>
      </c>
      <c r="N231" s="5" t="s">
        <v>4403</v>
      </c>
      <c r="O231" s="5" t="s">
        <v>4403</v>
      </c>
      <c r="P231" s="5" t="s">
        <v>4403</v>
      </c>
      <c r="Q231" s="5" t="s">
        <v>4403</v>
      </c>
      <c r="R231" s="5" t="s">
        <v>4403</v>
      </c>
    </row>
    <row r="232" spans="1:18" ht="17.25" customHeight="1" x14ac:dyDescent="0.25">
      <c r="A232" s="5" t="s">
        <v>4101</v>
      </c>
      <c r="B232" s="5" t="s">
        <v>4104</v>
      </c>
      <c r="C232" s="5">
        <v>2011</v>
      </c>
      <c r="D232" s="5" t="s">
        <v>4108</v>
      </c>
      <c r="E232" s="5" t="s">
        <v>4109</v>
      </c>
      <c r="F232" s="5">
        <v>23</v>
      </c>
      <c r="G232" s="5">
        <v>29</v>
      </c>
      <c r="H232" s="5">
        <v>6</v>
      </c>
      <c r="I232" s="5" t="s">
        <v>28</v>
      </c>
      <c r="L232" s="5" t="s">
        <v>7180</v>
      </c>
      <c r="M232" s="5" t="s">
        <v>4403</v>
      </c>
      <c r="N232" s="5" t="s">
        <v>4403</v>
      </c>
      <c r="O232" s="5" t="s">
        <v>4403</v>
      </c>
      <c r="P232" s="5" t="s">
        <v>4403</v>
      </c>
      <c r="Q232" s="5" t="s">
        <v>4403</v>
      </c>
      <c r="R232" s="5" t="s">
        <v>4403</v>
      </c>
    </row>
    <row r="233" spans="1:18" ht="17.25" customHeight="1" x14ac:dyDescent="0.25">
      <c r="A233" s="5" t="s">
        <v>4180</v>
      </c>
      <c r="B233" s="5" t="s">
        <v>4183</v>
      </c>
      <c r="C233" s="5">
        <v>2011</v>
      </c>
      <c r="D233" s="5" t="s">
        <v>4185</v>
      </c>
      <c r="E233" s="5" t="s">
        <v>4186</v>
      </c>
      <c r="F233" s="5">
        <v>53</v>
      </c>
      <c r="G233" s="5">
        <v>63</v>
      </c>
      <c r="H233" s="5">
        <v>10</v>
      </c>
      <c r="I233" s="5" t="s">
        <v>28</v>
      </c>
      <c r="J233" s="5" t="s">
        <v>4409</v>
      </c>
      <c r="L233" s="5" t="s">
        <v>7180</v>
      </c>
      <c r="M233" s="5" t="s">
        <v>4403</v>
      </c>
      <c r="N233" s="5" t="s">
        <v>4403</v>
      </c>
      <c r="O233" s="5" t="s">
        <v>4403</v>
      </c>
      <c r="P233" s="5" t="s">
        <v>4403</v>
      </c>
    </row>
    <row r="234" spans="1:18" ht="17.25" customHeight="1" x14ac:dyDescent="0.25">
      <c r="A234" s="5" t="s">
        <v>4391</v>
      </c>
      <c r="B234" s="5" t="s">
        <v>4393</v>
      </c>
      <c r="C234" s="5">
        <v>2011</v>
      </c>
      <c r="D234" s="5" t="s">
        <v>4397</v>
      </c>
      <c r="E234" s="5" t="s">
        <v>4398</v>
      </c>
      <c r="F234" s="5">
        <v>226</v>
      </c>
      <c r="G234" s="5">
        <v>237</v>
      </c>
      <c r="H234" s="5">
        <v>11</v>
      </c>
      <c r="I234" s="5" t="s">
        <v>28</v>
      </c>
      <c r="L234" s="5" t="s">
        <v>7180</v>
      </c>
      <c r="M234" s="5" t="s">
        <v>4403</v>
      </c>
      <c r="N234" s="5" t="s">
        <v>4403</v>
      </c>
      <c r="O234" s="5" t="s">
        <v>4403</v>
      </c>
      <c r="P234" s="5" t="s">
        <v>4403</v>
      </c>
      <c r="Q234" s="5" t="s">
        <v>4403</v>
      </c>
      <c r="R234" s="5" t="s">
        <v>4403</v>
      </c>
    </row>
    <row r="235" spans="1:18" ht="17.25" customHeight="1" x14ac:dyDescent="0.25">
      <c r="A235" s="5" t="s">
        <v>8393</v>
      </c>
      <c r="B235" s="5" t="s">
        <v>8394</v>
      </c>
      <c r="C235" s="5">
        <v>2011</v>
      </c>
      <c r="D235" s="5" t="s">
        <v>8397</v>
      </c>
      <c r="E235" s="5" t="s">
        <v>8398</v>
      </c>
      <c r="F235" s="5">
        <v>260</v>
      </c>
      <c r="G235" s="5">
        <v>269</v>
      </c>
      <c r="H235" s="5">
        <v>9</v>
      </c>
      <c r="I235" s="5" t="s">
        <v>7287</v>
      </c>
      <c r="K235" s="5" t="s">
        <v>4401</v>
      </c>
    </row>
    <row r="236" spans="1:18" ht="17.25" customHeight="1" x14ac:dyDescent="0.25">
      <c r="A236" s="5" t="s">
        <v>7429</v>
      </c>
      <c r="B236" s="5" t="s">
        <v>7430</v>
      </c>
      <c r="C236" s="5">
        <v>2011</v>
      </c>
      <c r="D236" s="5" t="s">
        <v>7433</v>
      </c>
      <c r="E236" s="5" t="s">
        <v>7434</v>
      </c>
      <c r="F236" s="5">
        <v>33</v>
      </c>
      <c r="G236" s="5">
        <v>38</v>
      </c>
      <c r="H236" s="5">
        <v>5</v>
      </c>
      <c r="I236" s="5" t="s">
        <v>7287</v>
      </c>
      <c r="K236" s="5" t="s">
        <v>4401</v>
      </c>
    </row>
    <row r="237" spans="1:18" ht="17.25" customHeight="1" x14ac:dyDescent="0.25">
      <c r="A237" s="5" t="s">
        <v>7851</v>
      </c>
      <c r="B237" s="5" t="s">
        <v>4386</v>
      </c>
      <c r="C237" s="5">
        <v>2011</v>
      </c>
      <c r="D237" s="5" t="s">
        <v>7854</v>
      </c>
      <c r="E237" s="5" t="s">
        <v>7855</v>
      </c>
      <c r="F237" s="5">
        <v>1325</v>
      </c>
      <c r="G237" s="5">
        <v>1330</v>
      </c>
      <c r="H237" s="5">
        <v>5</v>
      </c>
      <c r="I237" s="5" t="s">
        <v>7287</v>
      </c>
      <c r="K237" s="5" t="s">
        <v>4401</v>
      </c>
    </row>
    <row r="238" spans="1:18" ht="17.25" customHeight="1" x14ac:dyDescent="0.25">
      <c r="A238" s="5" t="s">
        <v>7829</v>
      </c>
      <c r="B238" s="5" t="s">
        <v>7830</v>
      </c>
      <c r="C238" s="5">
        <v>2011</v>
      </c>
      <c r="D238" s="5" t="s">
        <v>7832</v>
      </c>
      <c r="E238" s="5" t="s">
        <v>7833</v>
      </c>
      <c r="F238" s="5">
        <v>229</v>
      </c>
      <c r="G238" s="5">
        <v>244</v>
      </c>
      <c r="H238" s="5">
        <v>15</v>
      </c>
      <c r="I238" s="5" t="s">
        <v>7287</v>
      </c>
      <c r="K238" s="5" t="s">
        <v>4401</v>
      </c>
    </row>
    <row r="239" spans="1:18" ht="17.25" customHeight="1" x14ac:dyDescent="0.25">
      <c r="A239" s="5" t="s">
        <v>8983</v>
      </c>
      <c r="B239" s="5" t="s">
        <v>8984</v>
      </c>
      <c r="C239" s="5">
        <v>2011</v>
      </c>
      <c r="D239" s="5" t="s">
        <v>8987</v>
      </c>
      <c r="E239" s="5" t="s">
        <v>8988</v>
      </c>
      <c r="F239" s="5">
        <v>32</v>
      </c>
      <c r="G239" s="5">
        <v>36</v>
      </c>
      <c r="H239" s="5">
        <v>4</v>
      </c>
      <c r="I239" s="5" t="s">
        <v>7287</v>
      </c>
      <c r="K239" s="5" t="s">
        <v>4401</v>
      </c>
    </row>
    <row r="240" spans="1:18" ht="17.25" customHeight="1" x14ac:dyDescent="0.25">
      <c r="A240" s="5" t="s">
        <v>9342</v>
      </c>
      <c r="B240" s="5" t="s">
        <v>9343</v>
      </c>
      <c r="C240" s="5">
        <v>2012</v>
      </c>
      <c r="D240" s="5" t="s">
        <v>9345</v>
      </c>
      <c r="E240" s="5" t="s">
        <v>9346</v>
      </c>
      <c r="F240" s="5">
        <v>142</v>
      </c>
      <c r="G240" s="5">
        <v>145</v>
      </c>
      <c r="H240" s="5">
        <f>G240-F240+1</f>
        <v>4</v>
      </c>
      <c r="I240" s="5" t="s">
        <v>9239</v>
      </c>
      <c r="K240" s="5" t="s">
        <v>4401</v>
      </c>
      <c r="L240" s="5" t="s">
        <v>4402</v>
      </c>
      <c r="M240" s="5" t="s">
        <v>4402</v>
      </c>
      <c r="N240" s="5" t="s">
        <v>4402</v>
      </c>
      <c r="O240" s="5" t="s">
        <v>4402</v>
      </c>
      <c r="P240" s="5" t="s">
        <v>4401</v>
      </c>
    </row>
    <row r="241" spans="1:18" ht="17.25" customHeight="1" x14ac:dyDescent="0.25">
      <c r="A241" s="5" t="s">
        <v>7315</v>
      </c>
      <c r="B241" s="5" t="s">
        <v>3976</v>
      </c>
      <c r="C241" s="5">
        <v>2012</v>
      </c>
      <c r="D241" s="5" t="s">
        <v>7318</v>
      </c>
      <c r="E241" s="5" t="s">
        <v>7319</v>
      </c>
      <c r="F241" s="5">
        <v>1</v>
      </c>
      <c r="G241" s="5">
        <v>4</v>
      </c>
      <c r="H241" s="5">
        <v>3</v>
      </c>
      <c r="I241" s="5" t="s">
        <v>7287</v>
      </c>
      <c r="K241" s="5" t="s">
        <v>4401</v>
      </c>
      <c r="L241" s="5" t="s">
        <v>4402</v>
      </c>
      <c r="M241" s="5" t="s">
        <v>4402</v>
      </c>
      <c r="N241" s="5" t="s">
        <v>4402</v>
      </c>
      <c r="O241" s="5" t="s">
        <v>4402</v>
      </c>
      <c r="P241" s="5" t="s">
        <v>4401</v>
      </c>
    </row>
    <row r="242" spans="1:18" ht="17.25" customHeight="1" x14ac:dyDescent="0.25">
      <c r="A242" s="5" t="s">
        <v>8773</v>
      </c>
      <c r="B242" s="5" t="s">
        <v>8774</v>
      </c>
      <c r="C242" s="5">
        <v>2012</v>
      </c>
      <c r="D242" s="5" t="s">
        <v>8777</v>
      </c>
      <c r="E242" s="5" t="s">
        <v>8778</v>
      </c>
      <c r="F242" s="5">
        <v>141</v>
      </c>
      <c r="G242" s="5">
        <v>143</v>
      </c>
      <c r="H242" s="5">
        <v>2</v>
      </c>
      <c r="I242" s="5" t="s">
        <v>7287</v>
      </c>
      <c r="L242" s="5" t="s">
        <v>4402</v>
      </c>
      <c r="M242" s="5" t="s">
        <v>4402</v>
      </c>
      <c r="N242" s="5" t="s">
        <v>4402</v>
      </c>
      <c r="O242" s="5" t="s">
        <v>4402</v>
      </c>
      <c r="P242" s="5" t="s">
        <v>4401</v>
      </c>
    </row>
    <row r="243" spans="1:18" ht="17.25" customHeight="1" x14ac:dyDescent="0.25">
      <c r="A243" s="5" t="s">
        <v>7596</v>
      </c>
      <c r="B243" s="5" t="s">
        <v>7597</v>
      </c>
      <c r="C243" s="5">
        <v>2012</v>
      </c>
      <c r="D243" s="5" t="s">
        <v>7601</v>
      </c>
      <c r="E243" s="5" t="s">
        <v>7602</v>
      </c>
      <c r="F243" s="5">
        <v>1779</v>
      </c>
      <c r="G243" s="5">
        <v>1782</v>
      </c>
      <c r="H243" s="5">
        <v>3</v>
      </c>
      <c r="I243" s="5" t="s">
        <v>7287</v>
      </c>
      <c r="L243" s="5" t="s">
        <v>4402</v>
      </c>
      <c r="M243" s="5" t="s">
        <v>4402</v>
      </c>
      <c r="N243" s="5" t="s">
        <v>4402</v>
      </c>
      <c r="O243" s="5" t="s">
        <v>4402</v>
      </c>
      <c r="P243" s="5" t="s">
        <v>4401</v>
      </c>
    </row>
    <row r="244" spans="1:18" ht="17.25" customHeight="1" x14ac:dyDescent="0.25">
      <c r="A244" s="5" t="s">
        <v>3902</v>
      </c>
      <c r="B244" s="5" t="s">
        <v>3905</v>
      </c>
      <c r="C244" s="5">
        <v>2012</v>
      </c>
      <c r="D244" s="5" t="s">
        <v>3908</v>
      </c>
      <c r="E244" s="5" t="s">
        <v>3909</v>
      </c>
      <c r="I244" s="5" t="s">
        <v>28</v>
      </c>
      <c r="L244" s="5" t="s">
        <v>4402</v>
      </c>
      <c r="M244" s="5" t="s">
        <v>4402</v>
      </c>
      <c r="N244" s="5" t="s">
        <v>4403</v>
      </c>
      <c r="O244" s="5" t="s">
        <v>4403</v>
      </c>
      <c r="P244" s="5" t="s">
        <v>4401</v>
      </c>
    </row>
    <row r="245" spans="1:18" ht="17.25" customHeight="1" x14ac:dyDescent="0.25">
      <c r="A245" s="5" t="s">
        <v>3703</v>
      </c>
      <c r="B245" s="5" t="s">
        <v>3706</v>
      </c>
      <c r="C245" s="5">
        <v>2012</v>
      </c>
      <c r="D245" s="5" t="s">
        <v>3710</v>
      </c>
      <c r="E245" s="5" t="s">
        <v>3711</v>
      </c>
      <c r="F245" s="5">
        <v>142</v>
      </c>
      <c r="G245" s="5">
        <v>145</v>
      </c>
      <c r="H245" s="5">
        <v>3</v>
      </c>
      <c r="I245" s="5" t="s">
        <v>28</v>
      </c>
      <c r="L245" s="5" t="s">
        <v>4402</v>
      </c>
      <c r="M245" s="5" t="s">
        <v>4402</v>
      </c>
      <c r="N245" s="5" t="s">
        <v>4403</v>
      </c>
      <c r="O245" s="5" t="s">
        <v>4403</v>
      </c>
      <c r="P245" s="5" t="s">
        <v>4401</v>
      </c>
    </row>
    <row r="246" spans="1:18" ht="17.25" customHeight="1" x14ac:dyDescent="0.25">
      <c r="A246" s="5" t="s">
        <v>3769</v>
      </c>
      <c r="B246" s="5" t="s">
        <v>3772</v>
      </c>
      <c r="C246" s="5">
        <v>2012</v>
      </c>
      <c r="D246" s="5" t="s">
        <v>3775</v>
      </c>
      <c r="E246" s="5" t="s">
        <v>3776</v>
      </c>
      <c r="F246" s="5">
        <v>284</v>
      </c>
      <c r="G246" s="5">
        <v>287</v>
      </c>
      <c r="H246" s="5">
        <v>3</v>
      </c>
      <c r="I246" s="5" t="s">
        <v>28</v>
      </c>
      <c r="L246" s="5" t="s">
        <v>4402</v>
      </c>
      <c r="M246" s="5" t="s">
        <v>4402</v>
      </c>
      <c r="N246" s="5" t="s">
        <v>4403</v>
      </c>
      <c r="O246" s="5" t="s">
        <v>4403</v>
      </c>
      <c r="P246" s="5" t="s">
        <v>4401</v>
      </c>
    </row>
    <row r="247" spans="1:18" ht="17.25" customHeight="1" x14ac:dyDescent="0.25">
      <c r="A247" s="5" t="s">
        <v>3974</v>
      </c>
      <c r="B247" s="5" t="s">
        <v>3976</v>
      </c>
      <c r="C247" s="5">
        <v>2012</v>
      </c>
      <c r="D247" s="5" t="s">
        <v>3980</v>
      </c>
      <c r="E247" s="5" t="s">
        <v>3981</v>
      </c>
      <c r="I247" s="5" t="s">
        <v>28</v>
      </c>
      <c r="L247" s="5" t="s">
        <v>4402</v>
      </c>
      <c r="M247" s="5" t="s">
        <v>4402</v>
      </c>
      <c r="N247" s="5" t="s">
        <v>4403</v>
      </c>
      <c r="O247" s="5" t="s">
        <v>4403</v>
      </c>
      <c r="P247" s="5" t="s">
        <v>4401</v>
      </c>
    </row>
    <row r="248" spans="1:18" ht="17.25" customHeight="1" x14ac:dyDescent="0.25">
      <c r="A248" s="5" t="s">
        <v>4280</v>
      </c>
      <c r="B248" s="5" t="s">
        <v>4283</v>
      </c>
      <c r="C248" s="5">
        <v>2012</v>
      </c>
      <c r="D248" s="5" t="s">
        <v>4287</v>
      </c>
      <c r="E248" s="5" t="s">
        <v>4288</v>
      </c>
      <c r="F248" s="5">
        <v>521</v>
      </c>
      <c r="G248" s="5">
        <v>524</v>
      </c>
      <c r="H248" s="5">
        <v>3</v>
      </c>
      <c r="I248" s="5" t="s">
        <v>28</v>
      </c>
      <c r="L248" s="5" t="s">
        <v>4402</v>
      </c>
      <c r="M248" s="5" t="s">
        <v>4402</v>
      </c>
      <c r="N248" s="5" t="s">
        <v>4403</v>
      </c>
      <c r="O248" s="5" t="s">
        <v>4403</v>
      </c>
      <c r="P248" s="5" t="s">
        <v>4401</v>
      </c>
    </row>
    <row r="249" spans="1:18" ht="17.25" customHeight="1" x14ac:dyDescent="0.25">
      <c r="A249" s="5" t="s">
        <v>4319</v>
      </c>
      <c r="B249" s="5" t="s">
        <v>4322</v>
      </c>
      <c r="C249" s="5">
        <v>2012</v>
      </c>
      <c r="D249" s="5" t="s">
        <v>4326</v>
      </c>
      <c r="E249" s="5" t="s">
        <v>4327</v>
      </c>
      <c r="F249" s="5">
        <v>254</v>
      </c>
      <c r="G249" s="5">
        <v>259</v>
      </c>
      <c r="H249" s="5">
        <v>5</v>
      </c>
      <c r="I249" s="5" t="s">
        <v>28</v>
      </c>
      <c r="L249" s="5" t="s">
        <v>4402</v>
      </c>
      <c r="M249" s="5" t="s">
        <v>4402</v>
      </c>
      <c r="N249" s="5" t="s">
        <v>4403</v>
      </c>
      <c r="O249" s="5" t="s">
        <v>4403</v>
      </c>
      <c r="P249" s="5" t="s">
        <v>4403</v>
      </c>
      <c r="Q249" s="5" t="s">
        <v>4402</v>
      </c>
      <c r="R249" s="5" t="s">
        <v>4401</v>
      </c>
    </row>
    <row r="250" spans="1:18" ht="17.25" customHeight="1" x14ac:dyDescent="0.25">
      <c r="A250" s="5" t="s">
        <v>3643</v>
      </c>
      <c r="B250" s="5" t="s">
        <v>3646</v>
      </c>
      <c r="C250" s="5">
        <v>2012</v>
      </c>
      <c r="D250" s="5" t="s">
        <v>3650</v>
      </c>
      <c r="F250" s="5">
        <v>334</v>
      </c>
      <c r="G250" s="5">
        <v>338</v>
      </c>
      <c r="H250" s="5">
        <v>4</v>
      </c>
      <c r="I250" s="5" t="s">
        <v>28</v>
      </c>
      <c r="L250" s="5" t="s">
        <v>4402</v>
      </c>
      <c r="M250" s="5" t="s">
        <v>4402</v>
      </c>
      <c r="N250" s="5" t="s">
        <v>4403</v>
      </c>
      <c r="O250" s="5" t="s">
        <v>4403</v>
      </c>
      <c r="P250" s="5" t="s">
        <v>4401</v>
      </c>
    </row>
    <row r="251" spans="1:18" ht="17.25" customHeight="1" x14ac:dyDescent="0.25">
      <c r="A251" s="5" t="s">
        <v>4250</v>
      </c>
      <c r="B251" s="5" t="s">
        <v>4252</v>
      </c>
      <c r="C251" s="5">
        <v>2012</v>
      </c>
      <c r="D251" s="5" t="s">
        <v>4256</v>
      </c>
      <c r="E251" s="5" t="s">
        <v>4257</v>
      </c>
      <c r="F251" s="5">
        <v>807</v>
      </c>
      <c r="G251" s="5">
        <v>811</v>
      </c>
      <c r="H251" s="5">
        <v>4</v>
      </c>
      <c r="I251" s="5" t="s">
        <v>28</v>
      </c>
      <c r="L251" s="5" t="s">
        <v>4402</v>
      </c>
      <c r="M251" s="5" t="s">
        <v>4402</v>
      </c>
      <c r="N251" s="5" t="s">
        <v>4403</v>
      </c>
      <c r="O251" s="5" t="s">
        <v>4403</v>
      </c>
      <c r="P251" s="5" t="s">
        <v>4401</v>
      </c>
    </row>
    <row r="252" spans="1:18" ht="17.25" customHeight="1" x14ac:dyDescent="0.25">
      <c r="A252" s="5" t="s">
        <v>3737</v>
      </c>
      <c r="B252" s="5" t="s">
        <v>3740</v>
      </c>
      <c r="C252" s="5">
        <v>2012</v>
      </c>
      <c r="D252" s="5" t="s">
        <v>3744</v>
      </c>
      <c r="E252" s="5" t="s">
        <v>3745</v>
      </c>
      <c r="F252" s="5">
        <v>225</v>
      </c>
      <c r="G252" s="5">
        <v>226</v>
      </c>
      <c r="H252" s="5">
        <v>1</v>
      </c>
      <c r="I252" s="5" t="s">
        <v>28</v>
      </c>
      <c r="L252" s="5" t="s">
        <v>4402</v>
      </c>
      <c r="M252" s="5" t="s">
        <v>4402</v>
      </c>
      <c r="N252" s="5" t="s">
        <v>4403</v>
      </c>
      <c r="O252" s="5" t="s">
        <v>4403</v>
      </c>
      <c r="P252" s="5" t="s">
        <v>4401</v>
      </c>
    </row>
    <row r="253" spans="1:18" ht="17.25" customHeight="1" x14ac:dyDescent="0.25">
      <c r="A253" s="5" t="s">
        <v>9315</v>
      </c>
      <c r="B253" s="5" t="s">
        <v>9316</v>
      </c>
      <c r="C253" s="5">
        <v>2012</v>
      </c>
      <c r="D253" s="5" t="s">
        <v>9317</v>
      </c>
      <c r="F253" s="5">
        <v>227</v>
      </c>
      <c r="G253" s="5">
        <v>236</v>
      </c>
      <c r="H253" s="5">
        <f>G253-F253+1</f>
        <v>10</v>
      </c>
      <c r="I253" s="5" t="s">
        <v>9239</v>
      </c>
      <c r="L253" s="5" t="s">
        <v>4401</v>
      </c>
    </row>
    <row r="254" spans="1:18" ht="17.25" customHeight="1" x14ac:dyDescent="0.25">
      <c r="A254" s="5" t="s">
        <v>8953</v>
      </c>
      <c r="B254" s="5" t="s">
        <v>8954</v>
      </c>
      <c r="C254" s="5">
        <v>2012</v>
      </c>
      <c r="D254" s="5" t="s">
        <v>8958</v>
      </c>
      <c r="E254" s="5" t="s">
        <v>8959</v>
      </c>
      <c r="F254" s="5">
        <v>218</v>
      </c>
      <c r="G254" s="5">
        <v>225</v>
      </c>
      <c r="H254" s="5">
        <v>7</v>
      </c>
      <c r="I254" s="5" t="s">
        <v>7287</v>
      </c>
      <c r="L254" s="5" t="s">
        <v>4401</v>
      </c>
    </row>
    <row r="255" spans="1:18" ht="17.25" customHeight="1" x14ac:dyDescent="0.25">
      <c r="A255" s="5" t="s">
        <v>9037</v>
      </c>
      <c r="B255" s="5" t="s">
        <v>9038</v>
      </c>
      <c r="C255" s="5">
        <v>2012</v>
      </c>
      <c r="D255" s="5" t="s">
        <v>9042</v>
      </c>
      <c r="E255" s="5" t="s">
        <v>9043</v>
      </c>
      <c r="F255" s="5">
        <v>31</v>
      </c>
      <c r="G255" s="5">
        <v>38</v>
      </c>
      <c r="H255" s="5">
        <v>7</v>
      </c>
      <c r="I255" s="5" t="s">
        <v>7287</v>
      </c>
      <c r="L255" s="5" t="s">
        <v>4401</v>
      </c>
    </row>
    <row r="256" spans="1:18" ht="17.25" customHeight="1" x14ac:dyDescent="0.25">
      <c r="A256" s="5" t="s">
        <v>8705</v>
      </c>
      <c r="B256" s="5" t="s">
        <v>8706</v>
      </c>
      <c r="C256" s="5">
        <v>2012</v>
      </c>
      <c r="D256" s="5" t="s">
        <v>8710</v>
      </c>
      <c r="E256" s="5" t="s">
        <v>8711</v>
      </c>
      <c r="F256" s="5">
        <v>178</v>
      </c>
      <c r="G256" s="5">
        <v>183</v>
      </c>
      <c r="H256" s="5">
        <v>5</v>
      </c>
      <c r="I256" s="5" t="s">
        <v>7287</v>
      </c>
      <c r="L256" s="5" t="s">
        <v>4401</v>
      </c>
    </row>
    <row r="257" spans="1:16" ht="17.25" customHeight="1" x14ac:dyDescent="0.25">
      <c r="A257" s="5" t="s">
        <v>8675</v>
      </c>
      <c r="B257" s="5" t="s">
        <v>8676</v>
      </c>
      <c r="C257" s="5">
        <v>2012</v>
      </c>
      <c r="D257" s="5" t="s">
        <v>8680</v>
      </c>
      <c r="E257" s="5" t="s">
        <v>8681</v>
      </c>
      <c r="F257" s="5">
        <v>62</v>
      </c>
      <c r="G257" s="5">
        <v>66</v>
      </c>
      <c r="H257" s="5">
        <v>4</v>
      </c>
      <c r="I257" s="5" t="s">
        <v>7287</v>
      </c>
      <c r="L257" s="5" t="s">
        <v>4401</v>
      </c>
    </row>
    <row r="258" spans="1:16" ht="17.25" customHeight="1" x14ac:dyDescent="0.25">
      <c r="A258" s="5" t="s">
        <v>9116</v>
      </c>
      <c r="B258" s="5" t="s">
        <v>9117</v>
      </c>
      <c r="C258" s="5">
        <v>2012</v>
      </c>
      <c r="D258" s="5" t="s">
        <v>9121</v>
      </c>
      <c r="E258" s="5" t="s">
        <v>9122</v>
      </c>
      <c r="F258" s="5">
        <v>87</v>
      </c>
      <c r="G258" s="5">
        <v>94</v>
      </c>
      <c r="H258" s="5">
        <v>7</v>
      </c>
      <c r="I258" s="5" t="s">
        <v>7287</v>
      </c>
      <c r="L258" s="5" t="s">
        <v>4401</v>
      </c>
    </row>
    <row r="259" spans="1:16" ht="17.25" customHeight="1" x14ac:dyDescent="0.25">
      <c r="A259" s="5" t="s">
        <v>8919</v>
      </c>
      <c r="B259" s="5" t="s">
        <v>8920</v>
      </c>
      <c r="C259" s="5">
        <v>2012</v>
      </c>
      <c r="D259" s="5" t="s">
        <v>8924</v>
      </c>
      <c r="E259" s="5" t="s">
        <v>8925</v>
      </c>
      <c r="F259" s="5">
        <v>311</v>
      </c>
      <c r="G259" s="5">
        <v>315</v>
      </c>
      <c r="H259" s="5">
        <v>4</v>
      </c>
      <c r="I259" s="5" t="s">
        <v>7287</v>
      </c>
      <c r="L259" s="5" t="s">
        <v>4401</v>
      </c>
    </row>
    <row r="260" spans="1:16" ht="17.25" customHeight="1" x14ac:dyDescent="0.25">
      <c r="A260" s="5" t="s">
        <v>7629</v>
      </c>
      <c r="B260" s="5" t="s">
        <v>7630</v>
      </c>
      <c r="C260" s="5">
        <v>2012</v>
      </c>
      <c r="D260" s="5" t="s">
        <v>7633</v>
      </c>
      <c r="E260" s="5" t="s">
        <v>7634</v>
      </c>
      <c r="F260" s="5">
        <v>1</v>
      </c>
      <c r="G260" s="5">
        <v>6</v>
      </c>
      <c r="H260" s="5">
        <v>5</v>
      </c>
      <c r="I260" s="5" t="s">
        <v>7287</v>
      </c>
      <c r="L260" s="5" t="s">
        <v>4401</v>
      </c>
    </row>
    <row r="261" spans="1:16" ht="17.25" customHeight="1" x14ac:dyDescent="0.25">
      <c r="A261" s="5" t="s">
        <v>9168</v>
      </c>
      <c r="B261" s="5" t="s">
        <v>9169</v>
      </c>
      <c r="C261" s="5">
        <v>2012</v>
      </c>
      <c r="D261" s="5" t="s">
        <v>9173</v>
      </c>
      <c r="E261" s="5" t="s">
        <v>9174</v>
      </c>
      <c r="F261" s="5">
        <v>353</v>
      </c>
      <c r="G261" s="5">
        <v>360</v>
      </c>
      <c r="H261" s="5">
        <v>7</v>
      </c>
      <c r="I261" s="5" t="s">
        <v>7287</v>
      </c>
      <c r="L261" s="5" t="s">
        <v>4401</v>
      </c>
    </row>
    <row r="262" spans="1:16" ht="17.25" customHeight="1" x14ac:dyDescent="0.25">
      <c r="A262" s="5" t="s">
        <v>3514</v>
      </c>
      <c r="B262" s="5" t="s">
        <v>3517</v>
      </c>
      <c r="C262" s="5">
        <v>2012</v>
      </c>
      <c r="D262" s="5" t="s">
        <v>3521</v>
      </c>
      <c r="E262" s="5" t="s">
        <v>3522</v>
      </c>
      <c r="F262" s="5">
        <v>2104</v>
      </c>
      <c r="G262" s="5">
        <v>2113</v>
      </c>
      <c r="H262" s="5">
        <v>9</v>
      </c>
      <c r="I262" s="5" t="s">
        <v>28</v>
      </c>
      <c r="L262" s="5" t="s">
        <v>4401</v>
      </c>
      <c r="M262" s="5" t="s">
        <v>4402</v>
      </c>
      <c r="N262" s="5" t="s">
        <v>4403</v>
      </c>
      <c r="O262" s="5" t="s">
        <v>4403</v>
      </c>
      <c r="P262" s="5" t="s">
        <v>4403</v>
      </c>
    </row>
    <row r="263" spans="1:16" ht="17.25" customHeight="1" x14ac:dyDescent="0.25">
      <c r="A263" s="5" t="s">
        <v>4110</v>
      </c>
      <c r="B263" s="5" t="s">
        <v>4113</v>
      </c>
      <c r="C263" s="5">
        <v>2012</v>
      </c>
      <c r="D263" s="5" t="s">
        <v>4117</v>
      </c>
      <c r="F263" s="5">
        <v>106</v>
      </c>
      <c r="G263" s="5">
        <v>113</v>
      </c>
      <c r="H263" s="5">
        <v>7</v>
      </c>
      <c r="I263" s="5" t="s">
        <v>28</v>
      </c>
      <c r="L263" s="5" t="s">
        <v>4401</v>
      </c>
      <c r="M263" s="5" t="s">
        <v>4402</v>
      </c>
      <c r="N263" s="5" t="s">
        <v>4403</v>
      </c>
      <c r="O263" s="5" t="s">
        <v>4403</v>
      </c>
      <c r="P263" s="5" t="s">
        <v>4403</v>
      </c>
    </row>
    <row r="264" spans="1:16" ht="17.25" customHeight="1" x14ac:dyDescent="0.25">
      <c r="A264" s="5" t="s">
        <v>6778</v>
      </c>
      <c r="B264" s="5" t="s">
        <v>6780</v>
      </c>
      <c r="C264" s="5">
        <v>2012</v>
      </c>
      <c r="D264" s="5" t="s">
        <v>6840</v>
      </c>
      <c r="E264" s="5" t="s">
        <v>6841</v>
      </c>
      <c r="F264" s="5">
        <v>295</v>
      </c>
      <c r="G264" s="5">
        <v>301</v>
      </c>
      <c r="H264" s="5">
        <v>6</v>
      </c>
      <c r="I264" s="5" t="s">
        <v>28</v>
      </c>
      <c r="L264" s="5" t="s">
        <v>4401</v>
      </c>
    </row>
    <row r="265" spans="1:16" ht="17.25" customHeight="1" x14ac:dyDescent="0.25">
      <c r="A265" s="5" t="s">
        <v>3530</v>
      </c>
      <c r="B265" s="5" t="s">
        <v>3533</v>
      </c>
      <c r="C265" s="5">
        <v>2012</v>
      </c>
      <c r="D265" s="5" t="s">
        <v>3535</v>
      </c>
      <c r="E265" s="5" t="s">
        <v>3536</v>
      </c>
      <c r="F265" s="5">
        <v>206</v>
      </c>
      <c r="G265" s="5">
        <v>215</v>
      </c>
      <c r="H265" s="5">
        <v>9</v>
      </c>
      <c r="I265" s="5" t="s">
        <v>28</v>
      </c>
      <c r="L265" s="5" t="s">
        <v>4401</v>
      </c>
      <c r="M265" s="5" t="s">
        <v>4403</v>
      </c>
      <c r="N265" s="5" t="s">
        <v>4403</v>
      </c>
      <c r="O265" s="5" t="s">
        <v>4403</v>
      </c>
      <c r="P265" s="5" t="s">
        <v>4403</v>
      </c>
    </row>
    <row r="266" spans="1:16" ht="17.25" customHeight="1" x14ac:dyDescent="0.25">
      <c r="A266" s="5" t="s">
        <v>6834</v>
      </c>
      <c r="B266" s="5" t="s">
        <v>6837</v>
      </c>
      <c r="C266" s="5">
        <v>2012</v>
      </c>
      <c r="D266" s="5" t="s">
        <v>6680</v>
      </c>
      <c r="E266" s="5" t="s">
        <v>6681</v>
      </c>
      <c r="F266" s="5">
        <v>291</v>
      </c>
      <c r="G266" s="5">
        <v>293</v>
      </c>
      <c r="H266" s="5">
        <v>2</v>
      </c>
      <c r="I266" s="5" t="s">
        <v>28</v>
      </c>
      <c r="L266" s="5" t="s">
        <v>4401</v>
      </c>
    </row>
    <row r="267" spans="1:16" ht="17.25" customHeight="1" x14ac:dyDescent="0.25">
      <c r="A267" s="5" t="s">
        <v>3991</v>
      </c>
      <c r="B267" s="5" t="s">
        <v>3994</v>
      </c>
      <c r="C267" s="5">
        <v>2012</v>
      </c>
      <c r="D267" s="5" t="s">
        <v>3998</v>
      </c>
      <c r="E267" s="5" t="s">
        <v>3999</v>
      </c>
      <c r="F267" s="5">
        <v>43</v>
      </c>
      <c r="G267" s="5">
        <v>54</v>
      </c>
      <c r="H267" s="5">
        <v>11</v>
      </c>
      <c r="I267" s="5" t="s">
        <v>28</v>
      </c>
      <c r="L267" s="5" t="s">
        <v>4401</v>
      </c>
      <c r="M267" s="5" t="s">
        <v>4402</v>
      </c>
      <c r="N267" s="5" t="s">
        <v>4403</v>
      </c>
      <c r="O267" s="5" t="s">
        <v>4403</v>
      </c>
      <c r="P267" s="5" t="s">
        <v>4403</v>
      </c>
    </row>
    <row r="268" spans="1:16" ht="17.25" customHeight="1" x14ac:dyDescent="0.25">
      <c r="A268" s="5" t="s">
        <v>3658</v>
      </c>
      <c r="B268" s="5" t="s">
        <v>3660</v>
      </c>
      <c r="C268" s="5">
        <v>2012</v>
      </c>
      <c r="D268" s="5" t="s">
        <v>3664</v>
      </c>
      <c r="F268" s="5">
        <v>47</v>
      </c>
      <c r="G268" s="5">
        <v>52</v>
      </c>
      <c r="H268" s="5">
        <v>5</v>
      </c>
      <c r="I268" s="5" t="s">
        <v>28</v>
      </c>
      <c r="L268" s="5" t="s">
        <v>4401</v>
      </c>
      <c r="M268" s="5" t="s">
        <v>4402</v>
      </c>
      <c r="N268" s="5" t="s">
        <v>4403</v>
      </c>
      <c r="O268" s="5" t="s">
        <v>4403</v>
      </c>
      <c r="P268" s="5" t="s">
        <v>4403</v>
      </c>
    </row>
    <row r="269" spans="1:16" ht="17.25" customHeight="1" x14ac:dyDescent="0.25">
      <c r="A269" s="5" t="s">
        <v>3752</v>
      </c>
      <c r="B269" s="5" t="s">
        <v>3755</v>
      </c>
      <c r="C269" s="5">
        <v>2012</v>
      </c>
      <c r="D269" s="5" t="s">
        <v>3759</v>
      </c>
      <c r="E269" s="5" t="s">
        <v>3760</v>
      </c>
      <c r="F269" s="5">
        <v>1</v>
      </c>
      <c r="G269" s="5">
        <v>12</v>
      </c>
      <c r="H269" s="5">
        <v>11</v>
      </c>
      <c r="I269" s="5" t="s">
        <v>28</v>
      </c>
      <c r="L269" s="5" t="s">
        <v>4401</v>
      </c>
      <c r="M269" s="5" t="s">
        <v>4402</v>
      </c>
      <c r="N269" s="5" t="s">
        <v>4403</v>
      </c>
      <c r="O269" s="5" t="s">
        <v>4403</v>
      </c>
      <c r="P269" s="5" t="s">
        <v>4403</v>
      </c>
    </row>
    <row r="270" spans="1:16" ht="17.25" customHeight="1" x14ac:dyDescent="0.25">
      <c r="A270" s="5" t="s">
        <v>6911</v>
      </c>
      <c r="B270" s="5" t="s">
        <v>6914</v>
      </c>
      <c r="C270" s="5">
        <v>2012</v>
      </c>
      <c r="D270" s="5" t="s">
        <v>6736</v>
      </c>
      <c r="E270" s="5" t="s">
        <v>6737</v>
      </c>
      <c r="F270" s="5">
        <v>214</v>
      </c>
      <c r="G270" s="5">
        <v>229</v>
      </c>
      <c r="H270" s="5">
        <v>15</v>
      </c>
      <c r="I270" s="5" t="s">
        <v>28</v>
      </c>
      <c r="L270" s="5" t="s">
        <v>4401</v>
      </c>
    </row>
    <row r="271" spans="1:16" ht="17.25" customHeight="1" x14ac:dyDescent="0.25">
      <c r="A271" s="5" t="s">
        <v>3848</v>
      </c>
      <c r="B271" s="5" t="s">
        <v>3851</v>
      </c>
      <c r="C271" s="5">
        <v>2012</v>
      </c>
      <c r="D271" s="5" t="s">
        <v>3854</v>
      </c>
      <c r="E271" s="5" t="s">
        <v>3855</v>
      </c>
      <c r="F271" s="5">
        <v>212</v>
      </c>
      <c r="G271" s="5">
        <v>221</v>
      </c>
      <c r="H271" s="5">
        <v>9</v>
      </c>
      <c r="I271" s="5" t="s">
        <v>28</v>
      </c>
      <c r="L271" s="5" t="s">
        <v>4401</v>
      </c>
      <c r="M271" s="5" t="s">
        <v>4402</v>
      </c>
      <c r="N271" s="5" t="s">
        <v>4403</v>
      </c>
      <c r="O271" s="5" t="s">
        <v>4403</v>
      </c>
      <c r="P271" s="5" t="s">
        <v>4403</v>
      </c>
    </row>
    <row r="272" spans="1:16" ht="17.25" customHeight="1" x14ac:dyDescent="0.25">
      <c r="A272" s="5" t="s">
        <v>3665</v>
      </c>
      <c r="B272" s="5" t="s">
        <v>3668</v>
      </c>
      <c r="C272" s="5">
        <v>2012</v>
      </c>
      <c r="D272" s="5" t="s">
        <v>3672</v>
      </c>
      <c r="E272" s="5" t="s">
        <v>3673</v>
      </c>
      <c r="F272" s="5">
        <v>767</v>
      </c>
      <c r="G272" s="5">
        <v>775</v>
      </c>
      <c r="H272" s="5">
        <v>8</v>
      </c>
      <c r="I272" s="5" t="s">
        <v>28</v>
      </c>
      <c r="L272" s="5" t="s">
        <v>4401</v>
      </c>
      <c r="M272" s="5" t="s">
        <v>4403</v>
      </c>
      <c r="N272" s="5" t="s">
        <v>4403</v>
      </c>
      <c r="O272" s="5" t="s">
        <v>4403</v>
      </c>
      <c r="P272" s="5" t="s">
        <v>4403</v>
      </c>
    </row>
    <row r="273" spans="1:16" ht="17.25" customHeight="1" x14ac:dyDescent="0.25">
      <c r="A273" s="5" t="s">
        <v>3628</v>
      </c>
      <c r="B273" s="5" t="s">
        <v>3631</v>
      </c>
      <c r="C273" s="5">
        <v>2012</v>
      </c>
      <c r="D273" s="5" t="s">
        <v>3633</v>
      </c>
      <c r="E273" s="5" t="s">
        <v>3634</v>
      </c>
      <c r="I273" s="5" t="s">
        <v>28</v>
      </c>
      <c r="L273" s="5" t="s">
        <v>4401</v>
      </c>
      <c r="M273" s="5" t="s">
        <v>4402</v>
      </c>
      <c r="N273" s="5" t="s">
        <v>4403</v>
      </c>
      <c r="O273" s="5" t="s">
        <v>4403</v>
      </c>
    </row>
    <row r="274" spans="1:16" ht="17.25" customHeight="1" x14ac:dyDescent="0.25">
      <c r="A274" s="5" t="s">
        <v>3777</v>
      </c>
      <c r="B274" s="5" t="s">
        <v>3779</v>
      </c>
      <c r="C274" s="5">
        <v>2012</v>
      </c>
      <c r="D274" s="5" t="s">
        <v>3781</v>
      </c>
      <c r="E274" s="5" t="s">
        <v>3782</v>
      </c>
      <c r="I274" s="5" t="s">
        <v>28</v>
      </c>
      <c r="L274" s="5" t="s">
        <v>4401</v>
      </c>
      <c r="M274" s="5" t="s">
        <v>4402</v>
      </c>
      <c r="N274" s="5" t="s">
        <v>4403</v>
      </c>
      <c r="O274" s="5" t="s">
        <v>4403</v>
      </c>
    </row>
    <row r="275" spans="1:16" ht="17.25" customHeight="1" x14ac:dyDescent="0.25">
      <c r="A275" s="5" t="s">
        <v>4231</v>
      </c>
      <c r="B275" s="5" t="s">
        <v>4234</v>
      </c>
      <c r="C275" s="5">
        <v>2012</v>
      </c>
      <c r="D275" s="5" t="s">
        <v>4238</v>
      </c>
      <c r="E275" s="5" t="s">
        <v>4239</v>
      </c>
      <c r="F275" s="5">
        <v>135</v>
      </c>
      <c r="G275" s="5">
        <v>140</v>
      </c>
      <c r="H275" s="5">
        <v>5</v>
      </c>
      <c r="I275" s="5" t="s">
        <v>28</v>
      </c>
      <c r="L275" s="5" t="s">
        <v>4401</v>
      </c>
      <c r="M275" s="5" t="s">
        <v>4402</v>
      </c>
      <c r="N275" s="5" t="s">
        <v>4403</v>
      </c>
      <c r="O275" s="5" t="s">
        <v>4403</v>
      </c>
      <c r="P275" s="5" t="s">
        <v>4403</v>
      </c>
    </row>
    <row r="276" spans="1:16" ht="17.25" customHeight="1" x14ac:dyDescent="0.25">
      <c r="A276" s="5" t="s">
        <v>3877</v>
      </c>
      <c r="B276" s="5" t="s">
        <v>6733</v>
      </c>
      <c r="C276" s="5">
        <v>2012</v>
      </c>
      <c r="D276" s="5" t="s">
        <v>6772</v>
      </c>
      <c r="E276" s="5" t="s">
        <v>6773</v>
      </c>
      <c r="F276" s="5">
        <v>255</v>
      </c>
      <c r="G276" s="5">
        <v>267</v>
      </c>
      <c r="H276" s="5">
        <v>12</v>
      </c>
      <c r="I276" s="5" t="s">
        <v>28</v>
      </c>
      <c r="L276" s="5" t="s">
        <v>4401</v>
      </c>
    </row>
    <row r="277" spans="1:16" ht="17.25" customHeight="1" x14ac:dyDescent="0.25">
      <c r="A277" s="5" t="s">
        <v>3935</v>
      </c>
      <c r="B277" s="5" t="s">
        <v>3938</v>
      </c>
      <c r="C277" s="5">
        <v>2012</v>
      </c>
      <c r="D277" s="5" t="s">
        <v>3941</v>
      </c>
      <c r="E277" s="5" t="s">
        <v>3942</v>
      </c>
      <c r="F277" s="5">
        <v>1812</v>
      </c>
      <c r="G277" s="5">
        <v>1817</v>
      </c>
      <c r="H277" s="5">
        <v>5</v>
      </c>
      <c r="I277" s="5" t="s">
        <v>28</v>
      </c>
      <c r="L277" s="5" t="s">
        <v>4401</v>
      </c>
      <c r="M277" s="5" t="s">
        <v>4402</v>
      </c>
      <c r="N277" s="5" t="s">
        <v>4403</v>
      </c>
      <c r="O277" s="5" t="s">
        <v>4403</v>
      </c>
      <c r="P277" s="5" t="s">
        <v>4403</v>
      </c>
    </row>
    <row r="278" spans="1:16" ht="17.25" customHeight="1" x14ac:dyDescent="0.25">
      <c r="A278" s="5" t="s">
        <v>6767</v>
      </c>
      <c r="B278" s="5" t="s">
        <v>6770</v>
      </c>
      <c r="C278" s="5">
        <v>2012</v>
      </c>
      <c r="D278" s="5" t="s">
        <v>6977</v>
      </c>
      <c r="E278" s="5" t="s">
        <v>6978</v>
      </c>
      <c r="I278" s="5" t="s">
        <v>28</v>
      </c>
      <c r="L278" s="5" t="s">
        <v>4401</v>
      </c>
    </row>
    <row r="279" spans="1:16" ht="17.25" customHeight="1" x14ac:dyDescent="0.25">
      <c r="A279" s="5" t="s">
        <v>4015</v>
      </c>
      <c r="B279" s="5" t="s">
        <v>4017</v>
      </c>
      <c r="C279" s="5">
        <v>2012</v>
      </c>
      <c r="D279" s="5" t="s">
        <v>4020</v>
      </c>
      <c r="E279" s="5" t="s">
        <v>4021</v>
      </c>
      <c r="F279" s="5">
        <v>41</v>
      </c>
      <c r="G279" s="5">
        <v>60</v>
      </c>
      <c r="H279" s="5">
        <v>19</v>
      </c>
      <c r="I279" s="5" t="s">
        <v>28</v>
      </c>
      <c r="L279" s="5" t="s">
        <v>4401</v>
      </c>
      <c r="M279" s="5" t="s">
        <v>4402</v>
      </c>
      <c r="N279" s="5" t="s">
        <v>4403</v>
      </c>
      <c r="O279" s="5" t="s">
        <v>4403</v>
      </c>
      <c r="P279" s="5" t="s">
        <v>4403</v>
      </c>
    </row>
    <row r="280" spans="1:16" ht="17.25" customHeight="1" x14ac:dyDescent="0.25">
      <c r="A280" s="5" t="s">
        <v>4164</v>
      </c>
      <c r="B280" s="5" t="s">
        <v>4167</v>
      </c>
      <c r="C280" s="5">
        <v>2012</v>
      </c>
      <c r="D280" s="5" t="s">
        <v>4171</v>
      </c>
      <c r="E280" s="5" t="s">
        <v>4172</v>
      </c>
      <c r="F280" s="5">
        <v>925</v>
      </c>
      <c r="G280" s="5">
        <v>933</v>
      </c>
      <c r="H280" s="5">
        <v>8</v>
      </c>
      <c r="I280" s="5" t="s">
        <v>28</v>
      </c>
      <c r="L280" s="5" t="s">
        <v>4401</v>
      </c>
      <c r="M280" s="5" t="s">
        <v>4402</v>
      </c>
      <c r="N280" s="5" t="s">
        <v>4403</v>
      </c>
      <c r="O280" s="5" t="s">
        <v>4403</v>
      </c>
      <c r="P280" s="5" t="s">
        <v>4403</v>
      </c>
    </row>
    <row r="281" spans="1:16" ht="17.25" customHeight="1" x14ac:dyDescent="0.25">
      <c r="A281" s="5" t="s">
        <v>4173</v>
      </c>
      <c r="B281" s="5" t="s">
        <v>4175</v>
      </c>
      <c r="C281" s="5">
        <v>2012</v>
      </c>
      <c r="D281" s="5" t="s">
        <v>4178</v>
      </c>
      <c r="E281" s="5" t="s">
        <v>4179</v>
      </c>
      <c r="F281" s="5">
        <v>1345</v>
      </c>
      <c r="G281" s="5">
        <v>1350</v>
      </c>
      <c r="H281" s="5">
        <v>5</v>
      </c>
      <c r="I281" s="5" t="s">
        <v>28</v>
      </c>
      <c r="L281" s="5" t="s">
        <v>4401</v>
      </c>
      <c r="M281" s="5" t="s">
        <v>4403</v>
      </c>
      <c r="N281" s="5" t="s">
        <v>4403</v>
      </c>
      <c r="O281" s="5" t="s">
        <v>4403</v>
      </c>
      <c r="P281" s="5" t="s">
        <v>4403</v>
      </c>
    </row>
    <row r="282" spans="1:16" ht="17.25" customHeight="1" x14ac:dyDescent="0.25">
      <c r="A282" s="5" t="s">
        <v>3791</v>
      </c>
      <c r="B282" s="5" t="s">
        <v>3794</v>
      </c>
      <c r="C282" s="5">
        <v>2012</v>
      </c>
      <c r="D282" s="5" t="s">
        <v>3797</v>
      </c>
      <c r="F282" s="5">
        <v>113</v>
      </c>
      <c r="G282" s="5">
        <v>141</v>
      </c>
      <c r="H282" s="5">
        <v>28</v>
      </c>
      <c r="I282" s="5" t="s">
        <v>28</v>
      </c>
      <c r="L282" s="5" t="s">
        <v>4401</v>
      </c>
      <c r="M282" s="5" t="s">
        <v>4402</v>
      </c>
      <c r="N282" s="5" t="s">
        <v>4403</v>
      </c>
      <c r="O282" s="5" t="s">
        <v>4403</v>
      </c>
      <c r="P282" s="5" t="s">
        <v>4403</v>
      </c>
    </row>
    <row r="283" spans="1:16" ht="17.25" customHeight="1" x14ac:dyDescent="0.25">
      <c r="A283" s="5" t="s">
        <v>6971</v>
      </c>
      <c r="B283" s="5" t="s">
        <v>6974</v>
      </c>
      <c r="C283" s="5">
        <v>2012</v>
      </c>
      <c r="D283" s="5" t="s">
        <v>6784</v>
      </c>
      <c r="E283" s="5" t="s">
        <v>6785</v>
      </c>
      <c r="F283" s="5">
        <v>314</v>
      </c>
      <c r="G283" s="5">
        <v>315</v>
      </c>
      <c r="H283" s="5">
        <v>1</v>
      </c>
      <c r="I283" s="5" t="s">
        <v>28</v>
      </c>
      <c r="L283" s="5" t="s">
        <v>4401</v>
      </c>
    </row>
    <row r="284" spans="1:16" ht="17.25" customHeight="1" x14ac:dyDescent="0.25">
      <c r="A284" s="5" t="s">
        <v>4240</v>
      </c>
      <c r="B284" s="5" t="s">
        <v>4243</v>
      </c>
      <c r="C284" s="5">
        <v>2012</v>
      </c>
      <c r="D284" s="5" t="s">
        <v>4248</v>
      </c>
      <c r="E284" s="5" t="s">
        <v>4249</v>
      </c>
      <c r="F284" s="5">
        <v>911</v>
      </c>
      <c r="G284" s="5">
        <v>920</v>
      </c>
      <c r="H284" s="5">
        <v>9</v>
      </c>
      <c r="I284" s="5" t="s">
        <v>28</v>
      </c>
      <c r="L284" s="5" t="s">
        <v>4401</v>
      </c>
      <c r="M284" s="5" t="s">
        <v>4402</v>
      </c>
      <c r="N284" s="5" t="s">
        <v>4403</v>
      </c>
      <c r="O284" s="5" t="s">
        <v>4403</v>
      </c>
      <c r="P284" s="5" t="s">
        <v>4403</v>
      </c>
    </row>
    <row r="285" spans="1:16" ht="17.25" customHeight="1" x14ac:dyDescent="0.25">
      <c r="A285" s="5" t="s">
        <v>4289</v>
      </c>
      <c r="B285" s="5" t="s">
        <v>4292</v>
      </c>
      <c r="C285" s="5">
        <v>2012</v>
      </c>
      <c r="D285" s="5" t="s">
        <v>4294</v>
      </c>
      <c r="H285" s="5">
        <v>7</v>
      </c>
      <c r="I285" s="5" t="s">
        <v>28</v>
      </c>
      <c r="L285" s="5" t="s">
        <v>4401</v>
      </c>
      <c r="M285" s="5" t="s">
        <v>4402</v>
      </c>
      <c r="N285" s="5" t="s">
        <v>4403</v>
      </c>
      <c r="O285" s="5" t="s">
        <v>4403</v>
      </c>
      <c r="P285" s="5" t="s">
        <v>4403</v>
      </c>
    </row>
    <row r="286" spans="1:16" ht="17.25" customHeight="1" x14ac:dyDescent="0.25">
      <c r="A286" s="5" t="s">
        <v>4046</v>
      </c>
      <c r="B286" s="5" t="s">
        <v>4049</v>
      </c>
      <c r="C286" s="5">
        <v>2012</v>
      </c>
      <c r="D286" s="5" t="s">
        <v>4052</v>
      </c>
      <c r="E286" s="5" t="s">
        <v>4053</v>
      </c>
      <c r="I286" s="5" t="s">
        <v>28</v>
      </c>
      <c r="L286" s="5" t="s">
        <v>4401</v>
      </c>
      <c r="M286" s="5" t="s">
        <v>4403</v>
      </c>
      <c r="N286" s="5" t="s">
        <v>4403</v>
      </c>
      <c r="O286" s="5" t="s">
        <v>4403</v>
      </c>
    </row>
    <row r="287" spans="1:16" ht="17.25" customHeight="1" x14ac:dyDescent="0.25">
      <c r="A287" s="5" t="s">
        <v>4225</v>
      </c>
      <c r="B287" s="5" t="s">
        <v>4228</v>
      </c>
      <c r="C287" s="5">
        <v>2012</v>
      </c>
      <c r="D287" s="5" t="s">
        <v>4230</v>
      </c>
      <c r="H287" s="5">
        <v>20</v>
      </c>
      <c r="I287" s="5" t="s">
        <v>28</v>
      </c>
      <c r="L287" s="5" t="s">
        <v>4401</v>
      </c>
      <c r="M287" s="5" t="s">
        <v>4402</v>
      </c>
      <c r="N287" s="5" t="s">
        <v>4403</v>
      </c>
      <c r="O287" s="5" t="s">
        <v>4403</v>
      </c>
      <c r="P287" s="5" t="s">
        <v>4403</v>
      </c>
    </row>
    <row r="288" spans="1:16" ht="17.25" customHeight="1" x14ac:dyDescent="0.25">
      <c r="A288" s="5" t="s">
        <v>3506</v>
      </c>
      <c r="B288" s="5" t="s">
        <v>4196</v>
      </c>
      <c r="C288" s="5">
        <v>2012</v>
      </c>
      <c r="D288" s="5" t="s">
        <v>4199</v>
      </c>
      <c r="E288" s="5" t="s">
        <v>3513</v>
      </c>
      <c r="F288" s="5">
        <v>199</v>
      </c>
      <c r="G288" s="5">
        <v>210</v>
      </c>
      <c r="H288" s="5">
        <v>11</v>
      </c>
      <c r="I288" s="5" t="s">
        <v>28</v>
      </c>
      <c r="L288" s="5" t="s">
        <v>4401</v>
      </c>
      <c r="M288" s="5" t="s">
        <v>4402</v>
      </c>
      <c r="N288" s="5" t="s">
        <v>4403</v>
      </c>
      <c r="O288" s="5" t="s">
        <v>4403</v>
      </c>
      <c r="P288" s="5" t="s">
        <v>4403</v>
      </c>
    </row>
    <row r="289" spans="1:18" ht="17.25" customHeight="1" x14ac:dyDescent="0.25">
      <c r="A289" s="5" t="s">
        <v>4337</v>
      </c>
      <c r="B289" s="5" t="s">
        <v>4340</v>
      </c>
      <c r="C289" s="5">
        <v>2012</v>
      </c>
      <c r="D289" s="5" t="s">
        <v>4343</v>
      </c>
      <c r="F289" s="5">
        <v>1</v>
      </c>
      <c r="G289" s="5">
        <v>16</v>
      </c>
      <c r="H289" s="5">
        <v>15</v>
      </c>
      <c r="I289" s="5" t="s">
        <v>28</v>
      </c>
      <c r="L289" s="5" t="s">
        <v>7180</v>
      </c>
      <c r="M289" s="5" t="s">
        <v>4403</v>
      </c>
      <c r="N289" s="5" t="s">
        <v>4403</v>
      </c>
      <c r="O289" s="5" t="s">
        <v>4403</v>
      </c>
      <c r="P289" s="5" t="s">
        <v>4403</v>
      </c>
    </row>
    <row r="290" spans="1:18" ht="17.25" customHeight="1" x14ac:dyDescent="0.25">
      <c r="A290" s="5" t="s">
        <v>3597</v>
      </c>
      <c r="B290" s="5" t="s">
        <v>3600</v>
      </c>
      <c r="C290" s="5">
        <v>2012</v>
      </c>
      <c r="D290" s="5" t="s">
        <v>3602</v>
      </c>
      <c r="E290" s="5" t="s">
        <v>3603</v>
      </c>
      <c r="I290" s="5" t="s">
        <v>28</v>
      </c>
      <c r="L290" s="5" t="s">
        <v>7180</v>
      </c>
      <c r="M290" s="5" t="s">
        <v>4403</v>
      </c>
      <c r="N290" s="5" t="s">
        <v>4403</v>
      </c>
      <c r="O290" s="5" t="s">
        <v>4403</v>
      </c>
      <c r="P290" s="5" t="s">
        <v>4403</v>
      </c>
      <c r="Q290" s="5" t="s">
        <v>4403</v>
      </c>
      <c r="R290" s="5" t="s">
        <v>4403</v>
      </c>
    </row>
    <row r="291" spans="1:18" ht="17.25" customHeight="1" x14ac:dyDescent="0.25">
      <c r="A291" s="5" t="s">
        <v>9361</v>
      </c>
      <c r="B291" s="5" t="s">
        <v>3533</v>
      </c>
      <c r="C291" s="5">
        <v>2012</v>
      </c>
      <c r="D291" s="5" t="s">
        <v>9364</v>
      </c>
      <c r="E291" s="5" t="s">
        <v>9365</v>
      </c>
      <c r="F291" s="5">
        <v>206</v>
      </c>
      <c r="G291" s="5">
        <v>215</v>
      </c>
      <c r="H291" s="5">
        <f>G291-F291+1</f>
        <v>10</v>
      </c>
      <c r="I291" s="5" t="s">
        <v>9239</v>
      </c>
      <c r="K291" s="5" t="s">
        <v>4401</v>
      </c>
    </row>
    <row r="292" spans="1:18" ht="17.25" customHeight="1" x14ac:dyDescent="0.25">
      <c r="A292" s="5" t="s">
        <v>8050</v>
      </c>
      <c r="B292" s="5" t="s">
        <v>8051</v>
      </c>
      <c r="C292" s="5">
        <v>2012</v>
      </c>
      <c r="D292" s="5" t="s">
        <v>8053</v>
      </c>
      <c r="E292" s="5" t="s">
        <v>8054</v>
      </c>
      <c r="F292" s="5">
        <v>2104</v>
      </c>
      <c r="G292" s="5">
        <v>2113</v>
      </c>
      <c r="H292" s="5">
        <v>9</v>
      </c>
      <c r="I292" s="5" t="s">
        <v>7287</v>
      </c>
      <c r="K292" s="5" t="s">
        <v>4401</v>
      </c>
    </row>
    <row r="293" spans="1:18" ht="17.25" customHeight="1" x14ac:dyDescent="0.25">
      <c r="A293" s="5" t="s">
        <v>8258</v>
      </c>
      <c r="B293" s="5" t="s">
        <v>3938</v>
      </c>
      <c r="C293" s="5">
        <v>2012</v>
      </c>
      <c r="D293" s="5" t="s">
        <v>8261</v>
      </c>
      <c r="E293" s="5" t="s">
        <v>8262</v>
      </c>
      <c r="F293" s="5">
        <v>1812</v>
      </c>
      <c r="G293" s="5">
        <v>1817</v>
      </c>
      <c r="H293" s="5">
        <v>5</v>
      </c>
      <c r="I293" s="5" t="s">
        <v>7287</v>
      </c>
      <c r="K293" s="5" t="s">
        <v>4401</v>
      </c>
    </row>
    <row r="294" spans="1:18" ht="17.25" customHeight="1" x14ac:dyDescent="0.25">
      <c r="A294" s="5" t="s">
        <v>7801</v>
      </c>
      <c r="B294" s="5" t="s">
        <v>3646</v>
      </c>
      <c r="C294" s="5">
        <v>2012</v>
      </c>
      <c r="D294" s="5" t="s">
        <v>7804</v>
      </c>
      <c r="F294" s="5">
        <v>334</v>
      </c>
      <c r="G294" s="5">
        <v>338</v>
      </c>
      <c r="H294" s="5">
        <v>4</v>
      </c>
      <c r="I294" s="5" t="s">
        <v>7287</v>
      </c>
      <c r="K294" s="5" t="s">
        <v>4401</v>
      </c>
    </row>
    <row r="295" spans="1:18" ht="17.25" customHeight="1" x14ac:dyDescent="0.25">
      <c r="A295" s="5" t="s">
        <v>3695</v>
      </c>
      <c r="B295" s="5" t="s">
        <v>3698</v>
      </c>
      <c r="C295" s="5">
        <v>2013</v>
      </c>
      <c r="D295" s="5" t="s">
        <v>3701</v>
      </c>
      <c r="E295" s="5" t="s">
        <v>3702</v>
      </c>
      <c r="F295" s="5">
        <v>255</v>
      </c>
      <c r="G295" s="5">
        <v>262</v>
      </c>
      <c r="H295" s="5">
        <v>7</v>
      </c>
      <c r="I295" s="5" t="s">
        <v>28</v>
      </c>
      <c r="L295" s="5" t="s">
        <v>4403</v>
      </c>
      <c r="M295" s="5" t="s">
        <v>4403</v>
      </c>
      <c r="N295" s="5" t="s">
        <v>4403</v>
      </c>
      <c r="O295" s="5" t="s">
        <v>4403</v>
      </c>
      <c r="P295" s="5" t="s">
        <v>4403</v>
      </c>
      <c r="Q295" s="5" t="s">
        <v>4403</v>
      </c>
      <c r="R295" s="5" t="s">
        <v>4403</v>
      </c>
    </row>
    <row r="296" spans="1:18" ht="17.25" customHeight="1" x14ac:dyDescent="0.25">
      <c r="A296" s="5" t="s">
        <v>10757</v>
      </c>
      <c r="B296" s="5" t="s">
        <v>10756</v>
      </c>
      <c r="C296" s="5">
        <v>2013</v>
      </c>
      <c r="I296" s="5" t="s">
        <v>10748</v>
      </c>
      <c r="J296" s="5" t="s">
        <v>9431</v>
      </c>
      <c r="L296" s="5" t="s">
        <v>4403</v>
      </c>
      <c r="M296" s="5" t="s">
        <v>4403</v>
      </c>
      <c r="N296" s="5" t="s">
        <v>4403</v>
      </c>
      <c r="O296" s="5" t="s">
        <v>4403</v>
      </c>
      <c r="P296" s="5" t="s">
        <v>4403</v>
      </c>
      <c r="Q296" s="5" t="s">
        <v>4401</v>
      </c>
    </row>
    <row r="297" spans="1:18" ht="17.25" customHeight="1" x14ac:dyDescent="0.25">
      <c r="A297" s="5" t="s">
        <v>9009</v>
      </c>
      <c r="B297" s="5" t="s">
        <v>9010</v>
      </c>
      <c r="C297" s="5">
        <v>2013</v>
      </c>
      <c r="D297" s="5" t="s">
        <v>9014</v>
      </c>
      <c r="E297" s="5" t="s">
        <v>9015</v>
      </c>
      <c r="F297" s="5">
        <v>1584</v>
      </c>
      <c r="G297" s="5">
        <v>1592</v>
      </c>
      <c r="H297" s="5">
        <v>8</v>
      </c>
      <c r="I297" s="5" t="s">
        <v>7287</v>
      </c>
      <c r="L297" s="5" t="s">
        <v>4403</v>
      </c>
      <c r="M297" s="5" t="s">
        <v>4403</v>
      </c>
      <c r="N297" s="5" t="s">
        <v>4403</v>
      </c>
      <c r="O297" s="5" t="s">
        <v>4403</v>
      </c>
      <c r="P297" s="5" t="s">
        <v>4403</v>
      </c>
      <c r="Q297" s="5" t="s">
        <v>4403</v>
      </c>
      <c r="R297" s="5" t="s">
        <v>4403</v>
      </c>
    </row>
    <row r="298" spans="1:18" ht="17.25" customHeight="1" x14ac:dyDescent="0.25">
      <c r="A298" s="5" t="s">
        <v>11204</v>
      </c>
      <c r="B298" s="5" t="s">
        <v>11205</v>
      </c>
      <c r="C298" s="5">
        <v>2013</v>
      </c>
      <c r="I298" s="5" t="s">
        <v>11203</v>
      </c>
      <c r="J298" s="5">
        <v>26</v>
      </c>
      <c r="L298" s="5" t="s">
        <v>4403</v>
      </c>
      <c r="M298" s="5" t="s">
        <v>4403</v>
      </c>
      <c r="N298" s="5" t="s">
        <v>4403</v>
      </c>
      <c r="O298" s="5" t="s">
        <v>4403</v>
      </c>
      <c r="P298" s="5" t="s">
        <v>4403</v>
      </c>
      <c r="Q298" s="5" t="s">
        <v>4403</v>
      </c>
      <c r="R298" s="5" t="s">
        <v>4403</v>
      </c>
    </row>
    <row r="299" spans="1:18" ht="17.25" customHeight="1" x14ac:dyDescent="0.25">
      <c r="A299" s="5" t="s">
        <v>3919</v>
      </c>
      <c r="B299" s="5" t="s">
        <v>3921</v>
      </c>
      <c r="C299" s="5">
        <v>2013</v>
      </c>
      <c r="D299" s="5" t="s">
        <v>3925</v>
      </c>
      <c r="E299" s="5" t="s">
        <v>3926</v>
      </c>
      <c r="F299" s="5">
        <v>129</v>
      </c>
      <c r="G299" s="5">
        <v>136</v>
      </c>
      <c r="H299" s="5">
        <v>7</v>
      </c>
      <c r="I299" s="5" t="s">
        <v>28</v>
      </c>
      <c r="J299" s="5" t="s">
        <v>4409</v>
      </c>
      <c r="L299" s="5" t="s">
        <v>4403</v>
      </c>
      <c r="M299" s="5" t="s">
        <v>4403</v>
      </c>
      <c r="N299" s="5" t="s">
        <v>4403</v>
      </c>
      <c r="O299" s="5" t="s">
        <v>4403</v>
      </c>
      <c r="P299" s="5" t="s">
        <v>4403</v>
      </c>
      <c r="Q299" s="5" t="s">
        <v>4403</v>
      </c>
      <c r="R299" s="5" t="s">
        <v>4403</v>
      </c>
    </row>
    <row r="300" spans="1:18" ht="17.25" customHeight="1" x14ac:dyDescent="0.25">
      <c r="A300" s="5" t="s">
        <v>3807</v>
      </c>
      <c r="B300" s="5" t="s">
        <v>3810</v>
      </c>
      <c r="C300" s="5">
        <v>2013</v>
      </c>
      <c r="D300" s="5" t="s">
        <v>3813</v>
      </c>
      <c r="E300" s="5" t="s">
        <v>3814</v>
      </c>
      <c r="F300" s="5">
        <v>185</v>
      </c>
      <c r="G300" s="5">
        <v>198</v>
      </c>
      <c r="H300" s="5">
        <v>13</v>
      </c>
      <c r="I300" s="5" t="s">
        <v>28</v>
      </c>
      <c r="L300" s="5" t="s">
        <v>4401</v>
      </c>
      <c r="M300" s="5" t="s">
        <v>4403</v>
      </c>
      <c r="N300" s="5" t="s">
        <v>4403</v>
      </c>
      <c r="O300" s="5" t="s">
        <v>4403</v>
      </c>
      <c r="P300" s="5" t="s">
        <v>4403</v>
      </c>
      <c r="Q300" s="5" t="s">
        <v>4403</v>
      </c>
      <c r="R300" s="5" t="s">
        <v>4403</v>
      </c>
    </row>
    <row r="301" spans="1:18" ht="17.25" customHeight="1" x14ac:dyDescent="0.25">
      <c r="A301" s="5" t="s">
        <v>3523</v>
      </c>
      <c r="B301" s="5" t="s">
        <v>3525</v>
      </c>
      <c r="C301" s="5">
        <v>2013</v>
      </c>
      <c r="D301" s="5" t="s">
        <v>3528</v>
      </c>
      <c r="E301" s="5" t="s">
        <v>3529</v>
      </c>
      <c r="F301" s="5">
        <v>1</v>
      </c>
      <c r="G301" s="5">
        <v>6</v>
      </c>
      <c r="H301" s="5">
        <v>5</v>
      </c>
      <c r="I301" s="5" t="s">
        <v>28</v>
      </c>
      <c r="L301" s="5" t="s">
        <v>7180</v>
      </c>
      <c r="M301" s="5" t="s">
        <v>4403</v>
      </c>
      <c r="N301" s="5" t="s">
        <v>4403</v>
      </c>
      <c r="O301" s="5" t="s">
        <v>4403</v>
      </c>
      <c r="P301" s="5" t="s">
        <v>4403</v>
      </c>
      <c r="Q301" s="5" t="s">
        <v>4403</v>
      </c>
      <c r="R301" s="5" t="s">
        <v>4403</v>
      </c>
    </row>
    <row r="302" spans="1:18" ht="17.25" customHeight="1" x14ac:dyDescent="0.25">
      <c r="A302" s="5" t="s">
        <v>8483</v>
      </c>
      <c r="B302" s="5" t="s">
        <v>8484</v>
      </c>
      <c r="C302" s="5">
        <v>2013</v>
      </c>
      <c r="D302" s="5" t="s">
        <v>8488</v>
      </c>
      <c r="E302" s="5" t="s">
        <v>8489</v>
      </c>
      <c r="F302" s="5">
        <v>145</v>
      </c>
      <c r="G302" s="5">
        <v>146</v>
      </c>
      <c r="H302" s="5">
        <v>1</v>
      </c>
      <c r="I302" s="5" t="s">
        <v>7287</v>
      </c>
      <c r="L302" s="5" t="s">
        <v>4402</v>
      </c>
      <c r="M302" s="5" t="s">
        <v>4402</v>
      </c>
      <c r="N302" s="5" t="s">
        <v>4402</v>
      </c>
      <c r="O302" s="5" t="s">
        <v>4402</v>
      </c>
      <c r="P302" s="5" t="s">
        <v>4401</v>
      </c>
    </row>
    <row r="303" spans="1:18" ht="17.25" customHeight="1" x14ac:dyDescent="0.25">
      <c r="A303" s="5" t="s">
        <v>8800</v>
      </c>
      <c r="B303" s="5" t="s">
        <v>8801</v>
      </c>
      <c r="C303" s="5">
        <v>2013</v>
      </c>
      <c r="D303" s="5" t="s">
        <v>8804</v>
      </c>
      <c r="E303" s="5" t="s">
        <v>8805</v>
      </c>
      <c r="F303" s="5">
        <v>130</v>
      </c>
      <c r="G303" s="5">
        <v>133</v>
      </c>
      <c r="H303" s="5">
        <v>3</v>
      </c>
      <c r="I303" s="5" t="s">
        <v>7287</v>
      </c>
      <c r="L303" s="5" t="s">
        <v>4402</v>
      </c>
      <c r="M303" s="5" t="s">
        <v>4402</v>
      </c>
      <c r="N303" s="5" t="s">
        <v>4402</v>
      </c>
      <c r="O303" s="5" t="s">
        <v>4402</v>
      </c>
      <c r="P303" s="5" t="s">
        <v>4401</v>
      </c>
    </row>
    <row r="304" spans="1:18" ht="17.25" customHeight="1" x14ac:dyDescent="0.25">
      <c r="A304" s="5" t="s">
        <v>8830</v>
      </c>
      <c r="B304" s="5" t="s">
        <v>8831</v>
      </c>
      <c r="C304" s="5">
        <v>2013</v>
      </c>
      <c r="D304" s="5" t="s">
        <v>8835</v>
      </c>
      <c r="F304" s="5">
        <v>50</v>
      </c>
      <c r="G304" s="5">
        <v>51</v>
      </c>
      <c r="H304" s="5">
        <v>1</v>
      </c>
      <c r="I304" s="5" t="s">
        <v>7287</v>
      </c>
      <c r="L304" s="5" t="s">
        <v>4402</v>
      </c>
      <c r="M304" s="5" t="s">
        <v>4402</v>
      </c>
      <c r="N304" s="5" t="s">
        <v>4402</v>
      </c>
      <c r="O304" s="5" t="s">
        <v>4402</v>
      </c>
      <c r="P304" s="5" t="s">
        <v>4401</v>
      </c>
    </row>
    <row r="305" spans="1:18" ht="17.25" customHeight="1" x14ac:dyDescent="0.25">
      <c r="A305" s="5" t="s">
        <v>8036</v>
      </c>
      <c r="B305" s="5" t="s">
        <v>8037</v>
      </c>
      <c r="C305" s="5">
        <v>2013</v>
      </c>
      <c r="D305" s="5" t="s">
        <v>8041</v>
      </c>
      <c r="E305" s="5" t="s">
        <v>8042</v>
      </c>
      <c r="F305" s="5">
        <v>187</v>
      </c>
      <c r="G305" s="5">
        <v>190</v>
      </c>
      <c r="H305" s="5">
        <v>3</v>
      </c>
      <c r="I305" s="5" t="s">
        <v>7287</v>
      </c>
      <c r="L305" s="5" t="s">
        <v>4402</v>
      </c>
      <c r="M305" s="5" t="s">
        <v>4402</v>
      </c>
      <c r="N305" s="5" t="s">
        <v>4402</v>
      </c>
      <c r="O305" s="5" t="s">
        <v>4402</v>
      </c>
      <c r="P305" s="5" t="s">
        <v>4401</v>
      </c>
    </row>
    <row r="306" spans="1:18" ht="17.25" customHeight="1" x14ac:dyDescent="0.25">
      <c r="A306" s="5" t="s">
        <v>8469</v>
      </c>
      <c r="B306" s="5" t="s">
        <v>8470</v>
      </c>
      <c r="C306" s="5">
        <v>2013</v>
      </c>
      <c r="D306" s="5" t="s">
        <v>8474</v>
      </c>
      <c r="E306" s="5" t="s">
        <v>8475</v>
      </c>
      <c r="F306" s="5">
        <v>172</v>
      </c>
      <c r="G306" s="5">
        <v>175</v>
      </c>
      <c r="H306" s="5">
        <v>3</v>
      </c>
      <c r="I306" s="5" t="s">
        <v>7287</v>
      </c>
      <c r="L306" s="5" t="s">
        <v>4402</v>
      </c>
      <c r="M306" s="5" t="s">
        <v>4402</v>
      </c>
      <c r="N306" s="5" t="s">
        <v>4402</v>
      </c>
      <c r="O306" s="5" t="s">
        <v>4402</v>
      </c>
      <c r="P306" s="5" t="s">
        <v>4401</v>
      </c>
    </row>
    <row r="307" spans="1:18" ht="17.25" customHeight="1" x14ac:dyDescent="0.25">
      <c r="A307" s="5" t="s">
        <v>3834</v>
      </c>
      <c r="B307" s="5" t="s">
        <v>3836</v>
      </c>
      <c r="C307" s="5">
        <v>2013</v>
      </c>
      <c r="D307" s="5" t="s">
        <v>3840</v>
      </c>
      <c r="F307" s="5">
        <v>554</v>
      </c>
      <c r="G307" s="5">
        <v>556</v>
      </c>
      <c r="H307" s="5">
        <v>2</v>
      </c>
      <c r="I307" s="5" t="s">
        <v>28</v>
      </c>
      <c r="L307" s="5" t="s">
        <v>4402</v>
      </c>
      <c r="M307" s="5" t="s">
        <v>4402</v>
      </c>
      <c r="N307" s="5" t="s">
        <v>4403</v>
      </c>
      <c r="O307" s="5" t="s">
        <v>4403</v>
      </c>
      <c r="P307" s="5" t="s">
        <v>4401</v>
      </c>
    </row>
    <row r="308" spans="1:18" ht="17.25" customHeight="1" x14ac:dyDescent="0.25">
      <c r="A308" s="5" t="s">
        <v>4031</v>
      </c>
      <c r="B308" s="5" t="s">
        <v>4034</v>
      </c>
      <c r="C308" s="5">
        <v>2013</v>
      </c>
      <c r="D308" s="5" t="s">
        <v>4037</v>
      </c>
      <c r="E308" s="5" t="s">
        <v>4038</v>
      </c>
      <c r="F308" s="5">
        <v>463</v>
      </c>
      <c r="G308" s="5">
        <v>466</v>
      </c>
      <c r="H308" s="5">
        <v>3</v>
      </c>
      <c r="I308" s="5" t="s">
        <v>28</v>
      </c>
      <c r="L308" s="5" t="s">
        <v>4402</v>
      </c>
      <c r="M308" s="5" t="s">
        <v>4402</v>
      </c>
      <c r="N308" s="5" t="s">
        <v>4403</v>
      </c>
      <c r="O308" s="5" t="s">
        <v>4403</v>
      </c>
      <c r="P308" s="5" t="s">
        <v>4401</v>
      </c>
    </row>
    <row r="309" spans="1:18" ht="17.25" customHeight="1" x14ac:dyDescent="0.25">
      <c r="A309" s="5" t="s">
        <v>4022</v>
      </c>
      <c r="B309" s="5" t="s">
        <v>4025</v>
      </c>
      <c r="C309" s="5">
        <v>2013</v>
      </c>
      <c r="D309" s="5" t="s">
        <v>4029</v>
      </c>
      <c r="E309" s="5" t="s">
        <v>4030</v>
      </c>
      <c r="F309" s="5">
        <v>111</v>
      </c>
      <c r="G309" s="5">
        <v>124</v>
      </c>
      <c r="H309" s="5">
        <v>13</v>
      </c>
      <c r="I309" s="5" t="s">
        <v>28</v>
      </c>
      <c r="L309" s="5" t="s">
        <v>4402</v>
      </c>
      <c r="M309" s="5" t="s">
        <v>4402</v>
      </c>
      <c r="N309" s="5" t="s">
        <v>4403</v>
      </c>
      <c r="O309" s="5" t="s">
        <v>4403</v>
      </c>
      <c r="P309" s="5" t="s">
        <v>4403</v>
      </c>
      <c r="Q309" s="5" t="s">
        <v>4402</v>
      </c>
      <c r="R309" s="5" t="s">
        <v>4401</v>
      </c>
    </row>
    <row r="310" spans="1:18" ht="17.25" customHeight="1" x14ac:dyDescent="0.25">
      <c r="A310" s="5" t="s">
        <v>8381</v>
      </c>
      <c r="B310" s="5" t="s">
        <v>8382</v>
      </c>
      <c r="C310" s="5">
        <v>2013</v>
      </c>
      <c r="D310" s="5" t="s">
        <v>8386</v>
      </c>
      <c r="E310" s="5" t="s">
        <v>8387</v>
      </c>
      <c r="F310" s="5">
        <v>593</v>
      </c>
      <c r="G310" s="5">
        <v>598</v>
      </c>
      <c r="H310" s="5">
        <v>5</v>
      </c>
      <c r="I310" s="5" t="s">
        <v>7287</v>
      </c>
      <c r="L310" s="5" t="s">
        <v>4401</v>
      </c>
    </row>
    <row r="311" spans="1:18" ht="17.25" customHeight="1" x14ac:dyDescent="0.25">
      <c r="A311" s="5" t="s">
        <v>9016</v>
      </c>
      <c r="B311" s="5" t="s">
        <v>9017</v>
      </c>
      <c r="C311" s="5">
        <v>2013</v>
      </c>
      <c r="D311" s="5" t="s">
        <v>9021</v>
      </c>
      <c r="E311" s="5" t="s">
        <v>9022</v>
      </c>
      <c r="F311" s="5">
        <v>88</v>
      </c>
      <c r="G311" s="5">
        <v>95</v>
      </c>
      <c r="H311" s="5">
        <v>7</v>
      </c>
      <c r="I311" s="5" t="s">
        <v>7287</v>
      </c>
      <c r="L311" s="5" t="s">
        <v>4401</v>
      </c>
    </row>
    <row r="312" spans="1:18" ht="17.25" customHeight="1" x14ac:dyDescent="0.25">
      <c r="A312" s="5" t="s">
        <v>7938</v>
      </c>
      <c r="B312" s="5" t="s">
        <v>7939</v>
      </c>
      <c r="C312" s="5">
        <v>2013</v>
      </c>
      <c r="D312" s="5" t="s">
        <v>7943</v>
      </c>
      <c r="E312" s="5" t="s">
        <v>7944</v>
      </c>
      <c r="F312" s="5">
        <v>10</v>
      </c>
      <c r="G312" s="5">
        <v>18</v>
      </c>
      <c r="H312" s="5">
        <v>8</v>
      </c>
      <c r="I312" s="5" t="s">
        <v>7287</v>
      </c>
      <c r="L312" s="5" t="s">
        <v>4401</v>
      </c>
    </row>
    <row r="313" spans="1:18" ht="17.25" customHeight="1" x14ac:dyDescent="0.25">
      <c r="A313" s="5" t="s">
        <v>7561</v>
      </c>
      <c r="B313" s="5" t="s">
        <v>7562</v>
      </c>
      <c r="C313" s="5">
        <v>2013</v>
      </c>
      <c r="D313" s="5" t="s">
        <v>7566</v>
      </c>
      <c r="E313" s="5" t="s">
        <v>7567</v>
      </c>
      <c r="F313" s="5">
        <v>1</v>
      </c>
      <c r="G313" s="5">
        <v>8</v>
      </c>
      <c r="H313" s="5">
        <v>7</v>
      </c>
      <c r="I313" s="5" t="s">
        <v>7287</v>
      </c>
      <c r="L313" s="5" t="s">
        <v>4401</v>
      </c>
    </row>
    <row r="314" spans="1:18" ht="17.25" customHeight="1" x14ac:dyDescent="0.25">
      <c r="A314" s="5" t="s">
        <v>7931</v>
      </c>
      <c r="B314" s="5" t="s">
        <v>7932</v>
      </c>
      <c r="C314" s="5">
        <v>2013</v>
      </c>
      <c r="D314" s="5" t="s">
        <v>7936</v>
      </c>
      <c r="E314" s="5" t="s">
        <v>7937</v>
      </c>
      <c r="F314" s="5">
        <v>353</v>
      </c>
      <c r="G314" s="5">
        <v>358</v>
      </c>
      <c r="H314" s="5">
        <v>5</v>
      </c>
      <c r="I314" s="5" t="s">
        <v>7287</v>
      </c>
      <c r="L314" s="5" t="s">
        <v>4401</v>
      </c>
    </row>
    <row r="315" spans="1:18" ht="17.25" customHeight="1" x14ac:dyDescent="0.25">
      <c r="A315" s="5" t="s">
        <v>8462</v>
      </c>
      <c r="B315" s="5" t="s">
        <v>8463</v>
      </c>
      <c r="C315" s="5">
        <v>2013</v>
      </c>
      <c r="D315" s="5" t="s">
        <v>8467</v>
      </c>
      <c r="E315" s="5" t="s">
        <v>8468</v>
      </c>
      <c r="F315" s="5">
        <v>55</v>
      </c>
      <c r="G315" s="5">
        <v>66</v>
      </c>
      <c r="H315" s="5">
        <v>11</v>
      </c>
      <c r="I315" s="5" t="s">
        <v>7287</v>
      </c>
      <c r="L315" s="5" t="s">
        <v>4401</v>
      </c>
    </row>
    <row r="316" spans="1:18" ht="17.25" customHeight="1" x14ac:dyDescent="0.25">
      <c r="A316" s="5" t="s">
        <v>8360</v>
      </c>
      <c r="B316" s="5" t="s">
        <v>8361</v>
      </c>
      <c r="C316" s="5">
        <v>2013</v>
      </c>
      <c r="D316" s="5" t="s">
        <v>8365</v>
      </c>
      <c r="E316" s="5" t="s">
        <v>8366</v>
      </c>
      <c r="F316" s="5">
        <v>222</v>
      </c>
      <c r="G316" s="5">
        <v>227</v>
      </c>
      <c r="H316" s="5">
        <v>5</v>
      </c>
      <c r="I316" s="5" t="s">
        <v>7287</v>
      </c>
      <c r="L316" s="5" t="s">
        <v>4401</v>
      </c>
    </row>
    <row r="317" spans="1:18" ht="17.25" customHeight="1" x14ac:dyDescent="0.25">
      <c r="A317" s="5" t="s">
        <v>8303</v>
      </c>
      <c r="B317" s="5" t="s">
        <v>8304</v>
      </c>
      <c r="C317" s="5">
        <v>2013</v>
      </c>
      <c r="D317" s="5" t="s">
        <v>8307</v>
      </c>
      <c r="F317" s="5">
        <v>1</v>
      </c>
      <c r="G317" s="5">
        <v>8</v>
      </c>
      <c r="H317" s="5">
        <v>7</v>
      </c>
      <c r="I317" s="5" t="s">
        <v>7287</v>
      </c>
      <c r="L317" s="5" t="s">
        <v>4401</v>
      </c>
    </row>
    <row r="318" spans="1:18" ht="17.25" customHeight="1" x14ac:dyDescent="0.25">
      <c r="A318" s="5" t="s">
        <v>6755</v>
      </c>
      <c r="B318" s="5" t="s">
        <v>6758</v>
      </c>
      <c r="C318" s="5">
        <v>2013</v>
      </c>
      <c r="D318" s="5" t="s">
        <v>6811</v>
      </c>
      <c r="E318" s="5" t="s">
        <v>6812</v>
      </c>
      <c r="F318" s="5">
        <v>97</v>
      </c>
      <c r="G318" s="5">
        <v>107</v>
      </c>
      <c r="H318" s="5">
        <v>10</v>
      </c>
      <c r="I318" s="5" t="s">
        <v>28</v>
      </c>
      <c r="L318" s="5" t="s">
        <v>4401</v>
      </c>
    </row>
    <row r="319" spans="1:18" ht="17.25" customHeight="1" x14ac:dyDescent="0.25">
      <c r="A319" s="5" t="s">
        <v>3728</v>
      </c>
      <c r="B319" s="5" t="s">
        <v>3731</v>
      </c>
      <c r="C319" s="5">
        <v>2013</v>
      </c>
      <c r="D319" s="5" t="s">
        <v>3735</v>
      </c>
      <c r="E319" s="5" t="s">
        <v>3736</v>
      </c>
      <c r="F319" s="5">
        <v>298</v>
      </c>
      <c r="G319" s="5">
        <v>304</v>
      </c>
      <c r="H319" s="5">
        <v>6</v>
      </c>
      <c r="I319" s="5" t="s">
        <v>28</v>
      </c>
      <c r="L319" s="5" t="s">
        <v>4401</v>
      </c>
      <c r="M319" s="5" t="s">
        <v>4402</v>
      </c>
      <c r="N319" s="5" t="s">
        <v>4403</v>
      </c>
      <c r="O319" s="5" t="s">
        <v>4403</v>
      </c>
      <c r="P319" s="5" t="s">
        <v>4403</v>
      </c>
    </row>
    <row r="320" spans="1:18" ht="17.25" customHeight="1" x14ac:dyDescent="0.25">
      <c r="A320" s="5" t="s">
        <v>3589</v>
      </c>
      <c r="B320" s="5" t="s">
        <v>3592</v>
      </c>
      <c r="C320" s="5">
        <v>2013</v>
      </c>
      <c r="D320" s="5" t="s">
        <v>3595</v>
      </c>
      <c r="E320" s="5" t="s">
        <v>3596</v>
      </c>
      <c r="F320" s="5">
        <v>437</v>
      </c>
      <c r="G320" s="5">
        <v>442</v>
      </c>
      <c r="H320" s="5">
        <v>5</v>
      </c>
      <c r="I320" s="5" t="s">
        <v>28</v>
      </c>
      <c r="L320" s="5" t="s">
        <v>4401</v>
      </c>
      <c r="M320" s="5" t="s">
        <v>4403</v>
      </c>
      <c r="N320" s="5" t="s">
        <v>4403</v>
      </c>
      <c r="O320" s="5" t="s">
        <v>4403</v>
      </c>
      <c r="P320" s="5" t="s">
        <v>4403</v>
      </c>
      <c r="Q320" s="5" t="s">
        <v>4403</v>
      </c>
      <c r="R320" s="5" t="s">
        <v>4403</v>
      </c>
    </row>
    <row r="321" spans="1:16" ht="17.25" customHeight="1" x14ac:dyDescent="0.25">
      <c r="A321" s="5" t="s">
        <v>6674</v>
      </c>
      <c r="B321" s="5" t="s">
        <v>6677</v>
      </c>
      <c r="C321" s="5">
        <v>2013</v>
      </c>
      <c r="D321" s="5" t="s">
        <v>7188</v>
      </c>
      <c r="E321" s="5" t="s">
        <v>3694</v>
      </c>
      <c r="F321" s="5">
        <v>787</v>
      </c>
      <c r="G321" s="5">
        <v>790</v>
      </c>
      <c r="H321" s="5">
        <v>3</v>
      </c>
      <c r="I321" s="5" t="s">
        <v>28</v>
      </c>
      <c r="L321" s="5" t="s">
        <v>4401</v>
      </c>
    </row>
    <row r="322" spans="1:16" ht="17.25" customHeight="1" x14ac:dyDescent="0.25">
      <c r="A322" s="5" t="s">
        <v>6859</v>
      </c>
      <c r="B322" s="5" t="s">
        <v>6862</v>
      </c>
      <c r="C322" s="5">
        <v>2013</v>
      </c>
      <c r="D322" s="5" t="s">
        <v>6761</v>
      </c>
      <c r="E322" s="5" t="s">
        <v>6762</v>
      </c>
      <c r="I322" s="5" t="s">
        <v>28</v>
      </c>
      <c r="L322" s="5" t="s">
        <v>4401</v>
      </c>
    </row>
    <row r="323" spans="1:16" ht="17.25" customHeight="1" x14ac:dyDescent="0.25">
      <c r="A323" s="5" t="s">
        <v>3927</v>
      </c>
      <c r="B323" s="5" t="s">
        <v>3930</v>
      </c>
      <c r="C323" s="5">
        <v>2013</v>
      </c>
      <c r="D323" s="5" t="s">
        <v>3934</v>
      </c>
      <c r="I323" s="5" t="s">
        <v>28</v>
      </c>
      <c r="L323" s="5" t="s">
        <v>4401</v>
      </c>
      <c r="M323" s="5" t="s">
        <v>4402</v>
      </c>
      <c r="N323" s="5" t="s">
        <v>4403</v>
      </c>
      <c r="O323" s="5" t="s">
        <v>4403</v>
      </c>
    </row>
    <row r="324" spans="1:16" ht="17.25" customHeight="1" x14ac:dyDescent="0.25">
      <c r="A324" s="5" t="s">
        <v>3798</v>
      </c>
      <c r="B324" s="5" t="s">
        <v>3801</v>
      </c>
      <c r="C324" s="5">
        <v>2013</v>
      </c>
      <c r="D324" s="5" t="s">
        <v>3805</v>
      </c>
      <c r="E324" s="5" t="s">
        <v>3806</v>
      </c>
      <c r="F324" s="5">
        <v>135</v>
      </c>
      <c r="G324" s="5">
        <v>149</v>
      </c>
      <c r="H324" s="5">
        <v>14</v>
      </c>
      <c r="I324" s="5" t="s">
        <v>28</v>
      </c>
      <c r="L324" s="5" t="s">
        <v>4401</v>
      </c>
      <c r="M324" s="5" t="s">
        <v>4403</v>
      </c>
      <c r="N324" s="5" t="s">
        <v>4403</v>
      </c>
      <c r="O324" s="5" t="s">
        <v>4403</v>
      </c>
      <c r="P324" s="5" t="s">
        <v>4403</v>
      </c>
    </row>
    <row r="325" spans="1:16" ht="17.25" customHeight="1" x14ac:dyDescent="0.25">
      <c r="A325" s="5" t="s">
        <v>3877</v>
      </c>
      <c r="B325" s="5" t="s">
        <v>3880</v>
      </c>
      <c r="C325" s="5">
        <v>2013</v>
      </c>
      <c r="D325" s="5" t="s">
        <v>3884</v>
      </c>
      <c r="F325" s="5">
        <v>116</v>
      </c>
      <c r="G325" s="5">
        <v>124</v>
      </c>
      <c r="H325" s="5">
        <v>8</v>
      </c>
      <c r="I325" s="5" t="s">
        <v>28</v>
      </c>
      <c r="L325" s="5" t="s">
        <v>4401</v>
      </c>
      <c r="M325" s="5" t="s">
        <v>4403</v>
      </c>
      <c r="N325" s="5" t="s">
        <v>4403</v>
      </c>
      <c r="O325" s="5" t="s">
        <v>4403</v>
      </c>
      <c r="P325" s="5" t="s">
        <v>4403</v>
      </c>
    </row>
    <row r="326" spans="1:16" ht="17.25" customHeight="1" x14ac:dyDescent="0.25">
      <c r="A326" s="5" t="s">
        <v>6844</v>
      </c>
      <c r="B326" s="5" t="s">
        <v>6847</v>
      </c>
      <c r="C326" s="5">
        <v>2013</v>
      </c>
      <c r="D326" s="5" t="s">
        <v>6866</v>
      </c>
      <c r="E326" s="5" t="s">
        <v>6867</v>
      </c>
      <c r="F326" s="5">
        <v>192</v>
      </c>
      <c r="G326" s="5">
        <v>196</v>
      </c>
      <c r="H326" s="5">
        <v>4</v>
      </c>
      <c r="I326" s="5" t="s">
        <v>28</v>
      </c>
      <c r="L326" s="5" t="s">
        <v>4401</v>
      </c>
    </row>
    <row r="327" spans="1:16" ht="17.25" customHeight="1" x14ac:dyDescent="0.25">
      <c r="A327" s="5" t="s">
        <v>3674</v>
      </c>
      <c r="B327" s="5" t="s">
        <v>3677</v>
      </c>
      <c r="C327" s="5">
        <v>2013</v>
      </c>
      <c r="D327" s="5" t="s">
        <v>3680</v>
      </c>
      <c r="E327" s="5" t="s">
        <v>3681</v>
      </c>
      <c r="F327" s="5">
        <v>335</v>
      </c>
      <c r="G327" s="5">
        <v>349</v>
      </c>
      <c r="H327" s="5">
        <v>14</v>
      </c>
      <c r="I327" s="5" t="s">
        <v>28</v>
      </c>
      <c r="L327" s="5" t="s">
        <v>4401</v>
      </c>
      <c r="M327" s="5" t="s">
        <v>4402</v>
      </c>
      <c r="N327" s="5" t="s">
        <v>4403</v>
      </c>
      <c r="O327" s="5" t="s">
        <v>4403</v>
      </c>
      <c r="P327" s="5" t="s">
        <v>4403</v>
      </c>
    </row>
    <row r="328" spans="1:16" ht="17.25" customHeight="1" x14ac:dyDescent="0.25">
      <c r="A328" s="5" t="s">
        <v>3943</v>
      </c>
      <c r="B328" s="5" t="s">
        <v>3946</v>
      </c>
      <c r="C328" s="5">
        <v>2013</v>
      </c>
      <c r="D328" s="5" t="s">
        <v>3950</v>
      </c>
      <c r="F328" s="5">
        <v>152</v>
      </c>
      <c r="G328" s="5">
        <v>157</v>
      </c>
      <c r="H328" s="5">
        <v>5</v>
      </c>
      <c r="I328" s="5" t="s">
        <v>28</v>
      </c>
      <c r="L328" s="5" t="s">
        <v>4401</v>
      </c>
      <c r="M328" s="5" t="s">
        <v>4402</v>
      </c>
      <c r="N328" s="5" t="s">
        <v>4403</v>
      </c>
      <c r="O328" s="5" t="s">
        <v>4403</v>
      </c>
      <c r="P328" s="5" t="s">
        <v>4403</v>
      </c>
    </row>
    <row r="329" spans="1:16" ht="17.25" customHeight="1" x14ac:dyDescent="0.25">
      <c r="A329" s="5" t="s">
        <v>3712</v>
      </c>
      <c r="B329" s="5" t="s">
        <v>3715</v>
      </c>
      <c r="C329" s="5">
        <v>2013</v>
      </c>
      <c r="D329" s="5" t="s">
        <v>3718</v>
      </c>
      <c r="E329" s="5" t="s">
        <v>3719</v>
      </c>
      <c r="F329" s="5">
        <v>115</v>
      </c>
      <c r="G329" s="5">
        <v>131</v>
      </c>
      <c r="H329" s="5">
        <v>16</v>
      </c>
      <c r="I329" s="5" t="s">
        <v>28</v>
      </c>
      <c r="L329" s="5" t="s">
        <v>4401</v>
      </c>
      <c r="M329" s="5" t="s">
        <v>4402</v>
      </c>
      <c r="N329" s="5" t="s">
        <v>4403</v>
      </c>
      <c r="O329" s="5" t="s">
        <v>4403</v>
      </c>
      <c r="P329" s="5" t="s">
        <v>4403</v>
      </c>
    </row>
    <row r="330" spans="1:16" ht="17.25" customHeight="1" x14ac:dyDescent="0.25">
      <c r="A330" s="5" t="s">
        <v>3783</v>
      </c>
      <c r="B330" s="5" t="s">
        <v>3786</v>
      </c>
      <c r="C330" s="5">
        <v>2013</v>
      </c>
      <c r="D330" s="5" t="s">
        <v>3789</v>
      </c>
      <c r="E330" s="5" t="s">
        <v>3790</v>
      </c>
      <c r="F330" s="5">
        <v>1</v>
      </c>
      <c r="G330" s="5">
        <v>12</v>
      </c>
      <c r="H330" s="5">
        <v>11</v>
      </c>
      <c r="I330" s="5" t="s">
        <v>28</v>
      </c>
      <c r="L330" s="5" t="s">
        <v>4401</v>
      </c>
      <c r="M330" s="5" t="s">
        <v>4402</v>
      </c>
      <c r="N330" s="5" t="s">
        <v>4403</v>
      </c>
      <c r="O330" s="5" t="s">
        <v>4403</v>
      </c>
      <c r="P330" s="5" t="s">
        <v>4403</v>
      </c>
    </row>
    <row r="331" spans="1:16" ht="17.25" customHeight="1" x14ac:dyDescent="0.25">
      <c r="A331" s="5" t="s">
        <v>3951</v>
      </c>
      <c r="B331" s="5" t="s">
        <v>3954</v>
      </c>
      <c r="C331" s="5">
        <v>2013</v>
      </c>
      <c r="D331" s="5" t="s">
        <v>3957</v>
      </c>
      <c r="E331" s="5" t="s">
        <v>3958</v>
      </c>
      <c r="I331" s="5" t="s">
        <v>28</v>
      </c>
      <c r="L331" s="5" t="s">
        <v>4401</v>
      </c>
      <c r="M331" s="5" t="s">
        <v>4402</v>
      </c>
      <c r="N331" s="5" t="s">
        <v>4403</v>
      </c>
      <c r="O331" s="5" t="s">
        <v>4403</v>
      </c>
    </row>
    <row r="332" spans="1:16" ht="17.25" customHeight="1" x14ac:dyDescent="0.25">
      <c r="A332" s="5" t="s">
        <v>3982</v>
      </c>
      <c r="B332" s="5" t="s">
        <v>3985</v>
      </c>
      <c r="C332" s="5">
        <v>2013</v>
      </c>
      <c r="D332" s="5" t="s">
        <v>3989</v>
      </c>
      <c r="E332" s="5" t="s">
        <v>3990</v>
      </c>
      <c r="F332" s="5">
        <v>686</v>
      </c>
      <c r="G332" s="5">
        <v>699</v>
      </c>
      <c r="H332" s="5">
        <v>13</v>
      </c>
      <c r="I332" s="5" t="s">
        <v>28</v>
      </c>
      <c r="L332" s="5" t="s">
        <v>4401</v>
      </c>
      <c r="M332" s="5" t="s">
        <v>4402</v>
      </c>
      <c r="N332" s="5" t="s">
        <v>4403</v>
      </c>
      <c r="O332" s="5" t="s">
        <v>4403</v>
      </c>
      <c r="P332" s="5" t="s">
        <v>4403</v>
      </c>
    </row>
    <row r="333" spans="1:16" ht="17.25" customHeight="1" x14ac:dyDescent="0.25">
      <c r="A333" s="5" t="s">
        <v>3621</v>
      </c>
      <c r="B333" s="5" t="s">
        <v>3624</v>
      </c>
      <c r="C333" s="5">
        <v>2013</v>
      </c>
      <c r="D333" s="5" t="s">
        <v>3627</v>
      </c>
      <c r="F333" s="5">
        <v>222</v>
      </c>
      <c r="G333" s="5">
        <v>228</v>
      </c>
      <c r="H333" s="5">
        <v>6</v>
      </c>
      <c r="I333" s="5" t="s">
        <v>28</v>
      </c>
      <c r="L333" s="5" t="s">
        <v>4401</v>
      </c>
      <c r="M333" s="5" t="s">
        <v>4402</v>
      </c>
      <c r="N333" s="5" t="s">
        <v>4403</v>
      </c>
      <c r="O333" s="5" t="s">
        <v>4403</v>
      </c>
      <c r="P333" s="5" t="s">
        <v>4403</v>
      </c>
    </row>
    <row r="334" spans="1:16" ht="17.25" customHeight="1" x14ac:dyDescent="0.25">
      <c r="A334" s="5" t="s">
        <v>3688</v>
      </c>
      <c r="B334" s="5" t="s">
        <v>3690</v>
      </c>
      <c r="C334" s="5">
        <v>2013</v>
      </c>
      <c r="D334" s="5" t="s">
        <v>7188</v>
      </c>
      <c r="E334" s="5" t="s">
        <v>3694</v>
      </c>
      <c r="I334" s="5" t="s">
        <v>28</v>
      </c>
      <c r="L334" s="5" t="s">
        <v>4401</v>
      </c>
    </row>
    <row r="335" spans="1:16" ht="17.25" customHeight="1" x14ac:dyDescent="0.25">
      <c r="A335" s="5" t="s">
        <v>3815</v>
      </c>
      <c r="B335" s="5" t="s">
        <v>3818</v>
      </c>
      <c r="C335" s="5">
        <v>2013</v>
      </c>
      <c r="D335" s="5" t="s">
        <v>3821</v>
      </c>
      <c r="E335" s="5" t="s">
        <v>3822</v>
      </c>
      <c r="F335" s="5">
        <v>193</v>
      </c>
      <c r="G335" s="5">
        <v>200</v>
      </c>
      <c r="H335" s="5">
        <v>7</v>
      </c>
      <c r="I335" s="5" t="s">
        <v>28</v>
      </c>
      <c r="L335" s="5" t="s">
        <v>4401</v>
      </c>
      <c r="M335" s="5" t="s">
        <v>4402</v>
      </c>
      <c r="N335" s="5" t="s">
        <v>4403</v>
      </c>
      <c r="O335" s="5" t="s">
        <v>4403</v>
      </c>
      <c r="P335" s="5" t="s">
        <v>4403</v>
      </c>
    </row>
    <row r="336" spans="1:16" ht="17.25" customHeight="1" x14ac:dyDescent="0.25">
      <c r="A336" s="5" t="s">
        <v>3554</v>
      </c>
      <c r="B336" s="5" t="s">
        <v>3557</v>
      </c>
      <c r="C336" s="5">
        <v>2013</v>
      </c>
      <c r="D336" s="5" t="s">
        <v>3561</v>
      </c>
      <c r="E336" s="5" t="s">
        <v>3562</v>
      </c>
      <c r="F336" s="5">
        <v>176</v>
      </c>
      <c r="G336" s="5">
        <v>184</v>
      </c>
      <c r="H336" s="5">
        <v>8</v>
      </c>
      <c r="I336" s="5" t="s">
        <v>28</v>
      </c>
      <c r="L336" s="5" t="s">
        <v>4401</v>
      </c>
      <c r="M336" s="5" t="s">
        <v>4402</v>
      </c>
      <c r="N336" s="5" t="s">
        <v>4403</v>
      </c>
      <c r="O336" s="5" t="s">
        <v>4403</v>
      </c>
      <c r="P336" s="5" t="s">
        <v>4403</v>
      </c>
    </row>
    <row r="337" spans="1:18" ht="17.25" customHeight="1" x14ac:dyDescent="0.25">
      <c r="A337" s="5" t="s">
        <v>3506</v>
      </c>
      <c r="B337" s="5" t="s">
        <v>3509</v>
      </c>
      <c r="C337" s="5">
        <v>2013</v>
      </c>
      <c r="D337" s="5" t="s">
        <v>3512</v>
      </c>
      <c r="E337" s="5" t="s">
        <v>3513</v>
      </c>
      <c r="F337" s="5">
        <v>287</v>
      </c>
      <c r="G337" s="5">
        <v>308</v>
      </c>
      <c r="H337" s="5">
        <v>21</v>
      </c>
      <c r="I337" s="5" t="s">
        <v>28</v>
      </c>
      <c r="L337" s="5" t="s">
        <v>4401</v>
      </c>
      <c r="M337" s="5" t="s">
        <v>4402</v>
      </c>
      <c r="N337" s="5" t="s">
        <v>4403</v>
      </c>
      <c r="O337" s="5" t="s">
        <v>4403</v>
      </c>
      <c r="P337" s="5" t="s">
        <v>4403</v>
      </c>
    </row>
    <row r="338" spans="1:18" ht="17.25" customHeight="1" x14ac:dyDescent="0.25">
      <c r="A338" s="5" t="s">
        <v>3604</v>
      </c>
      <c r="B338" s="5" t="s">
        <v>3607</v>
      </c>
      <c r="C338" s="5">
        <v>2013</v>
      </c>
      <c r="D338" s="5" t="s">
        <v>3611</v>
      </c>
      <c r="E338" s="5" t="s">
        <v>3612</v>
      </c>
      <c r="F338" s="5">
        <v>9</v>
      </c>
      <c r="G338" s="5">
        <v>24</v>
      </c>
      <c r="H338" s="5">
        <v>15</v>
      </c>
      <c r="I338" s="5" t="s">
        <v>28</v>
      </c>
      <c r="L338" s="5" t="s">
        <v>4401</v>
      </c>
      <c r="M338" s="5" t="s">
        <v>4402</v>
      </c>
      <c r="N338" s="5" t="s">
        <v>4403</v>
      </c>
      <c r="O338" s="5" t="s">
        <v>4403</v>
      </c>
      <c r="P338" s="5" t="s">
        <v>4403</v>
      </c>
    </row>
    <row r="339" spans="1:18" ht="17.25" customHeight="1" x14ac:dyDescent="0.25">
      <c r="A339" s="5" t="s">
        <v>6805</v>
      </c>
      <c r="B339" s="5" t="s">
        <v>6808</v>
      </c>
      <c r="C339" s="5">
        <v>2013</v>
      </c>
      <c r="D339" s="5" t="s">
        <v>6701</v>
      </c>
      <c r="F339" s="5">
        <v>71</v>
      </c>
      <c r="G339" s="5">
        <v>80</v>
      </c>
      <c r="H339" s="5">
        <v>9</v>
      </c>
      <c r="I339" s="5" t="s">
        <v>28</v>
      </c>
      <c r="L339" s="5" t="s">
        <v>7180</v>
      </c>
      <c r="M339" s="5" t="s">
        <v>4403</v>
      </c>
    </row>
    <row r="340" spans="1:18" ht="17.25" customHeight="1" x14ac:dyDescent="0.25">
      <c r="A340" s="5" t="s">
        <v>3856</v>
      </c>
      <c r="B340" s="5" t="s">
        <v>3858</v>
      </c>
      <c r="C340" s="5">
        <v>2013</v>
      </c>
      <c r="D340" s="5" t="s">
        <v>3860</v>
      </c>
      <c r="E340" s="5" t="s">
        <v>3861</v>
      </c>
      <c r="F340" s="5">
        <v>691</v>
      </c>
      <c r="G340" s="5">
        <v>697</v>
      </c>
      <c r="H340" s="5">
        <v>6</v>
      </c>
      <c r="I340" s="5" t="s">
        <v>28</v>
      </c>
      <c r="L340" s="5" t="s">
        <v>7180</v>
      </c>
      <c r="M340" s="5" t="s">
        <v>4403</v>
      </c>
      <c r="N340" s="5" t="s">
        <v>4403</v>
      </c>
      <c r="O340" s="5" t="s">
        <v>4403</v>
      </c>
      <c r="P340" s="5" t="s">
        <v>4403</v>
      </c>
      <c r="Q340" s="5" t="s">
        <v>4403</v>
      </c>
      <c r="R340" s="5" t="s">
        <v>4403</v>
      </c>
    </row>
    <row r="341" spans="1:18" ht="17.25" customHeight="1" x14ac:dyDescent="0.25">
      <c r="A341" s="5" t="s">
        <v>8870</v>
      </c>
      <c r="B341" s="5" t="s">
        <v>8871</v>
      </c>
      <c r="C341" s="5">
        <v>2013</v>
      </c>
      <c r="D341" s="5" t="s">
        <v>8873</v>
      </c>
      <c r="E341" s="5" t="s">
        <v>8874</v>
      </c>
      <c r="F341" s="5">
        <v>176</v>
      </c>
      <c r="G341" s="5">
        <v>184</v>
      </c>
      <c r="H341" s="5">
        <v>8</v>
      </c>
      <c r="I341" s="5" t="s">
        <v>7287</v>
      </c>
      <c r="K341" s="5" t="s">
        <v>4401</v>
      </c>
    </row>
    <row r="342" spans="1:18" ht="17.25" customHeight="1" x14ac:dyDescent="0.25">
      <c r="A342" s="5" t="s">
        <v>7304</v>
      </c>
      <c r="B342" s="5" t="s">
        <v>7305</v>
      </c>
      <c r="C342" s="5">
        <v>2013</v>
      </c>
      <c r="D342" s="5" t="s">
        <v>7308</v>
      </c>
      <c r="F342" s="5">
        <v>1</v>
      </c>
      <c r="G342" s="5">
        <v>7</v>
      </c>
      <c r="H342" s="5">
        <v>6</v>
      </c>
      <c r="I342" s="5" t="s">
        <v>7287</v>
      </c>
      <c r="K342" s="5" t="s">
        <v>4401</v>
      </c>
    </row>
    <row r="343" spans="1:18" ht="17.25" customHeight="1" x14ac:dyDescent="0.25">
      <c r="A343" s="5" t="s">
        <v>7617</v>
      </c>
      <c r="B343" s="5" t="s">
        <v>7618</v>
      </c>
      <c r="C343" s="5">
        <v>2013</v>
      </c>
      <c r="D343" s="5" t="s">
        <v>7620</v>
      </c>
      <c r="E343" s="5" t="s">
        <v>7621</v>
      </c>
      <c r="F343" s="5">
        <v>185</v>
      </c>
      <c r="G343" s="5">
        <v>198</v>
      </c>
      <c r="H343" s="5">
        <v>13</v>
      </c>
      <c r="I343" s="5" t="s">
        <v>7287</v>
      </c>
      <c r="K343" s="5" t="s">
        <v>4401</v>
      </c>
    </row>
    <row r="344" spans="1:18" ht="17.25" customHeight="1" x14ac:dyDescent="0.25">
      <c r="A344" s="5" t="s">
        <v>3290</v>
      </c>
      <c r="B344" s="5" t="s">
        <v>3292</v>
      </c>
      <c r="C344" s="5">
        <v>2014</v>
      </c>
      <c r="D344" s="5" t="s">
        <v>3295</v>
      </c>
      <c r="E344" s="5" t="s">
        <v>3296</v>
      </c>
      <c r="I344" s="5" t="s">
        <v>28</v>
      </c>
      <c r="L344" s="5" t="s">
        <v>4403</v>
      </c>
      <c r="M344" s="5" t="s">
        <v>4403</v>
      </c>
      <c r="N344" s="5" t="s">
        <v>4403</v>
      </c>
      <c r="O344" s="5" t="s">
        <v>4403</v>
      </c>
      <c r="P344" s="5" t="s">
        <v>4403</v>
      </c>
      <c r="Q344" s="5" t="s">
        <v>4403</v>
      </c>
      <c r="R344" s="5" t="s">
        <v>4403</v>
      </c>
    </row>
    <row r="345" spans="1:18" ht="17.25" customHeight="1" x14ac:dyDescent="0.25">
      <c r="A345" s="5" t="s">
        <v>3581</v>
      </c>
      <c r="B345" s="5" t="s">
        <v>3584</v>
      </c>
      <c r="C345" s="5">
        <v>2014</v>
      </c>
      <c r="D345" s="5" t="s">
        <v>3587</v>
      </c>
      <c r="E345" s="5" t="s">
        <v>3588</v>
      </c>
      <c r="F345" s="5">
        <v>26</v>
      </c>
      <c r="G345" s="5">
        <v>40</v>
      </c>
      <c r="H345" s="5">
        <v>14</v>
      </c>
      <c r="I345" s="5" t="s">
        <v>28</v>
      </c>
      <c r="L345" s="5" t="s">
        <v>7180</v>
      </c>
      <c r="M345" s="5" t="s">
        <v>4403</v>
      </c>
      <c r="N345" s="5" t="s">
        <v>4403</v>
      </c>
      <c r="O345" s="5" t="s">
        <v>4403</v>
      </c>
      <c r="P345" s="5" t="s">
        <v>4403</v>
      </c>
      <c r="Q345" s="5" t="s">
        <v>4403</v>
      </c>
      <c r="R345" s="5" t="s">
        <v>4403</v>
      </c>
    </row>
    <row r="346" spans="1:18" ht="17.25" customHeight="1" x14ac:dyDescent="0.25">
      <c r="A346" s="5" t="s">
        <v>6814</v>
      </c>
      <c r="B346" s="5" t="s">
        <v>6817</v>
      </c>
      <c r="C346" s="5">
        <v>2014</v>
      </c>
      <c r="D346" s="5" t="s">
        <v>6876</v>
      </c>
      <c r="E346" s="5" t="s">
        <v>6877</v>
      </c>
      <c r="F346" s="5">
        <v>37</v>
      </c>
      <c r="G346" s="5">
        <v>57</v>
      </c>
      <c r="H346" s="5">
        <v>20</v>
      </c>
      <c r="I346" s="5" t="s">
        <v>28</v>
      </c>
      <c r="L346" s="5" t="s">
        <v>7180</v>
      </c>
      <c r="M346" s="5" t="s">
        <v>4403</v>
      </c>
      <c r="N346" s="5" t="s">
        <v>4403</v>
      </c>
      <c r="O346" s="5" t="s">
        <v>4403</v>
      </c>
      <c r="P346" s="5" t="s">
        <v>4403</v>
      </c>
      <c r="Q346" s="5" t="s">
        <v>4403</v>
      </c>
      <c r="R346" s="5" t="s">
        <v>4403</v>
      </c>
    </row>
    <row r="347" spans="1:18" ht="17.25" customHeight="1" x14ac:dyDescent="0.25">
      <c r="A347" s="5" t="s">
        <v>9291</v>
      </c>
      <c r="B347" s="5" t="s">
        <v>9292</v>
      </c>
      <c r="C347" s="5">
        <v>2014</v>
      </c>
      <c r="D347" s="5" t="s">
        <v>9294</v>
      </c>
      <c r="E347" s="5" t="s">
        <v>9295</v>
      </c>
      <c r="H347" s="5">
        <f>G347-F347+1</f>
        <v>1</v>
      </c>
      <c r="I347" s="5" t="s">
        <v>9239</v>
      </c>
      <c r="K347" s="5" t="s">
        <v>4401</v>
      </c>
      <c r="L347" s="5" t="s">
        <v>4402</v>
      </c>
      <c r="M347" s="5" t="s">
        <v>4402</v>
      </c>
      <c r="N347" s="5" t="s">
        <v>4402</v>
      </c>
      <c r="O347" s="5" t="s">
        <v>4402</v>
      </c>
      <c r="P347" s="5" t="s">
        <v>4401</v>
      </c>
    </row>
    <row r="348" spans="1:18" ht="17.25" customHeight="1" x14ac:dyDescent="0.25">
      <c r="A348" s="5" t="s">
        <v>9318</v>
      </c>
      <c r="B348" s="5" t="s">
        <v>9319</v>
      </c>
      <c r="C348" s="5">
        <v>2014</v>
      </c>
      <c r="D348" s="5" t="s">
        <v>9320</v>
      </c>
      <c r="F348" s="5">
        <v>140</v>
      </c>
      <c r="G348" s="5">
        <v>141</v>
      </c>
      <c r="H348" s="5">
        <f>G348-F348+1</f>
        <v>2</v>
      </c>
      <c r="I348" s="5" t="s">
        <v>9239</v>
      </c>
      <c r="L348" s="5" t="s">
        <v>4402</v>
      </c>
      <c r="M348" s="5" t="s">
        <v>4402</v>
      </c>
      <c r="N348" s="5" t="s">
        <v>4402</v>
      </c>
      <c r="O348" s="5" t="s">
        <v>4402</v>
      </c>
      <c r="P348" s="5" t="s">
        <v>4401</v>
      </c>
    </row>
    <row r="349" spans="1:18" ht="17.25" customHeight="1" x14ac:dyDescent="0.25">
      <c r="A349" s="5" t="s">
        <v>8759</v>
      </c>
      <c r="B349" s="5" t="s">
        <v>8760</v>
      </c>
      <c r="C349" s="5">
        <v>2014</v>
      </c>
      <c r="D349" s="5" t="s">
        <v>8764</v>
      </c>
      <c r="E349" s="5" t="s">
        <v>8765</v>
      </c>
      <c r="F349" s="5">
        <v>1152</v>
      </c>
      <c r="G349" s="5">
        <v>1153</v>
      </c>
      <c r="H349" s="5">
        <v>1</v>
      </c>
      <c r="I349" s="5" t="s">
        <v>7287</v>
      </c>
      <c r="L349" s="5" t="s">
        <v>4402</v>
      </c>
      <c r="M349" s="5" t="s">
        <v>4402</v>
      </c>
      <c r="N349" s="5" t="s">
        <v>4402</v>
      </c>
      <c r="O349" s="5" t="s">
        <v>4402</v>
      </c>
      <c r="P349" s="5" t="s">
        <v>4401</v>
      </c>
    </row>
    <row r="350" spans="1:18" ht="17.25" customHeight="1" x14ac:dyDescent="0.25">
      <c r="A350" s="5" t="s">
        <v>7965</v>
      </c>
      <c r="B350" s="5" t="s">
        <v>7966</v>
      </c>
      <c r="C350" s="5">
        <v>2014</v>
      </c>
      <c r="D350" s="5" t="s">
        <v>7969</v>
      </c>
      <c r="F350" s="5">
        <v>1</v>
      </c>
      <c r="G350" s="5">
        <v>4</v>
      </c>
      <c r="H350" s="5">
        <v>3</v>
      </c>
      <c r="I350" s="5" t="s">
        <v>7287</v>
      </c>
      <c r="K350" s="5" t="s">
        <v>4401</v>
      </c>
      <c r="L350" s="5" t="s">
        <v>4402</v>
      </c>
      <c r="M350" s="5" t="s">
        <v>4402</v>
      </c>
      <c r="N350" s="5" t="s">
        <v>4402</v>
      </c>
      <c r="O350" s="5" t="s">
        <v>4402</v>
      </c>
      <c r="P350" s="5" t="s">
        <v>4401</v>
      </c>
    </row>
    <row r="351" spans="1:18" ht="17.25" customHeight="1" x14ac:dyDescent="0.25">
      <c r="A351" s="5" t="s">
        <v>8089</v>
      </c>
      <c r="B351" s="5" t="s">
        <v>8090</v>
      </c>
      <c r="C351" s="5">
        <v>2014</v>
      </c>
      <c r="D351" s="5" t="s">
        <v>8094</v>
      </c>
      <c r="E351" s="5" t="s">
        <v>8095</v>
      </c>
      <c r="F351" s="5">
        <v>209</v>
      </c>
      <c r="G351" s="5">
        <v>210</v>
      </c>
      <c r="H351" s="5">
        <v>1</v>
      </c>
      <c r="I351" s="5" t="s">
        <v>7287</v>
      </c>
      <c r="L351" s="5" t="s">
        <v>4402</v>
      </c>
      <c r="M351" s="5" t="s">
        <v>4402</v>
      </c>
      <c r="N351" s="5" t="s">
        <v>4402</v>
      </c>
      <c r="O351" s="5" t="s">
        <v>4402</v>
      </c>
      <c r="P351" s="5" t="s">
        <v>4401</v>
      </c>
    </row>
    <row r="352" spans="1:18" ht="17.25" customHeight="1" x14ac:dyDescent="0.25">
      <c r="A352" s="5" t="s">
        <v>3472</v>
      </c>
      <c r="B352" s="5" t="s">
        <v>3474</v>
      </c>
      <c r="C352" s="5">
        <v>2014</v>
      </c>
      <c r="D352" s="5" t="s">
        <v>3478</v>
      </c>
      <c r="E352" s="5" t="s">
        <v>3479</v>
      </c>
      <c r="F352" s="5">
        <v>1</v>
      </c>
      <c r="G352" s="5">
        <v>2</v>
      </c>
      <c r="H352" s="5">
        <v>1</v>
      </c>
      <c r="I352" s="5" t="s">
        <v>28</v>
      </c>
      <c r="L352" s="5" t="s">
        <v>4402</v>
      </c>
      <c r="M352" s="5" t="s">
        <v>4402</v>
      </c>
      <c r="N352" s="5" t="s">
        <v>4403</v>
      </c>
      <c r="O352" s="5" t="s">
        <v>4403</v>
      </c>
      <c r="P352" s="5" t="s">
        <v>4401</v>
      </c>
    </row>
    <row r="353" spans="1:18" ht="17.25" customHeight="1" x14ac:dyDescent="0.25">
      <c r="A353" s="5" t="s">
        <v>3613</v>
      </c>
      <c r="B353" s="5" t="s">
        <v>3616</v>
      </c>
      <c r="C353" s="5">
        <v>2014</v>
      </c>
      <c r="D353" s="5" t="s">
        <v>3619</v>
      </c>
      <c r="E353" s="5" t="s">
        <v>3620</v>
      </c>
      <c r="F353" s="5">
        <v>531</v>
      </c>
      <c r="G353" s="5">
        <v>534</v>
      </c>
      <c r="H353" s="5">
        <v>3</v>
      </c>
      <c r="I353" s="5" t="s">
        <v>28</v>
      </c>
      <c r="L353" s="5" t="s">
        <v>4402</v>
      </c>
      <c r="M353" s="5" t="s">
        <v>4402</v>
      </c>
      <c r="N353" s="5" t="s">
        <v>4403</v>
      </c>
      <c r="O353" s="5" t="s">
        <v>4403</v>
      </c>
      <c r="P353" s="5" t="s">
        <v>4401</v>
      </c>
    </row>
    <row r="354" spans="1:18" ht="17.25" customHeight="1" x14ac:dyDescent="0.25">
      <c r="A354" s="5" t="s">
        <v>3635</v>
      </c>
      <c r="B354" s="5" t="s">
        <v>3638</v>
      </c>
      <c r="C354" s="5">
        <v>2014</v>
      </c>
      <c r="D354" s="5" t="s">
        <v>3641</v>
      </c>
      <c r="E354" s="5" t="s">
        <v>3642</v>
      </c>
      <c r="F354" s="5">
        <v>143</v>
      </c>
      <c r="G354" s="5">
        <v>146</v>
      </c>
      <c r="H354" s="5">
        <v>3</v>
      </c>
      <c r="I354" s="5" t="s">
        <v>28</v>
      </c>
      <c r="L354" s="5" t="s">
        <v>4402</v>
      </c>
      <c r="M354" s="5" t="s">
        <v>4402</v>
      </c>
      <c r="N354" s="5" t="s">
        <v>4403</v>
      </c>
      <c r="O354" s="5" t="s">
        <v>4403</v>
      </c>
      <c r="P354" s="5" t="s">
        <v>4401</v>
      </c>
    </row>
    <row r="355" spans="1:18" ht="17.25" customHeight="1" x14ac:dyDescent="0.25">
      <c r="A355" s="5" t="s">
        <v>3325</v>
      </c>
      <c r="B355" s="5" t="s">
        <v>3328</v>
      </c>
      <c r="C355" s="5">
        <v>2014</v>
      </c>
      <c r="D355" s="5" t="s">
        <v>3331</v>
      </c>
      <c r="E355" s="5" t="s">
        <v>3332</v>
      </c>
      <c r="F355" s="5">
        <v>419</v>
      </c>
      <c r="G355" s="5">
        <v>420</v>
      </c>
      <c r="H355" s="5">
        <v>1</v>
      </c>
      <c r="I355" s="5" t="s">
        <v>28</v>
      </c>
      <c r="L355" s="5" t="s">
        <v>4402</v>
      </c>
      <c r="M355" s="5" t="s">
        <v>4402</v>
      </c>
      <c r="N355" s="5" t="s">
        <v>4403</v>
      </c>
      <c r="O355" s="5" t="s">
        <v>4403</v>
      </c>
      <c r="P355" s="5" t="s">
        <v>4401</v>
      </c>
    </row>
    <row r="356" spans="1:18" ht="17.25" customHeight="1" x14ac:dyDescent="0.25">
      <c r="A356" s="5" t="s">
        <v>3967</v>
      </c>
      <c r="B356" s="5" t="s">
        <v>3970</v>
      </c>
      <c r="C356" s="5">
        <v>2014</v>
      </c>
      <c r="D356" s="5" t="s">
        <v>3972</v>
      </c>
      <c r="E356" s="5" t="s">
        <v>3973</v>
      </c>
      <c r="F356" s="5">
        <v>216</v>
      </c>
      <c r="G356" s="5">
        <v>222</v>
      </c>
      <c r="H356" s="5">
        <v>6</v>
      </c>
      <c r="I356" s="5" t="s">
        <v>28</v>
      </c>
      <c r="L356" s="5" t="s">
        <v>4402</v>
      </c>
      <c r="M356" s="5" t="s">
        <v>4402</v>
      </c>
      <c r="N356" s="5" t="s">
        <v>4403</v>
      </c>
      <c r="O356" s="5" t="s">
        <v>4403</v>
      </c>
      <c r="P356" s="5" t="s">
        <v>4403</v>
      </c>
      <c r="Q356" s="5" t="s">
        <v>4402</v>
      </c>
      <c r="R356" s="5" t="s">
        <v>4401</v>
      </c>
    </row>
    <row r="357" spans="1:18" ht="17.25" customHeight="1" x14ac:dyDescent="0.25">
      <c r="A357" s="5" t="s">
        <v>3207</v>
      </c>
      <c r="B357" s="5" t="s">
        <v>3210</v>
      </c>
      <c r="C357" s="5">
        <v>2014</v>
      </c>
      <c r="D357" s="5" t="s">
        <v>3214</v>
      </c>
      <c r="E357" s="5" t="s">
        <v>3215</v>
      </c>
      <c r="I357" s="5" t="s">
        <v>28</v>
      </c>
      <c r="L357" s="5" t="s">
        <v>4402</v>
      </c>
      <c r="M357" s="5" t="s">
        <v>4402</v>
      </c>
      <c r="N357" s="5" t="s">
        <v>4403</v>
      </c>
      <c r="O357" s="5" t="s">
        <v>4403</v>
      </c>
      <c r="P357" s="5" t="s">
        <v>4401</v>
      </c>
    </row>
    <row r="358" spans="1:18" ht="17.25" customHeight="1" x14ac:dyDescent="0.25">
      <c r="A358" s="5" t="s">
        <v>3910</v>
      </c>
      <c r="B358" s="5" t="s">
        <v>3913</v>
      </c>
      <c r="C358" s="5">
        <v>2014</v>
      </c>
      <c r="D358" s="5" t="s">
        <v>3917</v>
      </c>
      <c r="E358" s="5" t="s">
        <v>3918</v>
      </c>
      <c r="F358" s="5">
        <v>84</v>
      </c>
      <c r="G358" s="5">
        <v>102</v>
      </c>
      <c r="H358" s="5">
        <v>18</v>
      </c>
      <c r="I358" s="5" t="s">
        <v>28</v>
      </c>
      <c r="L358" s="5" t="s">
        <v>4402</v>
      </c>
      <c r="M358" s="5" t="s">
        <v>4402</v>
      </c>
      <c r="N358" s="5" t="s">
        <v>4403</v>
      </c>
      <c r="O358" s="5" t="s">
        <v>4403</v>
      </c>
      <c r="P358" s="5" t="s">
        <v>4403</v>
      </c>
      <c r="Q358" s="5" t="s">
        <v>4402</v>
      </c>
      <c r="R358" s="5" t="s">
        <v>4401</v>
      </c>
    </row>
    <row r="359" spans="1:18" ht="17.25" customHeight="1" x14ac:dyDescent="0.25">
      <c r="A359" s="5" t="s">
        <v>3544</v>
      </c>
      <c r="B359" s="5" t="s">
        <v>3547</v>
      </c>
      <c r="C359" s="5">
        <v>2014</v>
      </c>
      <c r="D359" s="5" t="s">
        <v>3551</v>
      </c>
      <c r="E359" s="5" t="s">
        <v>3552</v>
      </c>
      <c r="F359" s="5">
        <v>259</v>
      </c>
      <c r="G359" s="5">
        <v>262</v>
      </c>
      <c r="H359" s="5">
        <v>3</v>
      </c>
      <c r="I359" s="5" t="s">
        <v>28</v>
      </c>
      <c r="L359" s="5" t="s">
        <v>4402</v>
      </c>
      <c r="M359" s="5" t="s">
        <v>4402</v>
      </c>
      <c r="N359" s="5" t="s">
        <v>4403</v>
      </c>
      <c r="O359" s="5" t="s">
        <v>4403</v>
      </c>
      <c r="P359" s="5" t="s">
        <v>4401</v>
      </c>
    </row>
    <row r="360" spans="1:18" ht="17.25" customHeight="1" x14ac:dyDescent="0.25">
      <c r="A360" s="5" t="s">
        <v>6722</v>
      </c>
      <c r="B360" s="5" t="s">
        <v>6725</v>
      </c>
      <c r="C360" s="5">
        <v>2014</v>
      </c>
      <c r="D360" s="5" t="s">
        <v>6799</v>
      </c>
      <c r="E360" s="5" t="s">
        <v>6800</v>
      </c>
      <c r="I360" s="5" t="s">
        <v>28</v>
      </c>
      <c r="L360" s="5" t="s">
        <v>4403</v>
      </c>
      <c r="M360" s="5" t="s">
        <v>4403</v>
      </c>
      <c r="N360" s="5" t="s">
        <v>4403</v>
      </c>
      <c r="O360" s="5" t="s">
        <v>4403</v>
      </c>
      <c r="P360" s="5" t="s">
        <v>4401</v>
      </c>
    </row>
    <row r="361" spans="1:18" ht="17.25" customHeight="1" x14ac:dyDescent="0.25">
      <c r="A361" s="5" t="s">
        <v>7719</v>
      </c>
      <c r="B361" s="5" t="s">
        <v>7720</v>
      </c>
      <c r="C361" s="5">
        <v>2014</v>
      </c>
      <c r="D361" s="5" t="s">
        <v>7724</v>
      </c>
      <c r="E361" s="5" t="s">
        <v>7725</v>
      </c>
      <c r="F361" s="5">
        <v>121</v>
      </c>
      <c r="G361" s="5">
        <v>126</v>
      </c>
      <c r="H361" s="5">
        <v>5</v>
      </c>
      <c r="I361" s="5" t="s">
        <v>7287</v>
      </c>
      <c r="L361" s="5" t="s">
        <v>4401</v>
      </c>
    </row>
    <row r="362" spans="1:18" ht="17.25" customHeight="1" x14ac:dyDescent="0.25">
      <c r="A362" s="5" t="s">
        <v>9023</v>
      </c>
      <c r="B362" s="5" t="s">
        <v>9024</v>
      </c>
      <c r="C362" s="5">
        <v>2014</v>
      </c>
      <c r="D362" s="5" t="s">
        <v>9028</v>
      </c>
      <c r="E362" s="5" t="s">
        <v>9029</v>
      </c>
      <c r="F362" s="5">
        <v>13</v>
      </c>
      <c r="G362" s="5">
        <v>22</v>
      </c>
      <c r="H362" s="5">
        <v>9</v>
      </c>
      <c r="I362" s="5" t="s">
        <v>7287</v>
      </c>
      <c r="L362" s="5" t="s">
        <v>4401</v>
      </c>
    </row>
    <row r="363" spans="1:18" ht="17.25" customHeight="1" x14ac:dyDescent="0.25">
      <c r="A363" s="5" t="s">
        <v>7530</v>
      </c>
      <c r="B363" s="5" t="s">
        <v>7531</v>
      </c>
      <c r="C363" s="5">
        <v>2014</v>
      </c>
      <c r="D363" s="5" t="s">
        <v>7535</v>
      </c>
      <c r="E363" s="5" t="s">
        <v>7536</v>
      </c>
      <c r="F363" s="5">
        <v>1</v>
      </c>
      <c r="G363" s="5">
        <v>5</v>
      </c>
      <c r="H363" s="5">
        <v>4</v>
      </c>
      <c r="I363" s="5" t="s">
        <v>7287</v>
      </c>
      <c r="L363" s="5" t="s">
        <v>4401</v>
      </c>
    </row>
    <row r="364" spans="1:18" ht="17.25" customHeight="1" x14ac:dyDescent="0.25">
      <c r="A364" s="5" t="s">
        <v>7869</v>
      </c>
      <c r="B364" s="5" t="s">
        <v>7870</v>
      </c>
      <c r="C364" s="5">
        <v>2014</v>
      </c>
      <c r="D364" s="5" t="s">
        <v>7874</v>
      </c>
      <c r="E364" s="5" t="s">
        <v>7875</v>
      </c>
      <c r="F364" s="5">
        <v>97</v>
      </c>
      <c r="G364" s="5">
        <v>101</v>
      </c>
      <c r="H364" s="5">
        <v>4</v>
      </c>
      <c r="I364" s="5" t="s">
        <v>7287</v>
      </c>
      <c r="L364" s="5" t="s">
        <v>4401</v>
      </c>
    </row>
    <row r="365" spans="1:18" ht="17.25" customHeight="1" x14ac:dyDescent="0.25">
      <c r="A365" s="5" t="s">
        <v>8349</v>
      </c>
      <c r="B365" s="5" t="s">
        <v>8350</v>
      </c>
      <c r="C365" s="5">
        <v>2014</v>
      </c>
      <c r="D365" s="5" t="s">
        <v>8353</v>
      </c>
      <c r="E365" s="5" t="s">
        <v>8354</v>
      </c>
      <c r="F365" s="5">
        <v>291</v>
      </c>
      <c r="G365" s="5">
        <v>301</v>
      </c>
      <c r="H365" s="5">
        <v>10</v>
      </c>
      <c r="I365" s="5" t="s">
        <v>7287</v>
      </c>
      <c r="L365" s="5" t="s">
        <v>4401</v>
      </c>
    </row>
    <row r="366" spans="1:18" ht="17.25" customHeight="1" x14ac:dyDescent="0.25">
      <c r="A366" s="5" t="s">
        <v>7635</v>
      </c>
      <c r="B366" s="5" t="s">
        <v>7636</v>
      </c>
      <c r="C366" s="5">
        <v>2014</v>
      </c>
      <c r="D366" s="5" t="s">
        <v>7640</v>
      </c>
      <c r="E366" s="5" t="s">
        <v>7641</v>
      </c>
      <c r="F366" s="5">
        <v>123</v>
      </c>
      <c r="G366" s="5">
        <v>132</v>
      </c>
      <c r="H366" s="5">
        <v>9</v>
      </c>
      <c r="I366" s="5" t="s">
        <v>7287</v>
      </c>
      <c r="L366" s="5" t="s">
        <v>4401</v>
      </c>
    </row>
    <row r="367" spans="1:18" ht="17.25" customHeight="1" x14ac:dyDescent="0.25">
      <c r="A367" s="5" t="s">
        <v>7325</v>
      </c>
      <c r="B367" s="5" t="s">
        <v>7326</v>
      </c>
      <c r="C367" s="5">
        <v>2014</v>
      </c>
      <c r="D367" s="5" t="s">
        <v>7330</v>
      </c>
      <c r="E367" s="5" t="s">
        <v>7331</v>
      </c>
      <c r="F367" s="5">
        <v>1</v>
      </c>
      <c r="G367" s="5">
        <v>5</v>
      </c>
      <c r="H367" s="5">
        <v>4</v>
      </c>
      <c r="I367" s="5" t="s">
        <v>7287</v>
      </c>
      <c r="L367" s="5" t="s">
        <v>4401</v>
      </c>
    </row>
    <row r="368" spans="1:18" ht="17.25" customHeight="1" x14ac:dyDescent="0.25">
      <c r="A368" s="5" t="s">
        <v>7839</v>
      </c>
      <c r="B368" s="5" t="s">
        <v>7840</v>
      </c>
      <c r="C368" s="5">
        <v>2014</v>
      </c>
      <c r="D368" s="5" t="s">
        <v>7844</v>
      </c>
      <c r="E368" s="5" t="s">
        <v>7845</v>
      </c>
      <c r="F368" s="5">
        <v>4325</v>
      </c>
      <c r="G368" s="5">
        <v>4334</v>
      </c>
      <c r="H368" s="5">
        <v>9</v>
      </c>
      <c r="I368" s="5" t="s">
        <v>7287</v>
      </c>
      <c r="L368" s="5" t="s">
        <v>4401</v>
      </c>
    </row>
    <row r="369" spans="1:18" ht="17.25" customHeight="1" x14ac:dyDescent="0.25">
      <c r="A369" s="5" t="s">
        <v>9175</v>
      </c>
      <c r="B369" s="5" t="s">
        <v>9176</v>
      </c>
      <c r="C369" s="5">
        <v>2014</v>
      </c>
      <c r="D369" s="5" t="s">
        <v>9180</v>
      </c>
      <c r="E369" s="5" t="s">
        <v>9181</v>
      </c>
      <c r="F369" s="5">
        <v>671</v>
      </c>
      <c r="G369" s="5">
        <v>676</v>
      </c>
      <c r="H369" s="5">
        <v>5</v>
      </c>
      <c r="I369" s="5" t="s">
        <v>7287</v>
      </c>
      <c r="L369" s="5" t="s">
        <v>4401</v>
      </c>
    </row>
    <row r="370" spans="1:18" ht="17.25" customHeight="1" x14ac:dyDescent="0.25">
      <c r="A370" s="5" t="s">
        <v>7690</v>
      </c>
      <c r="B370" s="5" t="s">
        <v>7691</v>
      </c>
      <c r="C370" s="5">
        <v>2014</v>
      </c>
      <c r="D370" s="5" t="s">
        <v>7694</v>
      </c>
      <c r="E370" s="5" t="s">
        <v>7695</v>
      </c>
      <c r="F370" s="5">
        <v>109</v>
      </c>
      <c r="G370" s="5">
        <v>114</v>
      </c>
      <c r="H370" s="5">
        <v>5</v>
      </c>
      <c r="I370" s="5" t="s">
        <v>7287</v>
      </c>
      <c r="L370" s="5" t="s">
        <v>4401</v>
      </c>
    </row>
    <row r="371" spans="1:18" ht="17.25" customHeight="1" x14ac:dyDescent="0.25">
      <c r="A371" s="5" t="s">
        <v>8205</v>
      </c>
      <c r="B371" s="5" t="s">
        <v>8206</v>
      </c>
      <c r="C371" s="5">
        <v>2014</v>
      </c>
      <c r="D371" s="5" t="s">
        <v>8210</v>
      </c>
      <c r="F371" s="5">
        <v>329</v>
      </c>
      <c r="G371" s="5">
        <v>333</v>
      </c>
      <c r="H371" s="5">
        <v>4</v>
      </c>
      <c r="I371" s="5" t="s">
        <v>7287</v>
      </c>
      <c r="L371" s="5" t="s">
        <v>4401</v>
      </c>
    </row>
    <row r="372" spans="1:18" ht="17.25" customHeight="1" x14ac:dyDescent="0.25">
      <c r="A372" s="5" t="s">
        <v>9030</v>
      </c>
      <c r="B372" s="5" t="s">
        <v>9031</v>
      </c>
      <c r="C372" s="5">
        <v>2014</v>
      </c>
      <c r="D372" s="5" t="s">
        <v>9035</v>
      </c>
      <c r="E372" s="5" t="s">
        <v>9036</v>
      </c>
      <c r="F372" s="5">
        <v>1</v>
      </c>
      <c r="G372" s="5">
        <v>6</v>
      </c>
      <c r="H372" s="5">
        <v>5</v>
      </c>
      <c r="I372" s="5" t="s">
        <v>7287</v>
      </c>
      <c r="L372" s="5" t="s">
        <v>4401</v>
      </c>
    </row>
    <row r="373" spans="1:18" ht="17.25" customHeight="1" x14ac:dyDescent="0.25">
      <c r="A373" s="5" t="s">
        <v>8241</v>
      </c>
      <c r="B373" s="5" t="s">
        <v>8242</v>
      </c>
      <c r="C373" s="5">
        <v>2014</v>
      </c>
      <c r="D373" s="5" t="s">
        <v>8246</v>
      </c>
      <c r="E373" s="5" t="s">
        <v>8247</v>
      </c>
      <c r="F373" s="5">
        <v>1</v>
      </c>
      <c r="G373" s="5">
        <v>7</v>
      </c>
      <c r="H373" s="5">
        <v>6</v>
      </c>
      <c r="I373" s="5" t="s">
        <v>7287</v>
      </c>
      <c r="L373" s="5" t="s">
        <v>4401</v>
      </c>
    </row>
    <row r="374" spans="1:18" ht="17.25" customHeight="1" x14ac:dyDescent="0.25">
      <c r="A374" s="5" t="s">
        <v>3181</v>
      </c>
      <c r="B374" s="5" t="s">
        <v>3184</v>
      </c>
      <c r="C374" s="5">
        <v>2014</v>
      </c>
      <c r="D374" s="5" t="s">
        <v>3188</v>
      </c>
      <c r="E374" s="5" t="s">
        <v>3189</v>
      </c>
      <c r="I374" s="5" t="s">
        <v>28</v>
      </c>
      <c r="L374" s="5" t="s">
        <v>4401</v>
      </c>
      <c r="M374" s="5" t="s">
        <v>4402</v>
      </c>
      <c r="N374" s="5" t="s">
        <v>4403</v>
      </c>
      <c r="O374" s="5" t="s">
        <v>4403</v>
      </c>
      <c r="P374" s="5" t="s">
        <v>4403</v>
      </c>
      <c r="Q374" s="5" t="s">
        <v>4403</v>
      </c>
      <c r="R374" s="5" t="s">
        <v>4403</v>
      </c>
    </row>
    <row r="375" spans="1:18" ht="17.25" customHeight="1" x14ac:dyDescent="0.25">
      <c r="A375" s="5" t="s">
        <v>6695</v>
      </c>
      <c r="B375" s="5" t="s">
        <v>6698</v>
      </c>
      <c r="C375" s="5">
        <v>2014</v>
      </c>
      <c r="D375" s="5" t="s">
        <v>6672</v>
      </c>
      <c r="I375" s="5" t="s">
        <v>28</v>
      </c>
      <c r="L375" s="5" t="s">
        <v>4401</v>
      </c>
    </row>
    <row r="376" spans="1:18" ht="17.25" customHeight="1" x14ac:dyDescent="0.25">
      <c r="A376" s="5" t="s">
        <v>3265</v>
      </c>
      <c r="B376" s="5" t="s">
        <v>3268</v>
      </c>
      <c r="C376" s="5">
        <v>2014</v>
      </c>
      <c r="D376" s="5" t="s">
        <v>3272</v>
      </c>
      <c r="E376" s="5" t="s">
        <v>3273</v>
      </c>
      <c r="I376" s="5" t="s">
        <v>28</v>
      </c>
      <c r="L376" s="5" t="s">
        <v>4401</v>
      </c>
      <c r="M376" s="5" t="s">
        <v>4403</v>
      </c>
      <c r="N376" s="5" t="s">
        <v>4403</v>
      </c>
      <c r="O376" s="5" t="s">
        <v>4403</v>
      </c>
      <c r="P376" s="5" t="s">
        <v>4403</v>
      </c>
      <c r="Q376" s="5" t="s">
        <v>4403</v>
      </c>
      <c r="R376" s="5" t="s">
        <v>4403</v>
      </c>
    </row>
    <row r="377" spans="1:18" ht="17.25" customHeight="1" x14ac:dyDescent="0.25">
      <c r="A377" s="5" t="s">
        <v>3265</v>
      </c>
      <c r="B377" s="5" t="s">
        <v>3830</v>
      </c>
      <c r="C377" s="5">
        <v>2014</v>
      </c>
      <c r="D377" s="5" t="s">
        <v>3832</v>
      </c>
      <c r="E377" s="5" t="s">
        <v>3833</v>
      </c>
      <c r="H377" s="5">
        <v>8</v>
      </c>
      <c r="I377" s="5" t="s">
        <v>28</v>
      </c>
      <c r="L377" s="5" t="s">
        <v>4401</v>
      </c>
      <c r="M377" s="5" t="s">
        <v>4403</v>
      </c>
      <c r="N377" s="5" t="s">
        <v>4403</v>
      </c>
      <c r="O377" s="5" t="s">
        <v>4403</v>
      </c>
      <c r="P377" s="5" t="s">
        <v>4403</v>
      </c>
    </row>
    <row r="378" spans="1:18" ht="17.25" customHeight="1" x14ac:dyDescent="0.25">
      <c r="A378" s="5" t="s">
        <v>3537</v>
      </c>
      <c r="B378" s="5" t="s">
        <v>3540</v>
      </c>
      <c r="C378" s="5">
        <v>2014</v>
      </c>
      <c r="D378" s="5" t="s">
        <v>3542</v>
      </c>
      <c r="E378" s="5" t="s">
        <v>3543</v>
      </c>
      <c r="F378" s="5">
        <v>34</v>
      </c>
      <c r="G378" s="5">
        <v>40</v>
      </c>
      <c r="H378" s="5">
        <v>6</v>
      </c>
      <c r="I378" s="5" t="s">
        <v>28</v>
      </c>
      <c r="L378" s="5" t="s">
        <v>4401</v>
      </c>
      <c r="M378" s="5" t="s">
        <v>4402</v>
      </c>
      <c r="N378" s="5" t="s">
        <v>4403</v>
      </c>
      <c r="O378" s="5" t="s">
        <v>4403</v>
      </c>
      <c r="P378" s="5" t="s">
        <v>4403</v>
      </c>
    </row>
    <row r="379" spans="1:18" ht="17.25" customHeight="1" x14ac:dyDescent="0.25">
      <c r="A379" s="5" t="s">
        <v>3248</v>
      </c>
      <c r="B379" s="5" t="s">
        <v>3251</v>
      </c>
      <c r="C379" s="5">
        <v>2014</v>
      </c>
      <c r="D379" s="5" t="s">
        <v>3253</v>
      </c>
      <c r="E379" s="5" t="s">
        <v>3254</v>
      </c>
      <c r="F379" s="5">
        <v>371</v>
      </c>
      <c r="G379" s="5">
        <v>376</v>
      </c>
      <c r="H379" s="5">
        <v>5</v>
      </c>
      <c r="I379" s="5" t="s">
        <v>28</v>
      </c>
      <c r="L379" s="5" t="s">
        <v>4401</v>
      </c>
      <c r="M379" s="5" t="s">
        <v>4403</v>
      </c>
      <c r="N379" s="5" t="s">
        <v>4403</v>
      </c>
      <c r="O379" s="5" t="s">
        <v>4403</v>
      </c>
      <c r="P379" s="5" t="s">
        <v>4403</v>
      </c>
    </row>
    <row r="380" spans="1:18" ht="17.25" customHeight="1" x14ac:dyDescent="0.25">
      <c r="A380" s="5" t="s">
        <v>3959</v>
      </c>
      <c r="B380" s="5" t="s">
        <v>3962</v>
      </c>
      <c r="C380" s="5">
        <v>2014</v>
      </c>
      <c r="D380" s="5" t="s">
        <v>6715</v>
      </c>
      <c r="E380" s="5" t="s">
        <v>6716</v>
      </c>
      <c r="F380" s="5">
        <v>25</v>
      </c>
      <c r="G380" s="5">
        <v>34</v>
      </c>
      <c r="H380" s="5">
        <v>9</v>
      </c>
      <c r="I380" s="5" t="s">
        <v>28</v>
      </c>
      <c r="L380" s="5" t="s">
        <v>4401</v>
      </c>
    </row>
    <row r="381" spans="1:18" ht="17.25" customHeight="1" x14ac:dyDescent="0.25">
      <c r="A381" s="5" t="s">
        <v>3142</v>
      </c>
      <c r="B381" s="5" t="s">
        <v>3144</v>
      </c>
      <c r="C381" s="5">
        <v>2014</v>
      </c>
      <c r="D381" s="5" t="s">
        <v>3140</v>
      </c>
      <c r="E381" s="5" t="s">
        <v>3141</v>
      </c>
      <c r="F381" s="5">
        <v>221</v>
      </c>
      <c r="G381" s="5">
        <v>228</v>
      </c>
      <c r="H381" s="5">
        <v>7</v>
      </c>
      <c r="I381" s="5" t="s">
        <v>28</v>
      </c>
      <c r="L381" s="5" t="s">
        <v>4401</v>
      </c>
    </row>
    <row r="382" spans="1:18" ht="17.25" customHeight="1" x14ac:dyDescent="0.25">
      <c r="A382" s="5" t="s">
        <v>3885</v>
      </c>
      <c r="B382" s="5" t="s">
        <v>3888</v>
      </c>
      <c r="C382" s="5">
        <v>2014</v>
      </c>
      <c r="D382" s="5" t="s">
        <v>3892</v>
      </c>
      <c r="E382" s="5" t="s">
        <v>3893</v>
      </c>
      <c r="I382" s="5" t="s">
        <v>28</v>
      </c>
      <c r="L382" s="5" t="s">
        <v>4401</v>
      </c>
      <c r="M382" s="5" t="s">
        <v>4403</v>
      </c>
      <c r="N382" s="5" t="s">
        <v>4403</v>
      </c>
      <c r="O382" s="5" t="s">
        <v>4403</v>
      </c>
      <c r="P382" s="5" t="s">
        <v>4403</v>
      </c>
      <c r="Q382" s="5" t="s">
        <v>4403</v>
      </c>
      <c r="R382" s="5" t="s">
        <v>4403</v>
      </c>
    </row>
    <row r="383" spans="1:18" ht="17.25" customHeight="1" x14ac:dyDescent="0.25">
      <c r="A383" s="5" t="s">
        <v>4000</v>
      </c>
      <c r="B383" s="5" t="s">
        <v>4003</v>
      </c>
      <c r="C383" s="5">
        <v>2014</v>
      </c>
      <c r="D383" s="5" t="s">
        <v>4005</v>
      </c>
      <c r="E383" s="5" t="s">
        <v>4006</v>
      </c>
      <c r="F383" s="5">
        <v>128</v>
      </c>
      <c r="G383" s="5">
        <v>135</v>
      </c>
      <c r="H383" s="5">
        <v>7</v>
      </c>
      <c r="I383" s="5" t="s">
        <v>28</v>
      </c>
      <c r="L383" s="5" t="s">
        <v>4401</v>
      </c>
      <c r="M383" s="5" t="s">
        <v>4402</v>
      </c>
      <c r="N383" s="5" t="s">
        <v>4403</v>
      </c>
      <c r="O383" s="5" t="s">
        <v>4403</v>
      </c>
      <c r="P383" s="5" t="s">
        <v>4403</v>
      </c>
    </row>
    <row r="384" spans="1:18" ht="17.25" customHeight="1" x14ac:dyDescent="0.25">
      <c r="A384" s="5" t="s">
        <v>6869</v>
      </c>
      <c r="B384" s="5" t="s">
        <v>6872</v>
      </c>
      <c r="C384" s="5">
        <v>2014</v>
      </c>
      <c r="D384" s="5" t="s">
        <v>7188</v>
      </c>
      <c r="E384" s="5" t="s">
        <v>3657</v>
      </c>
      <c r="I384" s="5" t="s">
        <v>28</v>
      </c>
      <c r="L384" s="5" t="s">
        <v>4401</v>
      </c>
    </row>
    <row r="385" spans="1:18" ht="17.25" customHeight="1" x14ac:dyDescent="0.25">
      <c r="A385" s="5" t="s">
        <v>4007</v>
      </c>
      <c r="B385" s="5" t="s">
        <v>4010</v>
      </c>
      <c r="C385" s="5">
        <v>2014</v>
      </c>
      <c r="D385" s="5" t="s">
        <v>4013</v>
      </c>
      <c r="E385" s="5" t="s">
        <v>4014</v>
      </c>
      <c r="F385" s="5">
        <v>1507</v>
      </c>
      <c r="G385" s="5">
        <v>1530</v>
      </c>
      <c r="H385" s="5">
        <v>23</v>
      </c>
      <c r="I385" s="5" t="s">
        <v>28</v>
      </c>
      <c r="L385" s="5" t="s">
        <v>4401</v>
      </c>
      <c r="M385" s="5" t="s">
        <v>4402</v>
      </c>
      <c r="N385" s="5" t="s">
        <v>4403</v>
      </c>
      <c r="O385" s="5" t="s">
        <v>4403</v>
      </c>
      <c r="P385" s="5" t="s">
        <v>4403</v>
      </c>
    </row>
    <row r="386" spans="1:18" ht="17.25" customHeight="1" x14ac:dyDescent="0.25">
      <c r="A386" s="5" t="s">
        <v>3024</v>
      </c>
      <c r="B386" s="5" t="s">
        <v>3027</v>
      </c>
      <c r="C386" s="5">
        <v>2014</v>
      </c>
      <c r="D386" s="5" t="s">
        <v>3031</v>
      </c>
      <c r="F386" s="5">
        <v>38</v>
      </c>
      <c r="G386" s="5">
        <v>46</v>
      </c>
      <c r="H386" s="5">
        <v>8</v>
      </c>
      <c r="I386" s="5" t="s">
        <v>28</v>
      </c>
      <c r="L386" s="5" t="s">
        <v>4401</v>
      </c>
      <c r="M386" s="5" t="s">
        <v>4402</v>
      </c>
      <c r="N386" s="5" t="s">
        <v>4403</v>
      </c>
      <c r="O386" s="5" t="s">
        <v>4403</v>
      </c>
      <c r="P386" s="5" t="s">
        <v>4403</v>
      </c>
    </row>
    <row r="387" spans="1:18" ht="17.25" customHeight="1" x14ac:dyDescent="0.25">
      <c r="A387" s="5" t="s">
        <v>6793</v>
      </c>
      <c r="B387" s="5" t="s">
        <v>6795</v>
      </c>
      <c r="C387" s="5">
        <v>2014</v>
      </c>
      <c r="D387" s="5" t="s">
        <v>3148</v>
      </c>
      <c r="E387" s="5" t="s">
        <v>3149</v>
      </c>
      <c r="F387" s="5">
        <v>243</v>
      </c>
      <c r="G387" s="5">
        <v>254</v>
      </c>
      <c r="H387" s="5">
        <v>11</v>
      </c>
      <c r="I387" s="5" t="s">
        <v>28</v>
      </c>
      <c r="L387" s="5" t="s">
        <v>4401</v>
      </c>
    </row>
    <row r="388" spans="1:18" ht="17.25" customHeight="1" x14ac:dyDescent="0.25">
      <c r="A388" s="5" t="s">
        <v>3862</v>
      </c>
      <c r="B388" s="5" t="s">
        <v>3865</v>
      </c>
      <c r="C388" s="5">
        <v>2014</v>
      </c>
      <c r="D388" s="5" t="s">
        <v>3868</v>
      </c>
      <c r="E388" s="5" t="s">
        <v>3869</v>
      </c>
      <c r="F388" s="5">
        <v>6</v>
      </c>
      <c r="G388" s="5">
        <v>23</v>
      </c>
      <c r="H388" s="5">
        <v>17</v>
      </c>
      <c r="I388" s="5" t="s">
        <v>28</v>
      </c>
      <c r="L388" s="5" t="s">
        <v>4401</v>
      </c>
      <c r="M388" s="5" t="s">
        <v>4403</v>
      </c>
      <c r="N388" s="5" t="s">
        <v>4403</v>
      </c>
      <c r="O388" s="5" t="s">
        <v>4403</v>
      </c>
      <c r="P388" s="5" t="s">
        <v>4403</v>
      </c>
    </row>
    <row r="389" spans="1:18" ht="17.25" customHeight="1" x14ac:dyDescent="0.25">
      <c r="A389" s="5" t="s">
        <v>2991</v>
      </c>
      <c r="B389" s="5" t="s">
        <v>2994</v>
      </c>
      <c r="C389" s="5">
        <v>2014</v>
      </c>
      <c r="D389" s="5" t="s">
        <v>2998</v>
      </c>
      <c r="E389" s="5" t="s">
        <v>2999</v>
      </c>
      <c r="F389" s="5">
        <v>1</v>
      </c>
      <c r="G389" s="5">
        <v>16</v>
      </c>
      <c r="H389" s="5">
        <v>15</v>
      </c>
      <c r="I389" s="5" t="s">
        <v>28</v>
      </c>
      <c r="L389" s="5" t="s">
        <v>4401</v>
      </c>
      <c r="M389" s="5" t="s">
        <v>4403</v>
      </c>
      <c r="N389" s="5" t="s">
        <v>4403</v>
      </c>
      <c r="O389" s="5" t="s">
        <v>4403</v>
      </c>
      <c r="P389" s="5" t="s">
        <v>4403</v>
      </c>
    </row>
    <row r="390" spans="1:18" ht="17.25" customHeight="1" x14ac:dyDescent="0.25">
      <c r="A390" s="5" t="s">
        <v>3761</v>
      </c>
      <c r="B390" s="5" t="s">
        <v>3764</v>
      </c>
      <c r="C390" s="5">
        <v>2014</v>
      </c>
      <c r="D390" s="5" t="s">
        <v>3767</v>
      </c>
      <c r="E390" s="5" t="s">
        <v>3768</v>
      </c>
      <c r="F390" s="5">
        <v>417</v>
      </c>
      <c r="G390" s="5">
        <v>426</v>
      </c>
      <c r="H390" s="5">
        <v>9</v>
      </c>
      <c r="I390" s="5" t="s">
        <v>28</v>
      </c>
      <c r="L390" s="5" t="s">
        <v>4401</v>
      </c>
    </row>
    <row r="391" spans="1:18" ht="17.25" customHeight="1" x14ac:dyDescent="0.25">
      <c r="A391" s="5" t="s">
        <v>3216</v>
      </c>
      <c r="B391" s="5" t="s">
        <v>3219</v>
      </c>
      <c r="C391" s="5">
        <v>2014</v>
      </c>
      <c r="D391" s="5" t="s">
        <v>3223</v>
      </c>
      <c r="E391" s="5" t="s">
        <v>3224</v>
      </c>
      <c r="F391" s="5">
        <v>524</v>
      </c>
      <c r="G391" s="5">
        <v>530</v>
      </c>
      <c r="H391" s="5">
        <v>6</v>
      </c>
      <c r="I391" s="5" t="s">
        <v>28</v>
      </c>
      <c r="L391" s="5" t="s">
        <v>4401</v>
      </c>
      <c r="M391" s="5" t="s">
        <v>4403</v>
      </c>
      <c r="N391" s="5" t="s">
        <v>4403</v>
      </c>
      <c r="O391" s="5" t="s">
        <v>4403</v>
      </c>
      <c r="P391" s="5" t="s">
        <v>4403</v>
      </c>
    </row>
    <row r="392" spans="1:18" ht="17.25" customHeight="1" x14ac:dyDescent="0.25">
      <c r="A392" s="5" t="s">
        <v>3349</v>
      </c>
      <c r="B392" s="5" t="s">
        <v>3352</v>
      </c>
      <c r="C392" s="5">
        <v>2014</v>
      </c>
      <c r="D392" s="5" t="s">
        <v>3355</v>
      </c>
      <c r="I392" s="5" t="s">
        <v>28</v>
      </c>
      <c r="L392" s="5" t="s">
        <v>4401</v>
      </c>
      <c r="M392" s="5" t="s">
        <v>4402</v>
      </c>
      <c r="N392" s="5" t="s">
        <v>4403</v>
      </c>
      <c r="O392" s="5" t="s">
        <v>4403</v>
      </c>
    </row>
    <row r="393" spans="1:18" ht="17.25" customHeight="1" x14ac:dyDescent="0.25">
      <c r="A393" s="5" t="s">
        <v>2966</v>
      </c>
      <c r="B393" s="5" t="s">
        <v>2969</v>
      </c>
      <c r="C393" s="5">
        <v>2014</v>
      </c>
      <c r="D393" s="5" t="s">
        <v>2973</v>
      </c>
      <c r="E393" s="5" t="s">
        <v>2974</v>
      </c>
      <c r="I393" s="5" t="s">
        <v>28</v>
      </c>
      <c r="L393" s="5" t="s">
        <v>4401</v>
      </c>
      <c r="M393" s="5" t="s">
        <v>4402</v>
      </c>
      <c r="N393" s="5" t="s">
        <v>4403</v>
      </c>
      <c r="O393" s="5" t="s">
        <v>4403</v>
      </c>
    </row>
    <row r="394" spans="1:18" ht="17.25" customHeight="1" x14ac:dyDescent="0.25">
      <c r="A394" s="5" t="s">
        <v>3720</v>
      </c>
      <c r="B394" s="5" t="s">
        <v>3723</v>
      </c>
      <c r="C394" s="5">
        <v>2014</v>
      </c>
      <c r="D394" s="5" t="s">
        <v>3726</v>
      </c>
      <c r="E394" s="5" t="s">
        <v>3727</v>
      </c>
      <c r="F394" s="5">
        <v>571</v>
      </c>
      <c r="G394" s="5">
        <v>578</v>
      </c>
      <c r="H394" s="5">
        <v>7</v>
      </c>
      <c r="I394" s="5" t="s">
        <v>28</v>
      </c>
      <c r="L394" s="5" t="s">
        <v>4401</v>
      </c>
      <c r="M394" s="5" t="s">
        <v>4403</v>
      </c>
      <c r="N394" s="5" t="s">
        <v>4403</v>
      </c>
      <c r="O394" s="5" t="s">
        <v>4403</v>
      </c>
      <c r="P394" s="5" t="s">
        <v>4403</v>
      </c>
    </row>
    <row r="395" spans="1:18" ht="17.25" customHeight="1" x14ac:dyDescent="0.25">
      <c r="A395" s="5" t="s">
        <v>3870</v>
      </c>
      <c r="B395" s="5" t="s">
        <v>3873</v>
      </c>
      <c r="C395" s="5">
        <v>2014</v>
      </c>
      <c r="D395" s="5" t="s">
        <v>3875</v>
      </c>
      <c r="E395" s="5" t="s">
        <v>3876</v>
      </c>
      <c r="F395" s="5">
        <v>705</v>
      </c>
      <c r="G395" s="5">
        <v>713</v>
      </c>
      <c r="H395" s="5">
        <v>8</v>
      </c>
      <c r="I395" s="5" t="s">
        <v>28</v>
      </c>
      <c r="L395" s="5" t="s">
        <v>4401</v>
      </c>
      <c r="M395" s="5" t="s">
        <v>4402</v>
      </c>
      <c r="N395" s="5" t="s">
        <v>4403</v>
      </c>
      <c r="O395" s="5" t="s">
        <v>4403</v>
      </c>
      <c r="P395" s="5" t="s">
        <v>4403</v>
      </c>
    </row>
    <row r="396" spans="1:18" ht="17.25" customHeight="1" x14ac:dyDescent="0.25">
      <c r="A396" s="5" t="s">
        <v>3563</v>
      </c>
      <c r="B396" s="5" t="s">
        <v>3566</v>
      </c>
      <c r="C396" s="5">
        <v>2014</v>
      </c>
      <c r="D396" s="5" t="s">
        <v>3570</v>
      </c>
      <c r="F396" s="5">
        <v>59</v>
      </c>
      <c r="G396" s="5">
        <v>70</v>
      </c>
      <c r="H396" s="5">
        <v>11</v>
      </c>
      <c r="I396" s="5" t="s">
        <v>28</v>
      </c>
      <c r="L396" s="5" t="s">
        <v>4401</v>
      </c>
      <c r="M396" s="5" t="s">
        <v>4403</v>
      </c>
      <c r="N396" s="5" t="s">
        <v>4403</v>
      </c>
      <c r="O396" s="5" t="s">
        <v>4403</v>
      </c>
      <c r="P396" s="5" t="s">
        <v>4403</v>
      </c>
      <c r="Q396" s="5" t="s">
        <v>4403</v>
      </c>
      <c r="R396" s="5" t="s">
        <v>4403</v>
      </c>
    </row>
    <row r="397" spans="1:18" ht="17.25" customHeight="1" x14ac:dyDescent="0.25">
      <c r="A397" s="5" t="s">
        <v>6746</v>
      </c>
      <c r="B397" s="5" t="s">
        <v>6748</v>
      </c>
      <c r="C397" s="5">
        <v>2014</v>
      </c>
      <c r="D397" s="5" t="s">
        <v>6663</v>
      </c>
      <c r="F397" s="5">
        <v>389</v>
      </c>
      <c r="G397" s="5">
        <v>395</v>
      </c>
      <c r="H397" s="5">
        <v>6</v>
      </c>
      <c r="I397" s="5" t="s">
        <v>28</v>
      </c>
      <c r="L397" s="5" t="s">
        <v>4401</v>
      </c>
    </row>
    <row r="398" spans="1:18" ht="17.25" customHeight="1" x14ac:dyDescent="0.25">
      <c r="A398" s="5" t="s">
        <v>3093</v>
      </c>
      <c r="B398" s="5" t="s">
        <v>3096</v>
      </c>
      <c r="C398" s="5">
        <v>2014</v>
      </c>
      <c r="D398" s="5" t="s">
        <v>3100</v>
      </c>
      <c r="E398" s="5" t="s">
        <v>3101</v>
      </c>
      <c r="F398" s="5">
        <v>2303</v>
      </c>
      <c r="G398" s="5">
        <v>2315</v>
      </c>
      <c r="H398" s="5">
        <v>12</v>
      </c>
      <c r="I398" s="5" t="s">
        <v>28</v>
      </c>
      <c r="L398" s="5" t="s">
        <v>4401</v>
      </c>
      <c r="M398" s="5" t="s">
        <v>4402</v>
      </c>
      <c r="N398" s="5" t="s">
        <v>4403</v>
      </c>
      <c r="O398" s="5" t="s">
        <v>4403</v>
      </c>
      <c r="P398" s="5" t="s">
        <v>4403</v>
      </c>
    </row>
    <row r="399" spans="1:18" ht="17.25" customHeight="1" x14ac:dyDescent="0.25">
      <c r="A399" s="5" t="s">
        <v>3841</v>
      </c>
      <c r="B399" s="5" t="s">
        <v>3844</v>
      </c>
      <c r="C399" s="5">
        <v>2014</v>
      </c>
      <c r="D399" s="5" t="s">
        <v>3846</v>
      </c>
      <c r="E399" s="5" t="s">
        <v>3847</v>
      </c>
      <c r="F399" s="5">
        <v>453</v>
      </c>
      <c r="G399" s="5">
        <v>460</v>
      </c>
      <c r="H399" s="5">
        <v>7</v>
      </c>
      <c r="I399" s="5" t="s">
        <v>28</v>
      </c>
      <c r="L399" s="5" t="s">
        <v>4401</v>
      </c>
      <c r="M399" s="5" t="s">
        <v>4402</v>
      </c>
      <c r="N399" s="5" t="s">
        <v>4403</v>
      </c>
      <c r="O399" s="5" t="s">
        <v>4403</v>
      </c>
      <c r="P399" s="5" t="s">
        <v>4403</v>
      </c>
    </row>
    <row r="400" spans="1:18" ht="17.25" customHeight="1" x14ac:dyDescent="0.25">
      <c r="A400" s="5" t="s">
        <v>3894</v>
      </c>
      <c r="B400" s="5" t="s">
        <v>3897</v>
      </c>
      <c r="C400" s="5">
        <v>2014</v>
      </c>
      <c r="D400" s="5" t="s">
        <v>3900</v>
      </c>
      <c r="E400" s="5" t="s">
        <v>3901</v>
      </c>
      <c r="F400" s="5">
        <v>2419</v>
      </c>
      <c r="G400" s="5">
        <v>2424</v>
      </c>
      <c r="H400" s="5">
        <v>5</v>
      </c>
      <c r="I400" s="5" t="s">
        <v>28</v>
      </c>
      <c r="L400" s="5" t="s">
        <v>4401</v>
      </c>
      <c r="M400" s="5" t="s">
        <v>4402</v>
      </c>
      <c r="N400" s="5" t="s">
        <v>4403</v>
      </c>
      <c r="O400" s="5" t="s">
        <v>4403</v>
      </c>
      <c r="P400" s="5" t="s">
        <v>4403</v>
      </c>
    </row>
    <row r="401" spans="1:18" ht="17.25" customHeight="1" x14ac:dyDescent="0.25">
      <c r="A401" s="5" t="s">
        <v>3682</v>
      </c>
      <c r="B401" s="5" t="s">
        <v>3685</v>
      </c>
      <c r="C401" s="5">
        <v>2014</v>
      </c>
      <c r="D401" s="5" t="s">
        <v>3687</v>
      </c>
      <c r="I401" s="5" t="s">
        <v>28</v>
      </c>
      <c r="L401" s="5" t="s">
        <v>4401</v>
      </c>
      <c r="M401" s="5" t="s">
        <v>4402</v>
      </c>
      <c r="N401" s="5" t="s">
        <v>4403</v>
      </c>
      <c r="O401" s="5" t="s">
        <v>4403</v>
      </c>
    </row>
    <row r="402" spans="1:18" ht="17.25" customHeight="1" x14ac:dyDescent="0.25">
      <c r="A402" s="5" t="s">
        <v>3498</v>
      </c>
      <c r="B402" s="5" t="s">
        <v>3501</v>
      </c>
      <c r="C402" s="5">
        <v>2014</v>
      </c>
      <c r="D402" s="5" t="s">
        <v>3504</v>
      </c>
      <c r="E402" s="5" t="s">
        <v>3505</v>
      </c>
      <c r="F402" s="5">
        <v>150</v>
      </c>
      <c r="G402" s="5">
        <v>156</v>
      </c>
      <c r="H402" s="5">
        <v>6</v>
      </c>
      <c r="I402" s="5" t="s">
        <v>28</v>
      </c>
      <c r="L402" s="5" t="s">
        <v>4401</v>
      </c>
      <c r="M402" s="5" t="s">
        <v>4402</v>
      </c>
      <c r="N402" s="5" t="s">
        <v>4403</v>
      </c>
      <c r="O402" s="5" t="s">
        <v>4403</v>
      </c>
      <c r="P402" s="5" t="s">
        <v>4403</v>
      </c>
    </row>
    <row r="403" spans="1:18" ht="17.25" customHeight="1" x14ac:dyDescent="0.25">
      <c r="A403" s="5" t="s">
        <v>3571</v>
      </c>
      <c r="B403" s="5" t="s">
        <v>3574</v>
      </c>
      <c r="C403" s="5">
        <v>2014</v>
      </c>
      <c r="D403" s="5" t="s">
        <v>3579</v>
      </c>
      <c r="E403" s="5" t="s">
        <v>3580</v>
      </c>
      <c r="F403" s="5">
        <v>368</v>
      </c>
      <c r="G403" s="5">
        <v>377</v>
      </c>
      <c r="H403" s="5">
        <v>9</v>
      </c>
      <c r="I403" s="5" t="s">
        <v>28</v>
      </c>
      <c r="L403" s="5" t="s">
        <v>4401</v>
      </c>
      <c r="M403" s="5" t="s">
        <v>4402</v>
      </c>
      <c r="N403" s="5" t="s">
        <v>4403</v>
      </c>
      <c r="O403" s="5" t="s">
        <v>4403</v>
      </c>
      <c r="P403" s="5" t="s">
        <v>4403</v>
      </c>
    </row>
    <row r="404" spans="1:18" ht="17.25" customHeight="1" x14ac:dyDescent="0.25">
      <c r="A404" s="5" t="s">
        <v>3480</v>
      </c>
      <c r="B404" s="5" t="s">
        <v>3483</v>
      </c>
      <c r="C404" s="5">
        <v>2014</v>
      </c>
      <c r="D404" s="5" t="s">
        <v>3487</v>
      </c>
      <c r="E404" s="5" t="s">
        <v>3488</v>
      </c>
      <c r="F404" s="5">
        <v>68</v>
      </c>
      <c r="G404" s="5">
        <v>74</v>
      </c>
      <c r="H404" s="5">
        <v>6</v>
      </c>
      <c r="I404" s="5" t="s">
        <v>28</v>
      </c>
      <c r="L404" s="5" t="s">
        <v>4401</v>
      </c>
      <c r="M404" s="5" t="s">
        <v>4403</v>
      </c>
      <c r="N404" s="5" t="s">
        <v>4403</v>
      </c>
      <c r="O404" s="5" t="s">
        <v>4403</v>
      </c>
      <c r="P404" s="5" t="s">
        <v>4403</v>
      </c>
      <c r="Q404" s="5" t="s">
        <v>4403</v>
      </c>
      <c r="R404" s="5" t="s">
        <v>4403</v>
      </c>
    </row>
    <row r="405" spans="1:18" ht="17.25" customHeight="1" x14ac:dyDescent="0.25">
      <c r="A405" s="5" t="s">
        <v>6658</v>
      </c>
      <c r="B405" s="5" t="s">
        <v>6661</v>
      </c>
      <c r="C405" s="5">
        <v>2014</v>
      </c>
      <c r="D405" s="5" t="s">
        <v>6729</v>
      </c>
      <c r="E405" s="5" t="s">
        <v>6730</v>
      </c>
      <c r="I405" s="5" t="s">
        <v>28</v>
      </c>
      <c r="L405" s="5" t="s">
        <v>4401</v>
      </c>
    </row>
    <row r="406" spans="1:18" ht="17.25" customHeight="1" x14ac:dyDescent="0.25">
      <c r="A406" s="5" t="s">
        <v>3651</v>
      </c>
      <c r="B406" s="5" t="s">
        <v>3654</v>
      </c>
      <c r="C406" s="5">
        <v>2014</v>
      </c>
      <c r="D406" s="5" t="s">
        <v>7188</v>
      </c>
      <c r="E406" s="5" t="s">
        <v>3657</v>
      </c>
      <c r="F406" s="5">
        <v>742</v>
      </c>
      <c r="G406" s="5">
        <v>748</v>
      </c>
      <c r="H406" s="5">
        <v>6</v>
      </c>
      <c r="I406" s="5" t="s">
        <v>28</v>
      </c>
      <c r="L406" s="5" t="s">
        <v>4401</v>
      </c>
    </row>
    <row r="407" spans="1:18" ht="17.25" customHeight="1" x14ac:dyDescent="0.25">
      <c r="A407" s="5" t="s">
        <v>3823</v>
      </c>
      <c r="B407" s="5" t="s">
        <v>3825</v>
      </c>
      <c r="C407" s="5">
        <v>2014</v>
      </c>
      <c r="D407" s="5" t="s">
        <v>3829</v>
      </c>
      <c r="F407" s="5">
        <v>379</v>
      </c>
      <c r="G407" s="5">
        <v>397</v>
      </c>
      <c r="H407" s="5">
        <v>18</v>
      </c>
      <c r="I407" s="5" t="s">
        <v>28</v>
      </c>
      <c r="L407" s="5" t="s">
        <v>4401</v>
      </c>
      <c r="M407" s="5" t="s">
        <v>4402</v>
      </c>
      <c r="N407" s="5" t="s">
        <v>4403</v>
      </c>
      <c r="O407" s="5" t="s">
        <v>4403</v>
      </c>
      <c r="P407" s="5" t="s">
        <v>4403</v>
      </c>
    </row>
    <row r="408" spans="1:18" ht="17.25" customHeight="1" x14ac:dyDescent="0.25">
      <c r="A408" s="5" t="s">
        <v>3111</v>
      </c>
      <c r="B408" s="5" t="s">
        <v>3114</v>
      </c>
      <c r="C408" s="5">
        <v>2014</v>
      </c>
      <c r="D408" s="5" t="s">
        <v>3117</v>
      </c>
      <c r="E408" s="5" t="s">
        <v>3118</v>
      </c>
      <c r="F408" s="5">
        <v>41</v>
      </c>
      <c r="G408" s="5">
        <v>48</v>
      </c>
      <c r="H408" s="5">
        <v>7</v>
      </c>
      <c r="I408" s="5" t="s">
        <v>28</v>
      </c>
      <c r="L408" s="5" t="s">
        <v>4401</v>
      </c>
      <c r="M408" s="5" t="s">
        <v>4402</v>
      </c>
      <c r="N408" s="5" t="s">
        <v>4403</v>
      </c>
      <c r="O408" s="5" t="s">
        <v>4403</v>
      </c>
      <c r="P408" s="5" t="s">
        <v>4403</v>
      </c>
    </row>
    <row r="409" spans="1:18" ht="17.25" customHeight="1" x14ac:dyDescent="0.25">
      <c r="A409" s="5" t="s">
        <v>6710</v>
      </c>
      <c r="B409" s="5" t="s">
        <v>6712</v>
      </c>
      <c r="C409" s="5">
        <v>2014</v>
      </c>
      <c r="D409" s="5" t="s">
        <v>6750</v>
      </c>
      <c r="E409" s="5" t="s">
        <v>6751</v>
      </c>
      <c r="F409" s="5">
        <v>25049</v>
      </c>
      <c r="G409" s="5">
        <v>25056</v>
      </c>
      <c r="H409" s="5">
        <v>7</v>
      </c>
      <c r="I409" s="5" t="s">
        <v>28</v>
      </c>
      <c r="L409" s="5" t="s">
        <v>4401</v>
      </c>
    </row>
    <row r="410" spans="1:18" ht="17.25" customHeight="1" x14ac:dyDescent="0.25">
      <c r="A410" s="5" t="s">
        <v>3190</v>
      </c>
      <c r="B410" s="5" t="s">
        <v>3193</v>
      </c>
      <c r="C410" s="5">
        <v>2014</v>
      </c>
      <c r="D410" s="5" t="s">
        <v>3196</v>
      </c>
      <c r="E410" s="5" t="s">
        <v>3197</v>
      </c>
      <c r="F410" s="5">
        <v>222</v>
      </c>
      <c r="G410" s="5">
        <v>228</v>
      </c>
      <c r="H410" s="5">
        <v>6</v>
      </c>
      <c r="I410" s="5" t="s">
        <v>28</v>
      </c>
      <c r="L410" s="5" t="s">
        <v>7180</v>
      </c>
      <c r="M410" s="5" t="s">
        <v>4403</v>
      </c>
      <c r="N410" s="5" t="s">
        <v>4403</v>
      </c>
      <c r="O410" s="5" t="s">
        <v>4403</v>
      </c>
      <c r="P410" s="5" t="s">
        <v>4403</v>
      </c>
    </row>
    <row r="411" spans="1:18" ht="17.25" customHeight="1" x14ac:dyDescent="0.25">
      <c r="A411" s="5" t="s">
        <v>6665</v>
      </c>
      <c r="B411" s="5" t="s">
        <v>6668</v>
      </c>
      <c r="C411" s="5">
        <v>2014</v>
      </c>
      <c r="D411" s="5" t="s">
        <v>6820</v>
      </c>
      <c r="E411" s="5" t="s">
        <v>6821</v>
      </c>
      <c r="F411" s="5">
        <v>52</v>
      </c>
      <c r="G411" s="5">
        <v>59</v>
      </c>
      <c r="H411" s="5">
        <v>7</v>
      </c>
      <c r="I411" s="5" t="s">
        <v>28</v>
      </c>
      <c r="L411" s="5" t="s">
        <v>7180</v>
      </c>
      <c r="M411" s="5" t="s">
        <v>4403</v>
      </c>
    </row>
    <row r="412" spans="1:18" ht="17.25" customHeight="1" x14ac:dyDescent="0.25">
      <c r="A412" s="5" t="s">
        <v>3746</v>
      </c>
      <c r="B412" s="5" t="s">
        <v>3748</v>
      </c>
      <c r="C412" s="5">
        <v>2014</v>
      </c>
      <c r="D412" s="5" t="s">
        <v>3750</v>
      </c>
      <c r="E412" s="5" t="s">
        <v>3751</v>
      </c>
      <c r="F412" s="5">
        <v>272</v>
      </c>
      <c r="G412" s="5">
        <v>278</v>
      </c>
      <c r="H412" s="5">
        <v>6</v>
      </c>
      <c r="I412" s="5" t="s">
        <v>28</v>
      </c>
      <c r="J412" s="5" t="s">
        <v>4409</v>
      </c>
      <c r="L412" s="5" t="s">
        <v>7180</v>
      </c>
      <c r="M412" s="5" t="s">
        <v>4403</v>
      </c>
      <c r="N412" s="5" t="s">
        <v>4403</v>
      </c>
      <c r="O412" s="5" t="s">
        <v>4403</v>
      </c>
      <c r="P412" s="5" t="s">
        <v>4403</v>
      </c>
      <c r="Q412" s="5" t="s">
        <v>4403</v>
      </c>
      <c r="R412" s="5" t="s">
        <v>4403</v>
      </c>
    </row>
    <row r="413" spans="1:18" ht="17.25" customHeight="1" x14ac:dyDescent="0.25">
      <c r="A413" s="5" t="s">
        <v>9321</v>
      </c>
      <c r="B413" s="5" t="s">
        <v>9322</v>
      </c>
      <c r="C413" s="5">
        <v>2014</v>
      </c>
      <c r="D413" s="5" t="s">
        <v>9324</v>
      </c>
      <c r="E413" s="5" t="s">
        <v>9325</v>
      </c>
      <c r="F413" s="5">
        <v>25</v>
      </c>
      <c r="G413" s="5">
        <v>34</v>
      </c>
      <c r="H413" s="5">
        <f>G413-F413+1</f>
        <v>10</v>
      </c>
      <c r="I413" s="5" t="s">
        <v>9239</v>
      </c>
      <c r="K413" s="5" t="s">
        <v>4401</v>
      </c>
    </row>
    <row r="414" spans="1:18" ht="17.25" customHeight="1" x14ac:dyDescent="0.25">
      <c r="A414" s="5" t="s">
        <v>7997</v>
      </c>
      <c r="B414" s="5" t="s">
        <v>3888</v>
      </c>
      <c r="C414" s="5">
        <v>2014</v>
      </c>
      <c r="D414" s="5" t="s">
        <v>8000</v>
      </c>
      <c r="E414" s="5" t="s">
        <v>8001</v>
      </c>
      <c r="F414" s="5">
        <v>1</v>
      </c>
      <c r="G414" s="5">
        <v>6</v>
      </c>
      <c r="H414" s="5">
        <v>5</v>
      </c>
      <c r="I414" s="5" t="s">
        <v>7287</v>
      </c>
      <c r="K414" s="5" t="s">
        <v>4401</v>
      </c>
    </row>
    <row r="415" spans="1:18" ht="17.25" customHeight="1" x14ac:dyDescent="0.25">
      <c r="A415" s="5" t="s">
        <v>8444</v>
      </c>
      <c r="B415" s="5" t="s">
        <v>6872</v>
      </c>
      <c r="C415" s="5">
        <v>2014</v>
      </c>
      <c r="D415" s="5" t="s">
        <v>6876</v>
      </c>
      <c r="E415" s="5" t="s">
        <v>8447</v>
      </c>
      <c r="F415" s="5">
        <v>1</v>
      </c>
      <c r="G415" s="5">
        <v>6</v>
      </c>
      <c r="H415" s="5">
        <v>5</v>
      </c>
      <c r="I415" s="5" t="s">
        <v>7287</v>
      </c>
      <c r="K415" s="5" t="s">
        <v>4401</v>
      </c>
    </row>
    <row r="416" spans="1:18" ht="17.25" customHeight="1" x14ac:dyDescent="0.25">
      <c r="A416" s="5" t="s">
        <v>8525</v>
      </c>
      <c r="B416" s="5" t="s">
        <v>3184</v>
      </c>
      <c r="C416" s="5">
        <v>2014</v>
      </c>
      <c r="D416" s="5" t="s">
        <v>8528</v>
      </c>
      <c r="E416" s="5" t="s">
        <v>8529</v>
      </c>
      <c r="F416" s="5">
        <v>1</v>
      </c>
      <c r="G416" s="5">
        <v>6</v>
      </c>
      <c r="H416" s="5">
        <v>5</v>
      </c>
      <c r="I416" s="5" t="s">
        <v>7287</v>
      </c>
      <c r="K416" s="5" t="s">
        <v>4401</v>
      </c>
    </row>
    <row r="417" spans="1:18" ht="17.25" customHeight="1" x14ac:dyDescent="0.25">
      <c r="A417" s="5" t="s">
        <v>11206</v>
      </c>
      <c r="B417" s="5" t="s">
        <v>11207</v>
      </c>
      <c r="C417" s="5">
        <v>2015</v>
      </c>
      <c r="I417" s="5" t="s">
        <v>11203</v>
      </c>
      <c r="J417" s="5">
        <v>26</v>
      </c>
      <c r="L417" s="5" t="s">
        <v>4403</v>
      </c>
      <c r="M417" s="5" t="s">
        <v>4403</v>
      </c>
      <c r="N417" s="5" t="s">
        <v>4403</v>
      </c>
      <c r="O417" s="5" t="s">
        <v>4403</v>
      </c>
      <c r="P417" s="5" t="s">
        <v>4403</v>
      </c>
      <c r="Q417" s="5" t="s">
        <v>4403</v>
      </c>
      <c r="R417" s="5" t="s">
        <v>4403</v>
      </c>
    </row>
    <row r="418" spans="1:18" ht="17.25" customHeight="1" x14ac:dyDescent="0.25">
      <c r="A418" s="5" t="s">
        <v>2923</v>
      </c>
      <c r="B418" s="5" t="s">
        <v>2926</v>
      </c>
      <c r="C418" s="5">
        <v>2015</v>
      </c>
      <c r="D418" s="5" t="s">
        <v>2929</v>
      </c>
      <c r="E418" s="5" t="s">
        <v>2930</v>
      </c>
      <c r="F418" s="5">
        <v>138</v>
      </c>
      <c r="G418" s="5">
        <v>145</v>
      </c>
      <c r="H418" s="5">
        <v>7</v>
      </c>
      <c r="I418" s="5" t="s">
        <v>28</v>
      </c>
      <c r="L418" s="5" t="s">
        <v>4403</v>
      </c>
      <c r="M418" s="5" t="s">
        <v>4403</v>
      </c>
      <c r="N418" s="5" t="s">
        <v>4403</v>
      </c>
      <c r="O418" s="5" t="s">
        <v>4403</v>
      </c>
      <c r="P418" s="5" t="s">
        <v>4403</v>
      </c>
      <c r="Q418" s="5" t="s">
        <v>4403</v>
      </c>
      <c r="R418" s="5" t="s">
        <v>4403</v>
      </c>
    </row>
    <row r="419" spans="1:18" ht="17.25" customHeight="1" x14ac:dyDescent="0.25">
      <c r="A419" s="5" t="s">
        <v>2914</v>
      </c>
      <c r="B419" s="5" t="s">
        <v>2917</v>
      </c>
      <c r="C419" s="5">
        <v>2015</v>
      </c>
      <c r="D419" s="5" t="s">
        <v>2921</v>
      </c>
      <c r="E419" s="5" t="s">
        <v>2922</v>
      </c>
      <c r="F419" s="5">
        <v>2245</v>
      </c>
      <c r="G419" s="5">
        <v>2254</v>
      </c>
      <c r="H419" s="5">
        <v>9</v>
      </c>
      <c r="I419" s="5" t="s">
        <v>28</v>
      </c>
      <c r="L419" s="5" t="s">
        <v>4403</v>
      </c>
      <c r="M419" s="5" t="s">
        <v>4403</v>
      </c>
      <c r="N419" s="5" t="s">
        <v>4403</v>
      </c>
      <c r="O419" s="5" t="s">
        <v>4403</v>
      </c>
      <c r="P419" s="5" t="s">
        <v>4403</v>
      </c>
      <c r="Q419" s="5" t="s">
        <v>4403</v>
      </c>
      <c r="R419" s="5" t="s">
        <v>4403</v>
      </c>
    </row>
    <row r="420" spans="1:18" ht="17.25" customHeight="1" x14ac:dyDescent="0.25">
      <c r="A420" s="5" t="s">
        <v>10755</v>
      </c>
      <c r="B420" s="5" t="s">
        <v>10754</v>
      </c>
      <c r="C420" s="5">
        <v>2015</v>
      </c>
      <c r="I420" s="5" t="s">
        <v>10748</v>
      </c>
      <c r="L420" s="5" t="s">
        <v>4403</v>
      </c>
      <c r="M420" s="5" t="s">
        <v>4403</v>
      </c>
      <c r="N420" s="5" t="s">
        <v>4403</v>
      </c>
      <c r="O420" s="5" t="s">
        <v>4403</v>
      </c>
      <c r="P420" s="5" t="s">
        <v>4403</v>
      </c>
      <c r="Q420" s="5" t="s">
        <v>4403</v>
      </c>
      <c r="R420" s="5" t="s">
        <v>4403</v>
      </c>
    </row>
    <row r="421" spans="1:18" ht="17.25" customHeight="1" x14ac:dyDescent="0.25">
      <c r="A421" s="5" t="s">
        <v>3382</v>
      </c>
      <c r="B421" s="5" t="s">
        <v>3384</v>
      </c>
      <c r="C421" s="5">
        <v>2015</v>
      </c>
      <c r="D421" s="5" t="s">
        <v>3387</v>
      </c>
      <c r="E421" s="5" t="s">
        <v>3388</v>
      </c>
      <c r="F421" s="5">
        <v>1551</v>
      </c>
      <c r="G421" s="5">
        <v>1557</v>
      </c>
      <c r="H421" s="5">
        <v>6</v>
      </c>
      <c r="I421" s="5" t="s">
        <v>28</v>
      </c>
      <c r="J421" s="5" t="s">
        <v>4409</v>
      </c>
      <c r="L421" s="5" t="s">
        <v>4403</v>
      </c>
      <c r="M421" s="5" t="s">
        <v>4403</v>
      </c>
      <c r="N421" s="5" t="s">
        <v>4403</v>
      </c>
      <c r="O421" s="5" t="s">
        <v>4403</v>
      </c>
      <c r="P421" s="5" t="s">
        <v>4403</v>
      </c>
      <c r="Q421" s="5" t="s">
        <v>4403</v>
      </c>
      <c r="R421" s="5" t="s">
        <v>4403</v>
      </c>
    </row>
    <row r="422" spans="1:18" ht="17.25" customHeight="1" x14ac:dyDescent="0.25">
      <c r="A422" s="5" t="s">
        <v>9078</v>
      </c>
      <c r="B422" s="5" t="s">
        <v>9079</v>
      </c>
      <c r="C422" s="5">
        <v>2015</v>
      </c>
      <c r="D422" s="5" t="s">
        <v>9082</v>
      </c>
      <c r="E422" s="5" t="s">
        <v>9083</v>
      </c>
      <c r="F422" s="5">
        <v>2</v>
      </c>
      <c r="G422" s="5">
        <v>3</v>
      </c>
      <c r="H422" s="5">
        <v>1</v>
      </c>
      <c r="I422" s="5" t="s">
        <v>7287</v>
      </c>
      <c r="L422" s="5" t="s">
        <v>4402</v>
      </c>
      <c r="M422" s="5" t="s">
        <v>4402</v>
      </c>
      <c r="N422" s="5" t="s">
        <v>4402</v>
      </c>
      <c r="O422" s="5" t="s">
        <v>4402</v>
      </c>
      <c r="P422" s="5" t="s">
        <v>4401</v>
      </c>
    </row>
    <row r="423" spans="1:18" ht="17.25" customHeight="1" x14ac:dyDescent="0.25">
      <c r="A423" s="5" t="s">
        <v>7332</v>
      </c>
      <c r="B423" s="5" t="s">
        <v>3359</v>
      </c>
      <c r="C423" s="5">
        <v>2015</v>
      </c>
      <c r="D423" s="5" t="s">
        <v>7335</v>
      </c>
      <c r="F423" s="5">
        <v>1</v>
      </c>
      <c r="G423" s="5">
        <v>3</v>
      </c>
      <c r="H423" s="5">
        <v>2</v>
      </c>
      <c r="I423" s="5" t="s">
        <v>7287</v>
      </c>
      <c r="K423" s="5" t="s">
        <v>4401</v>
      </c>
      <c r="L423" s="5" t="s">
        <v>4402</v>
      </c>
      <c r="M423" s="5" t="s">
        <v>4402</v>
      </c>
      <c r="N423" s="5" t="s">
        <v>4402</v>
      </c>
      <c r="O423" s="5" t="s">
        <v>4402</v>
      </c>
      <c r="P423" s="5" t="s">
        <v>4401</v>
      </c>
    </row>
    <row r="424" spans="1:18" ht="17.25" customHeight="1" x14ac:dyDescent="0.25">
      <c r="A424" s="5" t="s">
        <v>8069</v>
      </c>
      <c r="B424" s="5" t="s">
        <v>8070</v>
      </c>
      <c r="C424" s="5">
        <v>2015</v>
      </c>
      <c r="D424" s="5" t="s">
        <v>8074</v>
      </c>
      <c r="F424" s="5">
        <v>812</v>
      </c>
      <c r="G424" s="5">
        <v>815</v>
      </c>
      <c r="H424" s="5">
        <v>3</v>
      </c>
      <c r="I424" s="5" t="s">
        <v>7287</v>
      </c>
      <c r="L424" s="5" t="s">
        <v>4402</v>
      </c>
      <c r="M424" s="5" t="s">
        <v>4402</v>
      </c>
      <c r="N424" s="5" t="s">
        <v>4402</v>
      </c>
      <c r="O424" s="5" t="s">
        <v>4402</v>
      </c>
      <c r="P424" s="5" t="s">
        <v>4401</v>
      </c>
    </row>
    <row r="425" spans="1:18" ht="17.25" customHeight="1" x14ac:dyDescent="0.25">
      <c r="A425" s="5" t="s">
        <v>7926</v>
      </c>
      <c r="B425" s="5" t="s">
        <v>7927</v>
      </c>
      <c r="C425" s="5">
        <v>2015</v>
      </c>
      <c r="D425" s="5" t="s">
        <v>7930</v>
      </c>
      <c r="F425" s="5">
        <v>1</v>
      </c>
      <c r="G425" s="5">
        <v>1</v>
      </c>
      <c r="H425" s="5">
        <v>0</v>
      </c>
      <c r="I425" s="5" t="s">
        <v>7287</v>
      </c>
      <c r="K425" s="5" t="s">
        <v>4401</v>
      </c>
      <c r="L425" s="5" t="s">
        <v>4402</v>
      </c>
      <c r="M425" s="5" t="s">
        <v>4402</v>
      </c>
      <c r="N425" s="5" t="s">
        <v>4402</v>
      </c>
      <c r="O425" s="5" t="s">
        <v>4402</v>
      </c>
      <c r="P425" s="5" t="s">
        <v>4401</v>
      </c>
    </row>
    <row r="426" spans="1:18" ht="17.25" customHeight="1" x14ac:dyDescent="0.25">
      <c r="A426" s="5" t="s">
        <v>8615</v>
      </c>
      <c r="B426" s="5" t="s">
        <v>8616</v>
      </c>
      <c r="C426" s="5">
        <v>2015</v>
      </c>
      <c r="D426" s="5" t="s">
        <v>8620</v>
      </c>
      <c r="E426" s="5" t="s">
        <v>8621</v>
      </c>
      <c r="F426" s="5">
        <v>1</v>
      </c>
      <c r="G426" s="5">
        <v>4</v>
      </c>
      <c r="H426" s="5">
        <v>3</v>
      </c>
      <c r="I426" s="5" t="s">
        <v>7287</v>
      </c>
      <c r="L426" s="5" t="s">
        <v>4402</v>
      </c>
      <c r="M426" s="5" t="s">
        <v>4402</v>
      </c>
      <c r="N426" s="5" t="s">
        <v>4402</v>
      </c>
      <c r="O426" s="5" t="s">
        <v>4402</v>
      </c>
      <c r="P426" s="5" t="s">
        <v>4401</v>
      </c>
    </row>
    <row r="427" spans="1:18" ht="17.25" customHeight="1" x14ac:dyDescent="0.25">
      <c r="A427" s="5" t="s">
        <v>7550</v>
      </c>
      <c r="B427" s="5" t="s">
        <v>2736</v>
      </c>
      <c r="C427" s="5">
        <v>2015</v>
      </c>
      <c r="D427" s="5" t="s">
        <v>7553</v>
      </c>
      <c r="E427" s="5" t="s">
        <v>7554</v>
      </c>
      <c r="F427" s="5">
        <v>61</v>
      </c>
      <c r="G427" s="5">
        <v>64</v>
      </c>
      <c r="H427" s="5">
        <v>3</v>
      </c>
      <c r="I427" s="5" t="s">
        <v>7287</v>
      </c>
      <c r="K427" s="5" t="s">
        <v>4401</v>
      </c>
      <c r="L427" s="5" t="s">
        <v>4402</v>
      </c>
      <c r="M427" s="5" t="s">
        <v>4402</v>
      </c>
      <c r="N427" s="5" t="s">
        <v>4402</v>
      </c>
      <c r="O427" s="5" t="s">
        <v>4402</v>
      </c>
      <c r="P427" s="5" t="s">
        <v>4401</v>
      </c>
    </row>
    <row r="428" spans="1:18" ht="17.25" customHeight="1" x14ac:dyDescent="0.25">
      <c r="A428" s="5" t="s">
        <v>2896</v>
      </c>
      <c r="B428" s="5" t="s">
        <v>2899</v>
      </c>
      <c r="C428" s="5">
        <v>2015</v>
      </c>
      <c r="D428" s="5" t="s">
        <v>2903</v>
      </c>
      <c r="E428" s="5" t="s">
        <v>2904</v>
      </c>
      <c r="F428" s="5">
        <v>119</v>
      </c>
      <c r="G428" s="5">
        <v>123</v>
      </c>
      <c r="H428" s="5">
        <v>4</v>
      </c>
      <c r="I428" s="5" t="s">
        <v>28</v>
      </c>
      <c r="L428" s="5" t="s">
        <v>4402</v>
      </c>
      <c r="M428" s="5" t="s">
        <v>4402</v>
      </c>
      <c r="N428" s="5" t="s">
        <v>4403</v>
      </c>
      <c r="O428" s="5" t="s">
        <v>4403</v>
      </c>
      <c r="P428" s="5" t="s">
        <v>4401</v>
      </c>
    </row>
    <row r="429" spans="1:18" ht="17.25" customHeight="1" x14ac:dyDescent="0.25">
      <c r="A429" s="5" t="s">
        <v>2274</v>
      </c>
      <c r="B429" s="5" t="s">
        <v>3120</v>
      </c>
      <c r="C429" s="5">
        <v>2015</v>
      </c>
      <c r="D429" s="5" t="s">
        <v>3123</v>
      </c>
      <c r="E429" s="5" t="s">
        <v>3124</v>
      </c>
      <c r="I429" s="5" t="s">
        <v>28</v>
      </c>
      <c r="L429" s="5" t="s">
        <v>4402</v>
      </c>
      <c r="M429" s="5" t="s">
        <v>4402</v>
      </c>
      <c r="N429" s="5" t="s">
        <v>4403</v>
      </c>
      <c r="O429" s="5" t="s">
        <v>4403</v>
      </c>
      <c r="P429" s="5" t="s">
        <v>4402</v>
      </c>
      <c r="Q429" s="5" t="s">
        <v>4402</v>
      </c>
      <c r="R429" s="5" t="s">
        <v>4401</v>
      </c>
    </row>
    <row r="430" spans="1:18" ht="17.25" customHeight="1" x14ac:dyDescent="0.25">
      <c r="A430" s="5" t="s">
        <v>3318</v>
      </c>
      <c r="B430" s="5" t="s">
        <v>3321</v>
      </c>
      <c r="C430" s="5">
        <v>2015</v>
      </c>
      <c r="D430" s="5" t="s">
        <v>3324</v>
      </c>
      <c r="I430" s="5" t="s">
        <v>28</v>
      </c>
      <c r="L430" s="5" t="s">
        <v>4402</v>
      </c>
      <c r="M430" s="5" t="s">
        <v>4402</v>
      </c>
      <c r="N430" s="5" t="s">
        <v>4403</v>
      </c>
      <c r="O430" s="5" t="s">
        <v>4403</v>
      </c>
      <c r="P430" s="5" t="s">
        <v>4402</v>
      </c>
      <c r="Q430" s="5" t="s">
        <v>4402</v>
      </c>
      <c r="R430" s="5" t="s">
        <v>4401</v>
      </c>
    </row>
    <row r="431" spans="1:18" ht="17.25" customHeight="1" x14ac:dyDescent="0.25">
      <c r="A431" s="5" t="s">
        <v>3066</v>
      </c>
      <c r="B431" s="5" t="s">
        <v>3069</v>
      </c>
      <c r="C431" s="5">
        <v>2015</v>
      </c>
      <c r="D431" s="5" t="s">
        <v>3074</v>
      </c>
      <c r="E431" s="5" t="s">
        <v>3075</v>
      </c>
      <c r="I431" s="5" t="s">
        <v>28</v>
      </c>
      <c r="L431" s="5" t="s">
        <v>4402</v>
      </c>
      <c r="M431" s="5" t="s">
        <v>4402</v>
      </c>
      <c r="N431" s="5" t="s">
        <v>4403</v>
      </c>
      <c r="O431" s="5" t="s">
        <v>4403</v>
      </c>
      <c r="P431" s="5" t="s">
        <v>4401</v>
      </c>
    </row>
    <row r="432" spans="1:18" ht="17.25" customHeight="1" x14ac:dyDescent="0.25">
      <c r="A432" s="5" t="s">
        <v>3437</v>
      </c>
      <c r="B432" s="5" t="s">
        <v>3440</v>
      </c>
      <c r="C432" s="5">
        <v>2015</v>
      </c>
      <c r="D432" s="5" t="s">
        <v>3444</v>
      </c>
      <c r="E432" s="5" t="s">
        <v>3445</v>
      </c>
      <c r="F432" s="5">
        <v>525</v>
      </c>
      <c r="G432" s="5">
        <v>541</v>
      </c>
      <c r="H432" s="5">
        <v>16</v>
      </c>
      <c r="I432" s="5" t="s">
        <v>28</v>
      </c>
      <c r="L432" s="5" t="s">
        <v>4402</v>
      </c>
      <c r="M432" s="5" t="s">
        <v>4402</v>
      </c>
      <c r="N432" s="5" t="s">
        <v>4403</v>
      </c>
      <c r="O432" s="5" t="s">
        <v>4403</v>
      </c>
      <c r="P432" s="5" t="s">
        <v>4403</v>
      </c>
      <c r="Q432" s="5" t="s">
        <v>4402</v>
      </c>
      <c r="R432" s="5" t="s">
        <v>4401</v>
      </c>
    </row>
    <row r="433" spans="1:17" ht="17.25" customHeight="1" x14ac:dyDescent="0.25">
      <c r="A433" s="5" t="s">
        <v>3174</v>
      </c>
      <c r="B433" s="5" t="s">
        <v>3177</v>
      </c>
      <c r="C433" s="5">
        <v>2015</v>
      </c>
      <c r="D433" s="5" t="s">
        <v>3180</v>
      </c>
      <c r="F433" s="5">
        <v>53</v>
      </c>
      <c r="G433" s="5">
        <v>57</v>
      </c>
      <c r="H433" s="5">
        <v>4</v>
      </c>
      <c r="I433" s="5" t="s">
        <v>28</v>
      </c>
      <c r="L433" s="5" t="s">
        <v>4402</v>
      </c>
      <c r="M433" s="5" t="s">
        <v>4402</v>
      </c>
      <c r="N433" s="5" t="s">
        <v>4403</v>
      </c>
      <c r="O433" s="5" t="s">
        <v>4403</v>
      </c>
      <c r="P433" s="5" t="s">
        <v>4401</v>
      </c>
    </row>
    <row r="434" spans="1:17" ht="17.25" customHeight="1" x14ac:dyDescent="0.25">
      <c r="A434" s="5" t="s">
        <v>10752</v>
      </c>
      <c r="B434" s="5" t="s">
        <v>10751</v>
      </c>
      <c r="C434" s="5">
        <v>2015</v>
      </c>
      <c r="I434" s="5" t="s">
        <v>10748</v>
      </c>
      <c r="K434" s="5" t="s">
        <v>4401</v>
      </c>
    </row>
    <row r="435" spans="1:17" ht="17.25" customHeight="1" x14ac:dyDescent="0.25">
      <c r="A435" s="5" t="s">
        <v>3356</v>
      </c>
      <c r="B435" s="5" t="s">
        <v>3359</v>
      </c>
      <c r="C435" s="5">
        <v>2015</v>
      </c>
      <c r="D435" s="5" t="s">
        <v>3363</v>
      </c>
      <c r="E435" s="5" t="s">
        <v>3364</v>
      </c>
      <c r="I435" s="5" t="s">
        <v>28</v>
      </c>
      <c r="L435" s="5" t="s">
        <v>4403</v>
      </c>
      <c r="M435" s="5" t="s">
        <v>4402</v>
      </c>
      <c r="N435" s="5" t="s">
        <v>4403</v>
      </c>
      <c r="O435" s="5" t="s">
        <v>4403</v>
      </c>
      <c r="P435" s="5" t="s">
        <v>4401</v>
      </c>
    </row>
    <row r="436" spans="1:17" ht="17.25" customHeight="1" x14ac:dyDescent="0.25">
      <c r="A436" s="5" t="s">
        <v>3312</v>
      </c>
      <c r="B436" s="5" t="s">
        <v>3314</v>
      </c>
      <c r="C436" s="5">
        <v>2015</v>
      </c>
      <c r="D436" s="5" t="s">
        <v>3317</v>
      </c>
      <c r="F436" s="5">
        <v>12</v>
      </c>
      <c r="G436" s="5">
        <v>18</v>
      </c>
      <c r="H436" s="5">
        <v>6</v>
      </c>
      <c r="I436" s="5" t="s">
        <v>28</v>
      </c>
      <c r="L436" s="5" t="s">
        <v>4403</v>
      </c>
      <c r="M436" s="5" t="s">
        <v>4403</v>
      </c>
      <c r="N436" s="5" t="s">
        <v>4403</v>
      </c>
      <c r="O436" s="5" t="s">
        <v>4403</v>
      </c>
      <c r="P436" s="5" t="s">
        <v>4403</v>
      </c>
      <c r="Q436" s="5" t="s">
        <v>4401</v>
      </c>
    </row>
    <row r="437" spans="1:17" ht="17.25" customHeight="1" x14ac:dyDescent="0.25">
      <c r="A437" s="5" t="s">
        <v>8633</v>
      </c>
      <c r="B437" s="5" t="s">
        <v>8634</v>
      </c>
      <c r="C437" s="5">
        <v>2015</v>
      </c>
      <c r="D437" s="5" t="s">
        <v>8637</v>
      </c>
      <c r="E437" s="5" t="s">
        <v>8638</v>
      </c>
      <c r="F437" s="5">
        <v>137</v>
      </c>
      <c r="G437" s="5">
        <v>141</v>
      </c>
      <c r="H437" s="5">
        <v>4</v>
      </c>
      <c r="I437" s="5" t="s">
        <v>7287</v>
      </c>
      <c r="L437" s="5" t="s">
        <v>4401</v>
      </c>
    </row>
    <row r="438" spans="1:17" ht="17.25" customHeight="1" x14ac:dyDescent="0.25">
      <c r="A438" s="5" t="s">
        <v>7582</v>
      </c>
      <c r="B438" s="5" t="s">
        <v>7583</v>
      </c>
      <c r="C438" s="5">
        <v>2015</v>
      </c>
      <c r="D438" s="5" t="s">
        <v>7587</v>
      </c>
      <c r="E438" s="5" t="s">
        <v>7588</v>
      </c>
      <c r="F438" s="5">
        <v>406</v>
      </c>
      <c r="G438" s="5">
        <v>410</v>
      </c>
      <c r="H438" s="5">
        <v>4</v>
      </c>
      <c r="I438" s="5" t="s">
        <v>7287</v>
      </c>
      <c r="L438" s="5" t="s">
        <v>4401</v>
      </c>
    </row>
    <row r="439" spans="1:17" ht="17.25" customHeight="1" x14ac:dyDescent="0.25">
      <c r="A439" s="5" t="s">
        <v>7790</v>
      </c>
      <c r="B439" s="5" t="s">
        <v>7791</v>
      </c>
      <c r="C439" s="5">
        <v>2015</v>
      </c>
      <c r="D439" s="5" t="s">
        <v>7793</v>
      </c>
      <c r="F439" s="5">
        <v>1</v>
      </c>
      <c r="G439" s="5">
        <v>5</v>
      </c>
      <c r="H439" s="5">
        <v>4</v>
      </c>
      <c r="I439" s="5" t="s">
        <v>7287</v>
      </c>
      <c r="L439" s="5" t="s">
        <v>4401</v>
      </c>
    </row>
    <row r="440" spans="1:17" ht="17.25" customHeight="1" x14ac:dyDescent="0.25">
      <c r="A440" s="5" t="s">
        <v>8009</v>
      </c>
      <c r="B440" s="5" t="s">
        <v>8010</v>
      </c>
      <c r="C440" s="5">
        <v>2015</v>
      </c>
      <c r="D440" s="5" t="s">
        <v>8014</v>
      </c>
      <c r="E440" s="5" t="s">
        <v>8015</v>
      </c>
      <c r="F440" s="5">
        <v>662</v>
      </c>
      <c r="G440" s="5">
        <v>671</v>
      </c>
      <c r="H440" s="5">
        <v>9</v>
      </c>
      <c r="I440" s="5" t="s">
        <v>7287</v>
      </c>
      <c r="L440" s="5" t="s">
        <v>4401</v>
      </c>
    </row>
    <row r="441" spans="1:17" ht="17.25" customHeight="1" x14ac:dyDescent="0.25">
      <c r="A441" s="5" t="s">
        <v>7810</v>
      </c>
      <c r="B441" s="5" t="s">
        <v>7811</v>
      </c>
      <c r="C441" s="5">
        <v>2015</v>
      </c>
      <c r="D441" s="5" t="s">
        <v>7815</v>
      </c>
      <c r="E441" s="5" t="s">
        <v>7816</v>
      </c>
      <c r="F441" s="5">
        <v>1</v>
      </c>
      <c r="G441" s="5">
        <v>6</v>
      </c>
      <c r="H441" s="5">
        <v>5</v>
      </c>
      <c r="I441" s="5" t="s">
        <v>7287</v>
      </c>
      <c r="L441" s="5" t="s">
        <v>4401</v>
      </c>
    </row>
    <row r="442" spans="1:17" ht="17.25" customHeight="1" x14ac:dyDescent="0.25">
      <c r="A442" s="5" t="s">
        <v>8326</v>
      </c>
      <c r="B442" s="5" t="s">
        <v>8327</v>
      </c>
      <c r="C442" s="5">
        <v>2015</v>
      </c>
      <c r="D442" s="5" t="s">
        <v>8330</v>
      </c>
      <c r="E442" s="5" t="s">
        <v>8331</v>
      </c>
      <c r="F442" s="5">
        <v>418</v>
      </c>
      <c r="G442" s="5">
        <v>422</v>
      </c>
      <c r="H442" s="5">
        <v>4</v>
      </c>
      <c r="I442" s="5" t="s">
        <v>7287</v>
      </c>
      <c r="L442" s="5" t="s">
        <v>4401</v>
      </c>
    </row>
    <row r="443" spans="1:17" ht="17.25" customHeight="1" x14ac:dyDescent="0.25">
      <c r="A443" s="5" t="s">
        <v>7906</v>
      </c>
      <c r="B443" s="5" t="s">
        <v>7907</v>
      </c>
      <c r="C443" s="5">
        <v>2015</v>
      </c>
      <c r="D443" s="5" t="s">
        <v>7911</v>
      </c>
      <c r="E443" s="5" t="s">
        <v>7912</v>
      </c>
      <c r="F443" s="5">
        <v>1</v>
      </c>
      <c r="G443" s="5">
        <v>6</v>
      </c>
      <c r="H443" s="5">
        <v>5</v>
      </c>
      <c r="I443" s="5" t="s">
        <v>7287</v>
      </c>
      <c r="L443" s="5" t="s">
        <v>4401</v>
      </c>
    </row>
    <row r="444" spans="1:17" ht="17.25" customHeight="1" x14ac:dyDescent="0.25">
      <c r="A444" s="5" t="s">
        <v>7384</v>
      </c>
      <c r="B444" s="5" t="s">
        <v>7385</v>
      </c>
      <c r="C444" s="5">
        <v>2015</v>
      </c>
      <c r="D444" s="5" t="s">
        <v>7389</v>
      </c>
      <c r="E444" s="5" t="s">
        <v>7390</v>
      </c>
      <c r="F444" s="5">
        <v>1</v>
      </c>
      <c r="G444" s="5">
        <v>8</v>
      </c>
      <c r="H444" s="5">
        <v>7</v>
      </c>
      <c r="I444" s="5" t="s">
        <v>7287</v>
      </c>
      <c r="L444" s="5" t="s">
        <v>4401</v>
      </c>
    </row>
    <row r="445" spans="1:17" ht="17.25" customHeight="1" x14ac:dyDescent="0.25">
      <c r="A445" s="5" t="s">
        <v>8601</v>
      </c>
      <c r="B445" s="5" t="s">
        <v>8602</v>
      </c>
      <c r="C445" s="5">
        <v>2015</v>
      </c>
      <c r="D445" s="5" t="s">
        <v>8606</v>
      </c>
      <c r="E445" s="5" t="s">
        <v>8607</v>
      </c>
      <c r="F445" s="5">
        <v>1</v>
      </c>
      <c r="G445" s="5">
        <v>5</v>
      </c>
      <c r="H445" s="5">
        <v>4</v>
      </c>
      <c r="I445" s="5" t="s">
        <v>7287</v>
      </c>
      <c r="L445" s="5" t="s">
        <v>4401</v>
      </c>
    </row>
    <row r="446" spans="1:17" ht="17.25" customHeight="1" x14ac:dyDescent="0.25">
      <c r="A446" s="5" t="s">
        <v>3135</v>
      </c>
      <c r="B446" s="5" t="s">
        <v>3138</v>
      </c>
      <c r="C446" s="5">
        <v>2015</v>
      </c>
      <c r="D446" s="5" t="s">
        <v>6528</v>
      </c>
      <c r="F446" s="5">
        <v>15</v>
      </c>
      <c r="G446" s="5">
        <v>24</v>
      </c>
      <c r="H446" s="5">
        <v>9</v>
      </c>
      <c r="I446" s="5" t="s">
        <v>28</v>
      </c>
      <c r="L446" s="5" t="s">
        <v>4401</v>
      </c>
    </row>
    <row r="447" spans="1:17" ht="17.25" customHeight="1" x14ac:dyDescent="0.25">
      <c r="A447" s="5" t="s">
        <v>6568</v>
      </c>
      <c r="B447" s="5" t="s">
        <v>6571</v>
      </c>
      <c r="C447" s="5">
        <v>2015</v>
      </c>
      <c r="D447" s="5" t="s">
        <v>6476</v>
      </c>
      <c r="E447" s="5" t="s">
        <v>6477</v>
      </c>
      <c r="F447" s="5">
        <v>391</v>
      </c>
      <c r="G447" s="5">
        <v>411</v>
      </c>
      <c r="H447" s="5">
        <v>20</v>
      </c>
      <c r="I447" s="5" t="s">
        <v>28</v>
      </c>
      <c r="L447" s="5" t="s">
        <v>4401</v>
      </c>
    </row>
    <row r="448" spans="1:17" ht="17.25" customHeight="1" x14ac:dyDescent="0.25">
      <c r="A448" s="5" t="s">
        <v>6458</v>
      </c>
      <c r="B448" s="5" t="s">
        <v>6461</v>
      </c>
      <c r="C448" s="5">
        <v>2015</v>
      </c>
      <c r="D448" s="5" t="s">
        <v>7188</v>
      </c>
      <c r="E448" s="5" t="s">
        <v>2948</v>
      </c>
      <c r="F448" s="5">
        <v>231</v>
      </c>
      <c r="G448" s="5">
        <v>238</v>
      </c>
      <c r="H448" s="5">
        <v>7</v>
      </c>
      <c r="I448" s="5" t="s">
        <v>28</v>
      </c>
      <c r="L448" s="5" t="s">
        <v>4401</v>
      </c>
    </row>
    <row r="449" spans="1:18" ht="17.25" customHeight="1" x14ac:dyDescent="0.25">
      <c r="A449" s="5" t="s">
        <v>3446</v>
      </c>
      <c r="B449" s="5" t="s">
        <v>3449</v>
      </c>
      <c r="C449" s="5">
        <v>2015</v>
      </c>
      <c r="D449" s="5" t="s">
        <v>3452</v>
      </c>
      <c r="I449" s="5" t="s">
        <v>28</v>
      </c>
      <c r="L449" s="5" t="s">
        <v>4410</v>
      </c>
      <c r="M449" s="5" t="s">
        <v>4402</v>
      </c>
      <c r="N449" s="5" t="s">
        <v>4403</v>
      </c>
      <c r="O449" s="5" t="s">
        <v>4403</v>
      </c>
      <c r="P449" s="5" t="s">
        <v>4403</v>
      </c>
      <c r="Q449" s="5" t="s">
        <v>4403</v>
      </c>
      <c r="R449" s="5" t="s">
        <v>4403</v>
      </c>
    </row>
    <row r="450" spans="1:18" ht="17.25" customHeight="1" x14ac:dyDescent="0.25">
      <c r="A450" s="5" t="s">
        <v>2905</v>
      </c>
      <c r="B450" s="5" t="s">
        <v>2908</v>
      </c>
      <c r="C450" s="5">
        <v>2015</v>
      </c>
      <c r="D450" s="5" t="s">
        <v>2913</v>
      </c>
      <c r="H450" s="5">
        <v>8</v>
      </c>
      <c r="I450" s="5" t="s">
        <v>28</v>
      </c>
      <c r="L450" s="5" t="s">
        <v>4401</v>
      </c>
      <c r="M450" s="5" t="s">
        <v>4402</v>
      </c>
      <c r="N450" s="5" t="s">
        <v>4403</v>
      </c>
      <c r="O450" s="5" t="s">
        <v>4403</v>
      </c>
      <c r="P450" s="5" t="s">
        <v>4403</v>
      </c>
    </row>
    <row r="451" spans="1:18" ht="17.25" customHeight="1" x14ac:dyDescent="0.25">
      <c r="A451" s="5" t="s">
        <v>3404</v>
      </c>
      <c r="B451" s="5" t="s">
        <v>3407</v>
      </c>
      <c r="C451" s="5">
        <v>2015</v>
      </c>
      <c r="D451" s="5" t="s">
        <v>3412</v>
      </c>
      <c r="E451" s="5" t="s">
        <v>3413</v>
      </c>
      <c r="F451" s="5">
        <v>208</v>
      </c>
      <c r="G451" s="5">
        <v>213</v>
      </c>
      <c r="H451" s="5">
        <v>5</v>
      </c>
      <c r="I451" s="5" t="s">
        <v>28</v>
      </c>
      <c r="L451" s="5" t="s">
        <v>4401</v>
      </c>
      <c r="M451" s="5" t="s">
        <v>4402</v>
      </c>
      <c r="N451" s="5" t="s">
        <v>4403</v>
      </c>
      <c r="O451" s="5" t="s">
        <v>4403</v>
      </c>
      <c r="P451" s="5" t="s">
        <v>4403</v>
      </c>
    </row>
    <row r="452" spans="1:18" ht="17.25" customHeight="1" x14ac:dyDescent="0.25">
      <c r="A452" s="5" t="s">
        <v>3333</v>
      </c>
      <c r="B452" s="5" t="s">
        <v>3336</v>
      </c>
      <c r="C452" s="5">
        <v>2015</v>
      </c>
      <c r="D452" s="5" t="s">
        <v>7188</v>
      </c>
      <c r="E452" s="5" t="s">
        <v>3340</v>
      </c>
      <c r="I452" s="5" t="s">
        <v>28</v>
      </c>
      <c r="L452" s="5" t="s">
        <v>4401</v>
      </c>
    </row>
    <row r="453" spans="1:18" ht="17.25" customHeight="1" x14ac:dyDescent="0.25">
      <c r="A453" s="5" t="s">
        <v>3421</v>
      </c>
      <c r="B453" s="5" t="s">
        <v>3424</v>
      </c>
      <c r="C453" s="5">
        <v>2015</v>
      </c>
      <c r="D453" s="5" t="s">
        <v>3428</v>
      </c>
      <c r="E453" s="5" t="s">
        <v>3429</v>
      </c>
      <c r="F453" s="5">
        <v>341</v>
      </c>
      <c r="G453" s="5">
        <v>346</v>
      </c>
      <c r="H453" s="5">
        <v>5</v>
      </c>
      <c r="I453" s="5" t="s">
        <v>28</v>
      </c>
      <c r="L453" s="5" t="s">
        <v>4401</v>
      </c>
      <c r="M453" s="5" t="s">
        <v>4402</v>
      </c>
      <c r="N453" s="5" t="s">
        <v>4403</v>
      </c>
      <c r="O453" s="5" t="s">
        <v>4403</v>
      </c>
      <c r="P453" s="5" t="s">
        <v>4403</v>
      </c>
    </row>
    <row r="454" spans="1:18" ht="17.25" customHeight="1" x14ac:dyDescent="0.25">
      <c r="A454" s="5" t="s">
        <v>6522</v>
      </c>
      <c r="B454" s="5" t="s">
        <v>6525</v>
      </c>
      <c r="C454" s="5">
        <v>2015</v>
      </c>
      <c r="D454" s="5" t="s">
        <v>6465</v>
      </c>
      <c r="E454" s="5" t="s">
        <v>6466</v>
      </c>
      <c r="I454" s="5" t="s">
        <v>28</v>
      </c>
      <c r="L454" s="5" t="s">
        <v>4401</v>
      </c>
    </row>
    <row r="455" spans="1:18" ht="17.25" customHeight="1" x14ac:dyDescent="0.25">
      <c r="A455" s="5" t="s">
        <v>3198</v>
      </c>
      <c r="B455" s="5" t="s">
        <v>3201</v>
      </c>
      <c r="C455" s="5">
        <v>2015</v>
      </c>
      <c r="D455" s="5" t="s">
        <v>3205</v>
      </c>
      <c r="E455" s="5" t="s">
        <v>3206</v>
      </c>
      <c r="F455" s="5">
        <v>116</v>
      </c>
      <c r="G455" s="5">
        <v>136</v>
      </c>
      <c r="H455" s="5">
        <v>20</v>
      </c>
      <c r="I455" s="5" t="s">
        <v>28</v>
      </c>
      <c r="L455" s="5" t="s">
        <v>4401</v>
      </c>
      <c r="M455" s="5" t="s">
        <v>4403</v>
      </c>
      <c r="N455" s="5" t="s">
        <v>4403</v>
      </c>
      <c r="O455" s="5" t="s">
        <v>4403</v>
      </c>
      <c r="P455" s="5" t="s">
        <v>4403</v>
      </c>
    </row>
    <row r="456" spans="1:18" ht="17.25" customHeight="1" x14ac:dyDescent="0.25">
      <c r="A456" s="5" t="s">
        <v>6470</v>
      </c>
      <c r="B456" s="5" t="s">
        <v>6473</v>
      </c>
      <c r="C456" s="5">
        <v>2015</v>
      </c>
      <c r="D456" s="5" t="s">
        <v>6595</v>
      </c>
      <c r="E456" s="5" t="s">
        <v>6596</v>
      </c>
      <c r="F456" s="5">
        <v>44</v>
      </c>
      <c r="G456" s="5">
        <v>56</v>
      </c>
      <c r="H456" s="5">
        <v>12</v>
      </c>
      <c r="I456" s="5" t="s">
        <v>28</v>
      </c>
      <c r="L456" s="5" t="s">
        <v>4401</v>
      </c>
    </row>
    <row r="457" spans="1:18" ht="17.25" customHeight="1" x14ac:dyDescent="0.25">
      <c r="A457" s="5" t="s">
        <v>3150</v>
      </c>
      <c r="B457" s="5" t="s">
        <v>3153</v>
      </c>
      <c r="C457" s="5">
        <v>2015</v>
      </c>
      <c r="D457" s="5" t="s">
        <v>3156</v>
      </c>
      <c r="E457" s="5" t="s">
        <v>2346</v>
      </c>
      <c r="F457" s="5">
        <v>79</v>
      </c>
      <c r="G457" s="5">
        <v>90</v>
      </c>
      <c r="H457" s="5">
        <v>11</v>
      </c>
      <c r="I457" s="5" t="s">
        <v>28</v>
      </c>
      <c r="L457" s="5" t="s">
        <v>4401</v>
      </c>
      <c r="M457" s="5" t="s">
        <v>4403</v>
      </c>
      <c r="N457" s="5" t="s">
        <v>4403</v>
      </c>
      <c r="O457" s="5" t="s">
        <v>4403</v>
      </c>
      <c r="P457" s="5" t="s">
        <v>4403</v>
      </c>
    </row>
    <row r="458" spans="1:18" ht="17.25" customHeight="1" x14ac:dyDescent="0.25">
      <c r="A458" s="5" t="s">
        <v>3033</v>
      </c>
      <c r="B458" s="5" t="s">
        <v>3035</v>
      </c>
      <c r="C458" s="5">
        <v>2015</v>
      </c>
      <c r="D458" s="5" t="s">
        <v>7188</v>
      </c>
      <c r="E458" s="5" t="s">
        <v>3173</v>
      </c>
      <c r="I458" s="5" t="s">
        <v>28</v>
      </c>
      <c r="L458" s="5" t="s">
        <v>4401</v>
      </c>
    </row>
    <row r="459" spans="1:18" ht="17.25" customHeight="1" x14ac:dyDescent="0.25">
      <c r="A459" s="5" t="s">
        <v>3489</v>
      </c>
      <c r="B459" s="5" t="s">
        <v>3492</v>
      </c>
      <c r="C459" s="5">
        <v>2015</v>
      </c>
      <c r="D459" s="5" t="s">
        <v>3496</v>
      </c>
      <c r="E459" s="5" t="s">
        <v>3497</v>
      </c>
      <c r="F459" s="5">
        <v>80</v>
      </c>
      <c r="G459" s="5">
        <v>95</v>
      </c>
      <c r="H459" s="5">
        <v>15</v>
      </c>
      <c r="I459" s="5" t="s">
        <v>28</v>
      </c>
      <c r="L459" s="5" t="s">
        <v>4401</v>
      </c>
      <c r="M459" s="5" t="s">
        <v>4403</v>
      </c>
      <c r="N459" s="5" t="s">
        <v>4403</v>
      </c>
      <c r="O459" s="5" t="s">
        <v>4403</v>
      </c>
      <c r="P459" s="5" t="s">
        <v>4403</v>
      </c>
      <c r="Q459" s="5" t="s">
        <v>4403</v>
      </c>
      <c r="R459" s="5" t="s">
        <v>4403</v>
      </c>
    </row>
    <row r="460" spans="1:18" ht="17.25" customHeight="1" x14ac:dyDescent="0.25">
      <c r="A460" s="5" t="s">
        <v>3453</v>
      </c>
      <c r="B460" s="5" t="s">
        <v>3456</v>
      </c>
      <c r="C460" s="5">
        <v>2015</v>
      </c>
      <c r="D460" s="5" t="s">
        <v>7183</v>
      </c>
      <c r="F460" s="5">
        <v>140</v>
      </c>
      <c r="G460" s="5">
        <v>151</v>
      </c>
      <c r="H460" s="5">
        <v>11</v>
      </c>
      <c r="I460" s="5" t="s">
        <v>28</v>
      </c>
      <c r="L460" s="5" t="s">
        <v>4401</v>
      </c>
    </row>
    <row r="461" spans="1:18" ht="17.25" customHeight="1" x14ac:dyDescent="0.25">
      <c r="A461" s="5" t="s">
        <v>3157</v>
      </c>
      <c r="B461" s="5" t="s">
        <v>3160</v>
      </c>
      <c r="C461" s="5">
        <v>2015</v>
      </c>
      <c r="D461" s="5" t="s">
        <v>3163</v>
      </c>
      <c r="E461" s="5" t="s">
        <v>3164</v>
      </c>
      <c r="F461" s="5">
        <v>270</v>
      </c>
      <c r="G461" s="5">
        <v>280</v>
      </c>
      <c r="H461" s="5">
        <v>10</v>
      </c>
      <c r="I461" s="5" t="s">
        <v>28</v>
      </c>
      <c r="L461" s="5" t="s">
        <v>4401</v>
      </c>
      <c r="M461" s="5" t="s">
        <v>4402</v>
      </c>
      <c r="N461" s="5" t="s">
        <v>4403</v>
      </c>
      <c r="O461" s="5" t="s">
        <v>4403</v>
      </c>
      <c r="P461" s="5" t="s">
        <v>4403</v>
      </c>
    </row>
    <row r="462" spans="1:18" ht="17.25" customHeight="1" x14ac:dyDescent="0.25">
      <c r="A462" s="5" t="s">
        <v>2949</v>
      </c>
      <c r="B462" s="5" t="s">
        <v>2952</v>
      </c>
      <c r="C462" s="5">
        <v>2015</v>
      </c>
      <c r="D462" s="5" t="s">
        <v>2955</v>
      </c>
      <c r="E462" s="5" t="s">
        <v>2956</v>
      </c>
      <c r="F462" s="5">
        <v>338</v>
      </c>
      <c r="G462" s="5">
        <v>345</v>
      </c>
      <c r="H462" s="5">
        <v>7</v>
      </c>
      <c r="I462" s="5" t="s">
        <v>28</v>
      </c>
      <c r="L462" s="5" t="s">
        <v>4401</v>
      </c>
      <c r="M462" s="5" t="s">
        <v>4403</v>
      </c>
      <c r="N462" s="5" t="s">
        <v>4403</v>
      </c>
      <c r="O462" s="5" t="s">
        <v>4403</v>
      </c>
      <c r="P462" s="5" t="s">
        <v>4403</v>
      </c>
    </row>
    <row r="463" spans="1:18" ht="17.25" customHeight="1" x14ac:dyDescent="0.25">
      <c r="A463" s="5" t="s">
        <v>2940</v>
      </c>
      <c r="B463" s="5" t="s">
        <v>2943</v>
      </c>
      <c r="C463" s="5">
        <v>2015</v>
      </c>
      <c r="D463" s="5" t="s">
        <v>7188</v>
      </c>
      <c r="E463" s="5" t="s">
        <v>2948</v>
      </c>
      <c r="F463" s="5">
        <v>165</v>
      </c>
      <c r="G463" s="5">
        <v>189</v>
      </c>
      <c r="H463" s="5">
        <v>24</v>
      </c>
      <c r="I463" s="5" t="s">
        <v>28</v>
      </c>
      <c r="L463" s="5" t="s">
        <v>4401</v>
      </c>
    </row>
    <row r="464" spans="1:18" ht="17.25" customHeight="1" x14ac:dyDescent="0.25">
      <c r="A464" s="5" t="s">
        <v>6746</v>
      </c>
      <c r="B464" s="5" t="s">
        <v>6826</v>
      </c>
      <c r="C464" s="5">
        <v>2015</v>
      </c>
      <c r="D464" s="5" t="s">
        <v>7188</v>
      </c>
      <c r="E464" s="5" t="s">
        <v>3340</v>
      </c>
      <c r="F464" s="5">
        <v>181</v>
      </c>
      <c r="G464" s="5">
        <v>191</v>
      </c>
      <c r="H464" s="5">
        <v>10</v>
      </c>
      <c r="I464" s="5" t="s">
        <v>28</v>
      </c>
      <c r="L464" s="5" t="s">
        <v>4401</v>
      </c>
    </row>
    <row r="465" spans="1:18" ht="17.25" customHeight="1" x14ac:dyDescent="0.25">
      <c r="A465" s="5" t="s">
        <v>3225</v>
      </c>
      <c r="B465" s="5" t="s">
        <v>3227</v>
      </c>
      <c r="C465" s="5">
        <v>2015</v>
      </c>
      <c r="D465" s="5" t="s">
        <v>3231</v>
      </c>
      <c r="E465" s="5" t="s">
        <v>3232</v>
      </c>
      <c r="F465" s="5">
        <v>181</v>
      </c>
      <c r="G465" s="5">
        <v>197</v>
      </c>
      <c r="H465" s="5">
        <v>16</v>
      </c>
      <c r="I465" s="5" t="s">
        <v>28</v>
      </c>
      <c r="L465" s="5" t="s">
        <v>4401</v>
      </c>
      <c r="M465" s="5" t="s">
        <v>4403</v>
      </c>
      <c r="N465" s="5" t="s">
        <v>4403</v>
      </c>
      <c r="O465" s="5" t="s">
        <v>4403</v>
      </c>
      <c r="P465" s="5" t="s">
        <v>4403</v>
      </c>
      <c r="Q465" s="5" t="s">
        <v>4403</v>
      </c>
      <c r="R465" s="5" t="s">
        <v>4403</v>
      </c>
    </row>
    <row r="466" spans="1:18" ht="17.25" customHeight="1" x14ac:dyDescent="0.25">
      <c r="A466" s="5" t="s">
        <v>3341</v>
      </c>
      <c r="B466" s="5" t="s">
        <v>3344</v>
      </c>
      <c r="C466" s="5">
        <v>2015</v>
      </c>
      <c r="D466" s="5" t="s">
        <v>3347</v>
      </c>
      <c r="E466" s="5" t="s">
        <v>3348</v>
      </c>
      <c r="F466" s="5">
        <v>423</v>
      </c>
      <c r="G466" s="5">
        <v>433</v>
      </c>
      <c r="H466" s="5">
        <v>10</v>
      </c>
      <c r="I466" s="5" t="s">
        <v>28</v>
      </c>
      <c r="L466" s="5" t="s">
        <v>4401</v>
      </c>
      <c r="M466" s="5" t="s">
        <v>4402</v>
      </c>
      <c r="N466" s="5" t="s">
        <v>4403</v>
      </c>
      <c r="O466" s="5" t="s">
        <v>4403</v>
      </c>
      <c r="P466" s="5" t="s">
        <v>4403</v>
      </c>
    </row>
    <row r="467" spans="1:18" ht="17.25" customHeight="1" x14ac:dyDescent="0.25">
      <c r="A467" s="5" t="s">
        <v>3102</v>
      </c>
      <c r="B467" s="5" t="s">
        <v>3105</v>
      </c>
      <c r="C467" s="5">
        <v>2015</v>
      </c>
      <c r="D467" s="5" t="s">
        <v>3109</v>
      </c>
      <c r="E467" s="5" t="s">
        <v>3110</v>
      </c>
      <c r="F467" s="5">
        <v>105</v>
      </c>
      <c r="G467" s="5">
        <v>119</v>
      </c>
      <c r="H467" s="5">
        <v>14</v>
      </c>
      <c r="I467" s="5" t="s">
        <v>28</v>
      </c>
      <c r="J467" s="5" t="s">
        <v>4409</v>
      </c>
      <c r="L467" s="5" t="s">
        <v>4401</v>
      </c>
      <c r="M467" s="5" t="s">
        <v>4402</v>
      </c>
      <c r="N467" s="5" t="s">
        <v>4403</v>
      </c>
      <c r="O467" s="5" t="s">
        <v>4403</v>
      </c>
      <c r="P467" s="5" t="s">
        <v>4403</v>
      </c>
    </row>
    <row r="468" spans="1:18" ht="17.25" customHeight="1" x14ac:dyDescent="0.25">
      <c r="A468" s="5" t="s">
        <v>3058</v>
      </c>
      <c r="B468" s="5" t="s">
        <v>3060</v>
      </c>
      <c r="C468" s="5">
        <v>2015</v>
      </c>
      <c r="D468" s="5" t="s">
        <v>3064</v>
      </c>
      <c r="E468" s="5" t="s">
        <v>3065</v>
      </c>
      <c r="F468" s="5">
        <v>1</v>
      </c>
      <c r="I468" s="5" t="s">
        <v>28</v>
      </c>
      <c r="L468" s="5" t="s">
        <v>4401</v>
      </c>
      <c r="M468" s="5" t="s">
        <v>4402</v>
      </c>
      <c r="N468" s="5" t="s">
        <v>4403</v>
      </c>
      <c r="O468" s="5" t="s">
        <v>4403</v>
      </c>
    </row>
    <row r="469" spans="1:18" ht="17.25" customHeight="1" x14ac:dyDescent="0.25">
      <c r="A469" s="5" t="s">
        <v>2888</v>
      </c>
      <c r="B469" s="5" t="s">
        <v>2891</v>
      </c>
      <c r="C469" s="5">
        <v>2015</v>
      </c>
      <c r="D469" s="5" t="s">
        <v>2894</v>
      </c>
      <c r="E469" s="5" t="s">
        <v>2895</v>
      </c>
      <c r="F469" s="5">
        <v>265</v>
      </c>
      <c r="G469" s="5">
        <v>277</v>
      </c>
      <c r="H469" s="5">
        <v>12</v>
      </c>
      <c r="I469" s="5" t="s">
        <v>28</v>
      </c>
      <c r="L469" s="5" t="s">
        <v>4401</v>
      </c>
      <c r="M469" s="5" t="s">
        <v>4402</v>
      </c>
      <c r="N469" s="5" t="s">
        <v>4403</v>
      </c>
      <c r="O469" s="5" t="s">
        <v>4403</v>
      </c>
      <c r="P469" s="5" t="s">
        <v>4403</v>
      </c>
    </row>
    <row r="470" spans="1:18" ht="17.25" customHeight="1" x14ac:dyDescent="0.25">
      <c r="A470" s="5" t="s">
        <v>3397</v>
      </c>
      <c r="B470" s="5" t="s">
        <v>3400</v>
      </c>
      <c r="C470" s="5">
        <v>2015</v>
      </c>
      <c r="D470" s="5" t="s">
        <v>3403</v>
      </c>
      <c r="F470" s="5">
        <v>198</v>
      </c>
      <c r="G470" s="5">
        <v>204</v>
      </c>
      <c r="H470" s="5">
        <v>6</v>
      </c>
      <c r="I470" s="5" t="s">
        <v>28</v>
      </c>
      <c r="L470" s="5" t="s">
        <v>4401</v>
      </c>
    </row>
    <row r="471" spans="1:18" ht="17.25" customHeight="1" x14ac:dyDescent="0.25">
      <c r="A471" s="5" t="s">
        <v>3076</v>
      </c>
      <c r="B471" s="5" t="s">
        <v>3079</v>
      </c>
      <c r="C471" s="5">
        <v>2015</v>
      </c>
      <c r="D471" s="5" t="s">
        <v>3083</v>
      </c>
      <c r="E471" s="5" t="s">
        <v>3084</v>
      </c>
      <c r="F471" s="5">
        <v>6214</v>
      </c>
      <c r="G471" s="5">
        <v>6222</v>
      </c>
      <c r="H471" s="5">
        <v>8</v>
      </c>
      <c r="I471" s="5" t="s">
        <v>28</v>
      </c>
      <c r="L471" s="5" t="s">
        <v>4401</v>
      </c>
      <c r="M471" s="5" t="s">
        <v>4402</v>
      </c>
      <c r="N471" s="5" t="s">
        <v>4403</v>
      </c>
      <c r="O471" s="5" t="s">
        <v>4403</v>
      </c>
      <c r="P471" s="5" t="s">
        <v>4403</v>
      </c>
    </row>
    <row r="472" spans="1:18" ht="17.25" customHeight="1" x14ac:dyDescent="0.25">
      <c r="A472" s="5" t="s">
        <v>2957</v>
      </c>
      <c r="B472" s="5" t="s">
        <v>2960</v>
      </c>
      <c r="C472" s="5">
        <v>2015</v>
      </c>
      <c r="D472" s="5" t="s">
        <v>2964</v>
      </c>
      <c r="E472" s="5" t="s">
        <v>2965</v>
      </c>
      <c r="F472" s="5">
        <v>1172</v>
      </c>
      <c r="G472" s="5">
        <v>1179</v>
      </c>
      <c r="H472" s="5">
        <v>7</v>
      </c>
      <c r="I472" s="5" t="s">
        <v>28</v>
      </c>
      <c r="L472" s="5" t="s">
        <v>4401</v>
      </c>
      <c r="M472" s="5" t="s">
        <v>4403</v>
      </c>
      <c r="N472" s="5" t="s">
        <v>4403</v>
      </c>
      <c r="O472" s="5" t="s">
        <v>4403</v>
      </c>
      <c r="P472" s="5" t="s">
        <v>4403</v>
      </c>
    </row>
    <row r="473" spans="1:18" ht="17.25" customHeight="1" x14ac:dyDescent="0.25">
      <c r="A473" s="5" t="s">
        <v>3389</v>
      </c>
      <c r="B473" s="5" t="s">
        <v>3392</v>
      </c>
      <c r="C473" s="5">
        <v>2015</v>
      </c>
      <c r="D473" s="5" t="s">
        <v>3395</v>
      </c>
      <c r="E473" s="5" t="s">
        <v>3396</v>
      </c>
      <c r="I473" s="5" t="s">
        <v>28</v>
      </c>
      <c r="L473" s="5" t="s">
        <v>4401</v>
      </c>
      <c r="M473" s="5" t="s">
        <v>4403</v>
      </c>
      <c r="N473" s="5" t="s">
        <v>4403</v>
      </c>
      <c r="O473" s="5" t="s">
        <v>4403</v>
      </c>
    </row>
    <row r="474" spans="1:18" ht="17.25" customHeight="1" x14ac:dyDescent="0.25">
      <c r="A474" s="5" t="s">
        <v>3126</v>
      </c>
      <c r="B474" s="5" t="s">
        <v>3129</v>
      </c>
      <c r="C474" s="5">
        <v>2015</v>
      </c>
      <c r="D474" s="5" t="s">
        <v>3133</v>
      </c>
      <c r="E474" s="5" t="s">
        <v>3134</v>
      </c>
      <c r="I474" s="5" t="s">
        <v>28</v>
      </c>
      <c r="L474" s="5" t="s">
        <v>4401</v>
      </c>
      <c r="M474" s="5" t="s">
        <v>4402</v>
      </c>
      <c r="N474" s="5" t="s">
        <v>4403</v>
      </c>
      <c r="O474" s="5" t="s">
        <v>4403</v>
      </c>
    </row>
    <row r="475" spans="1:18" ht="17.25" customHeight="1" x14ac:dyDescent="0.25">
      <c r="A475" s="5" t="s">
        <v>6589</v>
      </c>
      <c r="B475" s="5" t="s">
        <v>6592</v>
      </c>
      <c r="C475" s="5">
        <v>2015</v>
      </c>
      <c r="D475" s="5" t="s">
        <v>6829</v>
      </c>
      <c r="E475" s="5" t="s">
        <v>6830</v>
      </c>
      <c r="F475" s="5">
        <v>385</v>
      </c>
      <c r="G475" s="5">
        <v>390</v>
      </c>
      <c r="H475" s="5">
        <v>5</v>
      </c>
      <c r="I475" s="5" t="s">
        <v>28</v>
      </c>
      <c r="L475" s="5" t="s">
        <v>4401</v>
      </c>
    </row>
    <row r="476" spans="1:18" ht="17.25" customHeight="1" x14ac:dyDescent="0.25">
      <c r="A476" s="5" t="s">
        <v>3374</v>
      </c>
      <c r="B476" s="5" t="s">
        <v>3377</v>
      </c>
      <c r="C476" s="5">
        <v>2015</v>
      </c>
      <c r="D476" s="5" t="s">
        <v>3381</v>
      </c>
      <c r="F476" s="5">
        <v>263</v>
      </c>
      <c r="G476" s="5">
        <v>293</v>
      </c>
      <c r="H476" s="5">
        <v>30</v>
      </c>
      <c r="I476" s="5" t="s">
        <v>28</v>
      </c>
      <c r="L476" s="5" t="s">
        <v>4401</v>
      </c>
      <c r="M476" s="5" t="s">
        <v>4402</v>
      </c>
      <c r="N476" s="5" t="s">
        <v>4403</v>
      </c>
      <c r="O476" s="5" t="s">
        <v>4403</v>
      </c>
      <c r="P476" s="5" t="s">
        <v>4403</v>
      </c>
    </row>
    <row r="477" spans="1:18" ht="17.25" customHeight="1" x14ac:dyDescent="0.25">
      <c r="A477" s="5" t="s">
        <v>3165</v>
      </c>
      <c r="B477" s="5" t="s">
        <v>3168</v>
      </c>
      <c r="C477" s="5">
        <v>2015</v>
      </c>
      <c r="D477" s="5" t="s">
        <v>7188</v>
      </c>
      <c r="E477" s="5" t="s">
        <v>3173</v>
      </c>
      <c r="F477" s="5">
        <v>320</v>
      </c>
      <c r="G477" s="5">
        <v>327</v>
      </c>
      <c r="H477" s="5">
        <v>7</v>
      </c>
      <c r="I477" s="5" t="s">
        <v>28</v>
      </c>
      <c r="L477" s="5" t="s">
        <v>4401</v>
      </c>
    </row>
    <row r="478" spans="1:18" ht="17.25" customHeight="1" x14ac:dyDescent="0.25">
      <c r="A478" s="5" t="s">
        <v>2975</v>
      </c>
      <c r="B478" s="5" t="s">
        <v>2978</v>
      </c>
      <c r="C478" s="5">
        <v>2015</v>
      </c>
      <c r="D478" s="5" t="s">
        <v>2982</v>
      </c>
      <c r="E478" s="5" t="s">
        <v>2983</v>
      </c>
      <c r="F478" s="5">
        <v>62</v>
      </c>
      <c r="G478" s="5">
        <v>78</v>
      </c>
      <c r="H478" s="5">
        <v>16</v>
      </c>
      <c r="I478" s="5" t="s">
        <v>28</v>
      </c>
      <c r="L478" s="5" t="s">
        <v>4401</v>
      </c>
      <c r="M478" s="5" t="s">
        <v>4402</v>
      </c>
      <c r="N478" s="5" t="s">
        <v>4403</v>
      </c>
      <c r="O478" s="5" t="s">
        <v>4403</v>
      </c>
      <c r="P478" s="5" t="s">
        <v>4403</v>
      </c>
    </row>
    <row r="479" spans="1:18" ht="17.25" customHeight="1" x14ac:dyDescent="0.25">
      <c r="A479" s="5" t="s">
        <v>3461</v>
      </c>
      <c r="B479" s="5" t="s">
        <v>3464</v>
      </c>
      <c r="C479" s="5">
        <v>2015</v>
      </c>
      <c r="D479" s="5" t="s">
        <v>3470</v>
      </c>
      <c r="E479" s="5" t="s">
        <v>3471</v>
      </c>
      <c r="I479" s="5" t="s">
        <v>28</v>
      </c>
      <c r="L479" s="5" t="s">
        <v>4401</v>
      </c>
      <c r="M479" s="5" t="s">
        <v>4402</v>
      </c>
      <c r="N479" s="5" t="s">
        <v>4403</v>
      </c>
      <c r="O479" s="5" t="s">
        <v>4403</v>
      </c>
    </row>
    <row r="480" spans="1:18" ht="17.25" customHeight="1" x14ac:dyDescent="0.25">
      <c r="A480" s="5" t="s">
        <v>2984</v>
      </c>
      <c r="B480" s="5" t="s">
        <v>2987</v>
      </c>
      <c r="C480" s="5">
        <v>2015</v>
      </c>
      <c r="D480" s="5" t="s">
        <v>2990</v>
      </c>
      <c r="F480" s="5">
        <v>423</v>
      </c>
      <c r="G480" s="5">
        <v>433</v>
      </c>
      <c r="H480" s="5">
        <v>10</v>
      </c>
      <c r="I480" s="5" t="s">
        <v>28</v>
      </c>
      <c r="L480" s="5" t="s">
        <v>4401</v>
      </c>
      <c r="M480" s="5" t="s">
        <v>4403</v>
      </c>
      <c r="N480" s="5" t="s">
        <v>4403</v>
      </c>
      <c r="O480" s="5" t="s">
        <v>4403</v>
      </c>
      <c r="P480" s="5" t="s">
        <v>4403</v>
      </c>
    </row>
    <row r="481" spans="1:18" ht="17.25" customHeight="1" x14ac:dyDescent="0.25">
      <c r="A481" s="5" t="s">
        <v>2880</v>
      </c>
      <c r="B481" s="5" t="s">
        <v>2883</v>
      </c>
      <c r="C481" s="5">
        <v>2015</v>
      </c>
      <c r="D481" s="5" t="s">
        <v>2886</v>
      </c>
      <c r="E481" s="5" t="s">
        <v>2887</v>
      </c>
      <c r="F481" s="5">
        <v>453</v>
      </c>
      <c r="G481" s="5">
        <v>471</v>
      </c>
      <c r="H481" s="5">
        <v>18</v>
      </c>
      <c r="I481" s="5" t="s">
        <v>28</v>
      </c>
      <c r="L481" s="5" t="s">
        <v>4401</v>
      </c>
      <c r="M481" s="5" t="s">
        <v>4402</v>
      </c>
      <c r="N481" s="5" t="s">
        <v>4403</v>
      </c>
      <c r="O481" s="5" t="s">
        <v>4403</v>
      </c>
      <c r="P481" s="5" t="s">
        <v>4403</v>
      </c>
    </row>
    <row r="482" spans="1:18" ht="17.25" customHeight="1" x14ac:dyDescent="0.25">
      <c r="A482" s="5" t="s">
        <v>3297</v>
      </c>
      <c r="B482" s="5" t="s">
        <v>3300</v>
      </c>
      <c r="C482" s="5">
        <v>2015</v>
      </c>
      <c r="D482" s="5" t="s">
        <v>3303</v>
      </c>
      <c r="E482" s="5" t="s">
        <v>3304</v>
      </c>
      <c r="F482" s="5">
        <v>745</v>
      </c>
      <c r="G482" s="5">
        <v>750</v>
      </c>
      <c r="H482" s="5">
        <v>5</v>
      </c>
      <c r="I482" s="5" t="s">
        <v>28</v>
      </c>
      <c r="L482" s="5" t="s">
        <v>4401</v>
      </c>
      <c r="M482" s="5" t="s">
        <v>4403</v>
      </c>
      <c r="N482" s="5" t="s">
        <v>4403</v>
      </c>
      <c r="O482" s="5" t="s">
        <v>4403</v>
      </c>
      <c r="P482" s="5" t="s">
        <v>4403</v>
      </c>
    </row>
    <row r="483" spans="1:18" ht="17.25" customHeight="1" x14ac:dyDescent="0.25">
      <c r="A483" s="5" t="s">
        <v>3255</v>
      </c>
      <c r="B483" s="5" t="s">
        <v>3258</v>
      </c>
      <c r="C483" s="5">
        <v>2015</v>
      </c>
      <c r="D483" s="5" t="s">
        <v>3263</v>
      </c>
      <c r="E483" s="5" t="s">
        <v>3264</v>
      </c>
      <c r="I483" s="5" t="s">
        <v>28</v>
      </c>
      <c r="L483" s="5" t="s">
        <v>4401</v>
      </c>
      <c r="M483" s="5" t="s">
        <v>4402</v>
      </c>
      <c r="N483" s="5" t="s">
        <v>4403</v>
      </c>
      <c r="O483" s="5" t="s">
        <v>4403</v>
      </c>
    </row>
    <row r="484" spans="1:18" ht="17.25" customHeight="1" x14ac:dyDescent="0.25">
      <c r="A484" s="5" t="s">
        <v>3085</v>
      </c>
      <c r="B484" s="5" t="s">
        <v>3088</v>
      </c>
      <c r="C484" s="5">
        <v>2015</v>
      </c>
      <c r="D484" s="5" t="s">
        <v>3091</v>
      </c>
      <c r="E484" s="5" t="s">
        <v>3092</v>
      </c>
      <c r="F484" s="5">
        <v>131</v>
      </c>
      <c r="G484" s="5">
        <v>139</v>
      </c>
      <c r="H484" s="5">
        <v>8</v>
      </c>
      <c r="I484" s="5" t="s">
        <v>28</v>
      </c>
      <c r="L484" s="5" t="s">
        <v>7180</v>
      </c>
      <c r="M484" s="5" t="s">
        <v>4403</v>
      </c>
      <c r="N484" s="5" t="s">
        <v>4403</v>
      </c>
      <c r="O484" s="5" t="s">
        <v>4403</v>
      </c>
      <c r="P484" s="5" t="s">
        <v>4403</v>
      </c>
      <c r="Q484" s="5" t="s">
        <v>4403</v>
      </c>
      <c r="R484" s="5" t="s">
        <v>4403</v>
      </c>
    </row>
    <row r="485" spans="1:18" ht="17.25" customHeight="1" x14ac:dyDescent="0.25">
      <c r="A485" s="5" t="s">
        <v>3016</v>
      </c>
      <c r="B485" s="5" t="s">
        <v>3019</v>
      </c>
      <c r="C485" s="5">
        <v>2015</v>
      </c>
      <c r="D485" s="5" t="s">
        <v>3022</v>
      </c>
      <c r="E485" s="5" t="s">
        <v>3023</v>
      </c>
      <c r="F485" s="5">
        <v>847</v>
      </c>
      <c r="G485" s="5">
        <v>856</v>
      </c>
      <c r="H485" s="5">
        <v>9</v>
      </c>
      <c r="I485" s="5" t="s">
        <v>28</v>
      </c>
      <c r="L485" s="5" t="s">
        <v>7180</v>
      </c>
      <c r="M485" s="5" t="s">
        <v>4403</v>
      </c>
      <c r="N485" s="5" t="s">
        <v>4403</v>
      </c>
      <c r="O485" s="5" t="s">
        <v>4403</v>
      </c>
      <c r="P485" s="5" t="s">
        <v>4403</v>
      </c>
      <c r="Q485" s="5" t="s">
        <v>4403</v>
      </c>
      <c r="R485" s="5" t="s">
        <v>4403</v>
      </c>
    </row>
    <row r="486" spans="1:18" ht="17.25" customHeight="1" x14ac:dyDescent="0.25">
      <c r="A486" s="5" t="s">
        <v>2865</v>
      </c>
      <c r="B486" s="5" t="s">
        <v>2868</v>
      </c>
      <c r="C486" s="5">
        <v>2015</v>
      </c>
      <c r="D486" s="5" t="s">
        <v>2871</v>
      </c>
      <c r="E486" s="5" t="s">
        <v>2872</v>
      </c>
      <c r="F486" s="5">
        <v>690</v>
      </c>
      <c r="G486" s="5">
        <v>696</v>
      </c>
      <c r="H486" s="5">
        <v>6</v>
      </c>
      <c r="I486" s="5" t="s">
        <v>28</v>
      </c>
      <c r="L486" s="5" t="s">
        <v>7180</v>
      </c>
      <c r="M486" s="5" t="s">
        <v>4403</v>
      </c>
      <c r="N486" s="5" t="s">
        <v>4403</v>
      </c>
      <c r="O486" s="5" t="s">
        <v>4403</v>
      </c>
      <c r="P486" s="5" t="s">
        <v>4403</v>
      </c>
    </row>
    <row r="487" spans="1:18" ht="17.25" customHeight="1" x14ac:dyDescent="0.25">
      <c r="A487" s="5" t="s">
        <v>9305</v>
      </c>
      <c r="B487" s="5" t="s">
        <v>9306</v>
      </c>
      <c r="C487" s="5">
        <v>2015</v>
      </c>
      <c r="D487" s="5" t="s">
        <v>9308</v>
      </c>
      <c r="E487" s="5" t="s">
        <v>9309</v>
      </c>
      <c r="F487" s="5">
        <v>320</v>
      </c>
      <c r="G487" s="5">
        <v>327</v>
      </c>
      <c r="H487" s="5">
        <f>G487-F487+1</f>
        <v>8</v>
      </c>
      <c r="I487" s="5" t="s">
        <v>9239</v>
      </c>
      <c r="K487" s="5" t="s">
        <v>4401</v>
      </c>
    </row>
    <row r="488" spans="1:18" ht="17.25" customHeight="1" x14ac:dyDescent="0.25">
      <c r="A488" s="5" t="s">
        <v>7665</v>
      </c>
      <c r="B488" s="5" t="s">
        <v>3129</v>
      </c>
      <c r="C488" s="5">
        <v>2015</v>
      </c>
      <c r="D488" s="5" t="s">
        <v>7668</v>
      </c>
      <c r="E488" s="5" t="s">
        <v>7669</v>
      </c>
      <c r="F488" s="5">
        <v>1</v>
      </c>
      <c r="G488" s="5">
        <v>6</v>
      </c>
      <c r="H488" s="5">
        <v>5</v>
      </c>
      <c r="I488" s="5" t="s">
        <v>7287</v>
      </c>
      <c r="K488" s="5" t="s">
        <v>4401</v>
      </c>
    </row>
    <row r="489" spans="1:18" ht="17.25" customHeight="1" x14ac:dyDescent="0.25">
      <c r="A489" s="5" t="s">
        <v>7805</v>
      </c>
      <c r="B489" s="5" t="s">
        <v>3464</v>
      </c>
      <c r="C489" s="5">
        <v>2015</v>
      </c>
      <c r="D489" s="5" t="s">
        <v>7808</v>
      </c>
      <c r="E489" s="5" t="s">
        <v>7809</v>
      </c>
      <c r="F489" s="5">
        <v>1</v>
      </c>
      <c r="G489" s="5">
        <v>8</v>
      </c>
      <c r="H489" s="5">
        <v>7</v>
      </c>
      <c r="I489" s="5" t="s">
        <v>7287</v>
      </c>
      <c r="K489" s="5" t="s">
        <v>4401</v>
      </c>
    </row>
    <row r="490" spans="1:18" ht="17.25" customHeight="1" x14ac:dyDescent="0.25">
      <c r="A490" s="5" t="s">
        <v>8689</v>
      </c>
      <c r="B490" s="5" t="s">
        <v>2531</v>
      </c>
      <c r="C490" s="5">
        <v>2015</v>
      </c>
      <c r="D490" s="5" t="s">
        <v>8692</v>
      </c>
      <c r="E490" s="5" t="s">
        <v>8693</v>
      </c>
      <c r="F490" s="5">
        <v>1</v>
      </c>
      <c r="G490" s="5">
        <v>6</v>
      </c>
      <c r="H490" s="5">
        <v>5</v>
      </c>
      <c r="I490" s="5" t="s">
        <v>7287</v>
      </c>
      <c r="K490" s="5" t="s">
        <v>4401</v>
      </c>
    </row>
    <row r="491" spans="1:18" ht="17.25" customHeight="1" x14ac:dyDescent="0.25">
      <c r="A491" s="5" t="s">
        <v>7341</v>
      </c>
      <c r="B491" s="5" t="s">
        <v>3424</v>
      </c>
      <c r="C491" s="5">
        <v>2015</v>
      </c>
      <c r="D491" s="5" t="s">
        <v>7344</v>
      </c>
      <c r="E491" s="5" t="s">
        <v>7345</v>
      </c>
      <c r="F491" s="5">
        <v>341</v>
      </c>
      <c r="G491" s="5">
        <v>346</v>
      </c>
      <c r="H491" s="5">
        <v>5</v>
      </c>
      <c r="I491" s="5" t="s">
        <v>7287</v>
      </c>
      <c r="K491" s="5" t="s">
        <v>4401</v>
      </c>
    </row>
    <row r="492" spans="1:18" ht="17.25" customHeight="1" x14ac:dyDescent="0.25">
      <c r="A492" s="5" t="s">
        <v>8200</v>
      </c>
      <c r="B492" s="5" t="s">
        <v>2540</v>
      </c>
      <c r="C492" s="5">
        <v>2015</v>
      </c>
      <c r="D492" s="5" t="s">
        <v>8203</v>
      </c>
      <c r="E492" s="5" t="s">
        <v>8204</v>
      </c>
      <c r="F492" s="5">
        <v>1</v>
      </c>
      <c r="G492" s="5">
        <v>9</v>
      </c>
      <c r="H492" s="5">
        <v>8</v>
      </c>
      <c r="I492" s="5" t="s">
        <v>7287</v>
      </c>
      <c r="K492" s="5" t="s">
        <v>4401</v>
      </c>
    </row>
    <row r="493" spans="1:18" ht="17.25" customHeight="1" x14ac:dyDescent="0.25">
      <c r="A493" s="5" t="s">
        <v>3000</v>
      </c>
      <c r="B493" s="5" t="s">
        <v>3003</v>
      </c>
      <c r="C493" s="5">
        <v>2016</v>
      </c>
      <c r="D493" s="5" t="s">
        <v>3007</v>
      </c>
      <c r="E493" s="5" t="s">
        <v>3008</v>
      </c>
      <c r="F493" s="5">
        <v>806</v>
      </c>
      <c r="G493" s="5">
        <v>811</v>
      </c>
      <c r="H493" s="5">
        <v>5</v>
      </c>
      <c r="I493" s="5" t="s">
        <v>28</v>
      </c>
      <c r="L493" s="5" t="s">
        <v>4403</v>
      </c>
      <c r="M493" s="5" t="s">
        <v>4403</v>
      </c>
      <c r="N493" s="5" t="s">
        <v>4403</v>
      </c>
      <c r="O493" s="5" t="s">
        <v>4403</v>
      </c>
      <c r="P493" s="5" t="s">
        <v>4403</v>
      </c>
      <c r="Q493" s="5" t="s">
        <v>4403</v>
      </c>
      <c r="R493" s="5" t="s">
        <v>4403</v>
      </c>
    </row>
    <row r="494" spans="1:18" ht="17.25" customHeight="1" x14ac:dyDescent="0.25">
      <c r="A494" s="5" t="s">
        <v>8296</v>
      </c>
      <c r="B494" s="5" t="s">
        <v>8297</v>
      </c>
      <c r="C494" s="5">
        <v>2016</v>
      </c>
      <c r="D494" s="5" t="s">
        <v>8301</v>
      </c>
      <c r="E494" s="5" t="s">
        <v>8302</v>
      </c>
      <c r="F494" s="5">
        <v>905</v>
      </c>
      <c r="G494" s="5">
        <v>908</v>
      </c>
      <c r="H494" s="5">
        <v>3</v>
      </c>
      <c r="I494" s="5" t="s">
        <v>7287</v>
      </c>
      <c r="L494" s="5" t="s">
        <v>4402</v>
      </c>
      <c r="M494" s="5" t="s">
        <v>4402</v>
      </c>
      <c r="N494" s="5" t="s">
        <v>4402</v>
      </c>
      <c r="O494" s="5" t="s">
        <v>4402</v>
      </c>
      <c r="P494" s="5" t="s">
        <v>4401</v>
      </c>
    </row>
    <row r="495" spans="1:18" ht="17.25" customHeight="1" x14ac:dyDescent="0.25">
      <c r="A495" s="5" t="s">
        <v>9200</v>
      </c>
      <c r="B495" s="5" t="s">
        <v>9201</v>
      </c>
      <c r="C495" s="5">
        <v>2016</v>
      </c>
      <c r="D495" s="5" t="s">
        <v>9205</v>
      </c>
      <c r="F495" s="5">
        <v>310</v>
      </c>
      <c r="G495" s="5">
        <v>313</v>
      </c>
      <c r="H495" s="5">
        <v>3</v>
      </c>
      <c r="I495" s="5" t="s">
        <v>7287</v>
      </c>
      <c r="L495" s="5" t="s">
        <v>4402</v>
      </c>
      <c r="M495" s="5" t="s">
        <v>4402</v>
      </c>
      <c r="N495" s="5" t="s">
        <v>4402</v>
      </c>
      <c r="O495" s="5" t="s">
        <v>4402</v>
      </c>
      <c r="P495" s="5" t="s">
        <v>4401</v>
      </c>
    </row>
    <row r="496" spans="1:18" ht="17.25" customHeight="1" x14ac:dyDescent="0.25">
      <c r="A496" s="5" t="s">
        <v>9206</v>
      </c>
      <c r="B496" s="5" t="s">
        <v>9207</v>
      </c>
      <c r="C496" s="5">
        <v>2016</v>
      </c>
      <c r="D496" s="5" t="s">
        <v>9210</v>
      </c>
      <c r="E496" s="5" t="s">
        <v>9211</v>
      </c>
      <c r="F496" s="5">
        <v>1</v>
      </c>
      <c r="G496" s="5">
        <v>8</v>
      </c>
      <c r="H496" s="5">
        <v>7</v>
      </c>
      <c r="I496" s="5" t="s">
        <v>7287</v>
      </c>
      <c r="L496" s="5" t="s">
        <v>4402</v>
      </c>
      <c r="M496" s="5" t="s">
        <v>4402</v>
      </c>
      <c r="N496" s="5" t="s">
        <v>4402</v>
      </c>
      <c r="O496" s="5" t="s">
        <v>4402</v>
      </c>
      <c r="P496" s="5" t="s">
        <v>4402</v>
      </c>
      <c r="Q496" s="5" t="s">
        <v>4402</v>
      </c>
      <c r="R496" s="5" t="s">
        <v>4401</v>
      </c>
    </row>
    <row r="497" spans="1:18" ht="17.25" customHeight="1" x14ac:dyDescent="0.25">
      <c r="A497" s="5" t="s">
        <v>8863</v>
      </c>
      <c r="B497" s="5" t="s">
        <v>8864</v>
      </c>
      <c r="C497" s="5">
        <v>2016</v>
      </c>
      <c r="D497" s="5" t="s">
        <v>8868</v>
      </c>
      <c r="E497" s="5" t="s">
        <v>8869</v>
      </c>
      <c r="F497" s="5">
        <v>25</v>
      </c>
      <c r="G497" s="5">
        <v>26</v>
      </c>
      <c r="H497" s="5">
        <v>1</v>
      </c>
      <c r="I497" s="5" t="s">
        <v>7287</v>
      </c>
      <c r="L497" s="5" t="s">
        <v>4402</v>
      </c>
      <c r="M497" s="5" t="s">
        <v>4402</v>
      </c>
      <c r="N497" s="5" t="s">
        <v>4402</v>
      </c>
      <c r="O497" s="5" t="s">
        <v>4402</v>
      </c>
      <c r="P497" s="5" t="s">
        <v>4401</v>
      </c>
    </row>
    <row r="498" spans="1:18" ht="17.25" customHeight="1" x14ac:dyDescent="0.25">
      <c r="A498" s="5" t="s">
        <v>8946</v>
      </c>
      <c r="B498" s="5" t="s">
        <v>8947</v>
      </c>
      <c r="C498" s="5">
        <v>2016</v>
      </c>
      <c r="D498" s="5" t="s">
        <v>8951</v>
      </c>
      <c r="E498" s="5" t="s">
        <v>8952</v>
      </c>
      <c r="F498" s="5">
        <v>29</v>
      </c>
      <c r="G498" s="5">
        <v>32</v>
      </c>
      <c r="H498" s="5">
        <v>3</v>
      </c>
      <c r="I498" s="5" t="s">
        <v>7287</v>
      </c>
      <c r="L498" s="5" t="s">
        <v>4402</v>
      </c>
      <c r="M498" s="5" t="s">
        <v>4402</v>
      </c>
      <c r="N498" s="5" t="s">
        <v>4402</v>
      </c>
      <c r="O498" s="5" t="s">
        <v>4402</v>
      </c>
      <c r="P498" s="5" t="s">
        <v>4401</v>
      </c>
    </row>
    <row r="499" spans="1:18" ht="17.25" customHeight="1" x14ac:dyDescent="0.25">
      <c r="A499" s="5" t="s">
        <v>2613</v>
      </c>
      <c r="B499" s="5" t="s">
        <v>2616</v>
      </c>
      <c r="C499" s="5">
        <v>2016</v>
      </c>
      <c r="D499" s="5" t="s">
        <v>2620</v>
      </c>
      <c r="E499" s="5" t="s">
        <v>2621</v>
      </c>
      <c r="F499" s="5">
        <v>267</v>
      </c>
      <c r="G499" s="5">
        <v>271</v>
      </c>
      <c r="H499" s="5">
        <v>4</v>
      </c>
      <c r="I499" s="5" t="s">
        <v>28</v>
      </c>
      <c r="L499" s="5" t="s">
        <v>4402</v>
      </c>
      <c r="M499" s="5" t="s">
        <v>4402</v>
      </c>
      <c r="N499" s="5" t="s">
        <v>4403</v>
      </c>
      <c r="O499" s="5" t="s">
        <v>4403</v>
      </c>
      <c r="P499" s="5" t="s">
        <v>4401</v>
      </c>
    </row>
    <row r="500" spans="1:18" ht="17.25" customHeight="1" x14ac:dyDescent="0.25">
      <c r="A500" s="5" t="s">
        <v>2356</v>
      </c>
      <c r="B500" s="5" t="s">
        <v>2359</v>
      </c>
      <c r="C500" s="5">
        <v>2016</v>
      </c>
      <c r="D500" s="5" t="s">
        <v>2362</v>
      </c>
      <c r="E500" s="5" t="s">
        <v>2363</v>
      </c>
      <c r="F500" s="5">
        <v>312</v>
      </c>
      <c r="G500" s="5">
        <v>319</v>
      </c>
      <c r="H500" s="5">
        <v>7</v>
      </c>
      <c r="I500" s="5" t="s">
        <v>28</v>
      </c>
      <c r="L500" s="5" t="s">
        <v>4402</v>
      </c>
      <c r="M500" s="5" t="s">
        <v>4402</v>
      </c>
      <c r="N500" s="5" t="s">
        <v>4403</v>
      </c>
      <c r="O500" s="5" t="s">
        <v>4403</v>
      </c>
      <c r="P500" s="5" t="s">
        <v>4403</v>
      </c>
      <c r="Q500" s="5" t="s">
        <v>4403</v>
      </c>
      <c r="R500" s="5" t="s">
        <v>4401</v>
      </c>
    </row>
    <row r="501" spans="1:18" ht="17.25" customHeight="1" x14ac:dyDescent="0.25">
      <c r="A501" s="5" t="s">
        <v>2931</v>
      </c>
      <c r="B501" s="5" t="s">
        <v>2934</v>
      </c>
      <c r="C501" s="5">
        <v>2016</v>
      </c>
      <c r="D501" s="5" t="s">
        <v>2938</v>
      </c>
      <c r="E501" s="5" t="s">
        <v>2939</v>
      </c>
      <c r="F501" s="5">
        <v>181</v>
      </c>
      <c r="G501" s="5">
        <v>184</v>
      </c>
      <c r="H501" s="5">
        <v>3</v>
      </c>
      <c r="I501" s="5" t="s">
        <v>28</v>
      </c>
      <c r="L501" s="5" t="s">
        <v>4402</v>
      </c>
      <c r="M501" s="5" t="s">
        <v>4402</v>
      </c>
      <c r="N501" s="5" t="s">
        <v>4403</v>
      </c>
      <c r="O501" s="5" t="s">
        <v>4403</v>
      </c>
      <c r="P501" s="5" t="s">
        <v>4401</v>
      </c>
    </row>
    <row r="502" spans="1:18" ht="17.25" customHeight="1" x14ac:dyDescent="0.25">
      <c r="A502" s="5" t="s">
        <v>2818</v>
      </c>
      <c r="B502" s="5" t="s">
        <v>2821</v>
      </c>
      <c r="C502" s="5">
        <v>2016</v>
      </c>
      <c r="D502" s="5" t="s">
        <v>2825</v>
      </c>
      <c r="E502" s="5" t="s">
        <v>2826</v>
      </c>
      <c r="F502" s="5">
        <v>557</v>
      </c>
      <c r="G502" s="5">
        <v>561</v>
      </c>
      <c r="H502" s="5">
        <v>4</v>
      </c>
      <c r="I502" s="5" t="s">
        <v>28</v>
      </c>
      <c r="L502" s="5" t="s">
        <v>4402</v>
      </c>
      <c r="M502" s="5" t="s">
        <v>4402</v>
      </c>
      <c r="N502" s="5" t="s">
        <v>4403</v>
      </c>
      <c r="O502" s="5" t="s">
        <v>4403</v>
      </c>
      <c r="P502" s="5" t="s">
        <v>4401</v>
      </c>
    </row>
    <row r="503" spans="1:18" ht="17.25" customHeight="1" x14ac:dyDescent="0.25">
      <c r="A503" s="5" t="s">
        <v>2768</v>
      </c>
      <c r="B503" s="5" t="s">
        <v>2771</v>
      </c>
      <c r="C503" s="5">
        <v>2016</v>
      </c>
      <c r="D503" s="5" t="s">
        <v>2775</v>
      </c>
      <c r="E503" s="5" t="s">
        <v>2776</v>
      </c>
      <c r="F503" s="5">
        <v>1032</v>
      </c>
      <c r="G503" s="5">
        <v>1036</v>
      </c>
      <c r="H503" s="5">
        <v>4</v>
      </c>
      <c r="I503" s="5" t="s">
        <v>28</v>
      </c>
      <c r="L503" s="5" t="s">
        <v>4402</v>
      </c>
      <c r="M503" s="5" t="s">
        <v>4402</v>
      </c>
      <c r="N503" s="5" t="s">
        <v>4403</v>
      </c>
      <c r="O503" s="5" t="s">
        <v>4403</v>
      </c>
      <c r="P503" s="5" t="s">
        <v>4401</v>
      </c>
    </row>
    <row r="504" spans="1:18" ht="17.25" customHeight="1" x14ac:dyDescent="0.25">
      <c r="A504" s="5" t="s">
        <v>3305</v>
      </c>
      <c r="B504" s="5" t="s">
        <v>3308</v>
      </c>
      <c r="C504" s="5">
        <v>2016</v>
      </c>
      <c r="D504" s="5" t="s">
        <v>3310</v>
      </c>
      <c r="E504" s="5" t="s">
        <v>3311</v>
      </c>
      <c r="F504" s="5">
        <v>314</v>
      </c>
      <c r="G504" s="5">
        <v>318</v>
      </c>
      <c r="H504" s="5">
        <v>4</v>
      </c>
      <c r="I504" s="5" t="s">
        <v>28</v>
      </c>
      <c r="L504" s="5" t="s">
        <v>4402</v>
      </c>
      <c r="M504" s="5" t="s">
        <v>4402</v>
      </c>
      <c r="N504" s="5" t="s">
        <v>4403</v>
      </c>
      <c r="O504" s="5" t="s">
        <v>4403</v>
      </c>
      <c r="P504" s="5" t="s">
        <v>4401</v>
      </c>
    </row>
    <row r="505" spans="1:18" ht="17.25" customHeight="1" x14ac:dyDescent="0.25">
      <c r="A505" s="5" t="s">
        <v>2570</v>
      </c>
      <c r="B505" s="5" t="s">
        <v>2572</v>
      </c>
      <c r="C505" s="5">
        <v>2016</v>
      </c>
      <c r="D505" s="5" t="s">
        <v>2576</v>
      </c>
      <c r="E505" s="5" t="s">
        <v>2577</v>
      </c>
      <c r="F505" s="5">
        <v>128</v>
      </c>
      <c r="G505" s="5">
        <v>132</v>
      </c>
      <c r="H505" s="5">
        <v>4</v>
      </c>
      <c r="I505" s="5" t="s">
        <v>28</v>
      </c>
      <c r="L505" s="5" t="s">
        <v>4402</v>
      </c>
      <c r="M505" s="5" t="s">
        <v>4402</v>
      </c>
      <c r="N505" s="5" t="s">
        <v>4403</v>
      </c>
      <c r="O505" s="5" t="s">
        <v>4403</v>
      </c>
      <c r="P505" s="5" t="s">
        <v>4401</v>
      </c>
    </row>
    <row r="506" spans="1:18" ht="17.25" customHeight="1" x14ac:dyDescent="0.25">
      <c r="A506" s="5" t="s">
        <v>3009</v>
      </c>
      <c r="B506" s="5" t="s">
        <v>3011</v>
      </c>
      <c r="C506" s="5">
        <v>2016</v>
      </c>
      <c r="D506" s="5" t="s">
        <v>3014</v>
      </c>
      <c r="E506" s="5" t="s">
        <v>3015</v>
      </c>
      <c r="F506" s="5">
        <v>9</v>
      </c>
      <c r="G506" s="5">
        <v>11</v>
      </c>
      <c r="H506" s="5">
        <v>2</v>
      </c>
      <c r="I506" s="5" t="s">
        <v>28</v>
      </c>
      <c r="L506" s="5" t="s">
        <v>4402</v>
      </c>
      <c r="M506" s="5" t="s">
        <v>4402</v>
      </c>
      <c r="N506" s="5" t="s">
        <v>4403</v>
      </c>
      <c r="O506" s="5" t="s">
        <v>4403</v>
      </c>
      <c r="P506" s="5" t="s">
        <v>4401</v>
      </c>
    </row>
    <row r="507" spans="1:18" ht="17.25" customHeight="1" x14ac:dyDescent="0.25">
      <c r="A507" s="5" t="s">
        <v>2733</v>
      </c>
      <c r="B507" s="5" t="s">
        <v>2736</v>
      </c>
      <c r="C507" s="5">
        <v>2016</v>
      </c>
      <c r="D507" s="5" t="s">
        <v>2740</v>
      </c>
      <c r="E507" s="5" t="s">
        <v>2741</v>
      </c>
      <c r="F507" s="5">
        <v>61</v>
      </c>
      <c r="G507" s="5">
        <v>64</v>
      </c>
      <c r="H507" s="5">
        <v>3</v>
      </c>
      <c r="I507" s="5" t="s">
        <v>28</v>
      </c>
      <c r="L507" s="5" t="s">
        <v>4402</v>
      </c>
      <c r="M507" s="5" t="s">
        <v>4402</v>
      </c>
      <c r="N507" s="5" t="s">
        <v>4403</v>
      </c>
      <c r="O507" s="5" t="s">
        <v>4403</v>
      </c>
      <c r="P507" s="5" t="s">
        <v>4401</v>
      </c>
    </row>
    <row r="508" spans="1:18" ht="17.25" customHeight="1" x14ac:dyDescent="0.25">
      <c r="A508" s="5" t="s">
        <v>2622</v>
      </c>
      <c r="B508" s="5" t="s">
        <v>2625</v>
      </c>
      <c r="C508" s="5">
        <v>2016</v>
      </c>
      <c r="D508" s="5" t="s">
        <v>2628</v>
      </c>
      <c r="I508" s="5" t="s">
        <v>28</v>
      </c>
      <c r="L508" s="5" t="s">
        <v>4403</v>
      </c>
      <c r="M508" s="5" t="s">
        <v>4403</v>
      </c>
      <c r="N508" s="5" t="s">
        <v>4403</v>
      </c>
      <c r="O508" s="5" t="s">
        <v>4403</v>
      </c>
      <c r="P508" s="5" t="s">
        <v>4401</v>
      </c>
    </row>
    <row r="509" spans="1:18" ht="17.25" customHeight="1" x14ac:dyDescent="0.25">
      <c r="A509" s="5" t="s">
        <v>7505</v>
      </c>
      <c r="B509" s="5" t="s">
        <v>7506</v>
      </c>
      <c r="C509" s="5">
        <v>2016</v>
      </c>
      <c r="D509" s="5" t="s">
        <v>7510</v>
      </c>
      <c r="E509" s="5" t="s">
        <v>7511</v>
      </c>
      <c r="F509" s="5">
        <v>1</v>
      </c>
      <c r="G509" s="5">
        <v>5</v>
      </c>
      <c r="H509" s="5">
        <v>4</v>
      </c>
      <c r="I509" s="5" t="s">
        <v>7287</v>
      </c>
      <c r="L509" s="5" t="s">
        <v>4401</v>
      </c>
    </row>
    <row r="510" spans="1:18" ht="17.25" customHeight="1" x14ac:dyDescent="0.25">
      <c r="A510" s="5" t="s">
        <v>8157</v>
      </c>
      <c r="B510" s="5" t="s">
        <v>8158</v>
      </c>
      <c r="C510" s="5">
        <v>2016</v>
      </c>
      <c r="D510" s="5" t="s">
        <v>8162</v>
      </c>
      <c r="E510" s="5" t="s">
        <v>8163</v>
      </c>
      <c r="F510" s="5">
        <v>227</v>
      </c>
      <c r="G510" s="5">
        <v>234</v>
      </c>
      <c r="H510" s="5">
        <v>7</v>
      </c>
      <c r="I510" s="5" t="s">
        <v>7287</v>
      </c>
      <c r="L510" s="5" t="s">
        <v>4401</v>
      </c>
    </row>
    <row r="511" spans="1:18" ht="17.25" customHeight="1" x14ac:dyDescent="0.25">
      <c r="A511" s="5" t="s">
        <v>8367</v>
      </c>
      <c r="B511" s="5" t="s">
        <v>8368</v>
      </c>
      <c r="C511" s="5">
        <v>2016</v>
      </c>
      <c r="D511" s="5" t="s">
        <v>8372</v>
      </c>
      <c r="E511" s="5" t="s">
        <v>8373</v>
      </c>
      <c r="F511" s="5">
        <v>1</v>
      </c>
      <c r="G511" s="5">
        <v>5</v>
      </c>
      <c r="H511" s="5">
        <v>4</v>
      </c>
      <c r="I511" s="5" t="s">
        <v>7287</v>
      </c>
      <c r="L511" s="5" t="s">
        <v>4401</v>
      </c>
    </row>
    <row r="512" spans="1:18" ht="17.25" customHeight="1" x14ac:dyDescent="0.25">
      <c r="A512" s="5" t="s">
        <v>7479</v>
      </c>
      <c r="B512" s="5" t="s">
        <v>7480</v>
      </c>
      <c r="C512" s="5">
        <v>2016</v>
      </c>
      <c r="D512" s="5" t="s">
        <v>7484</v>
      </c>
      <c r="E512" s="5" t="s">
        <v>7485</v>
      </c>
      <c r="F512" s="5">
        <v>858</v>
      </c>
      <c r="G512" s="5">
        <v>862</v>
      </c>
      <c r="H512" s="5">
        <v>4</v>
      </c>
      <c r="I512" s="5" t="s">
        <v>7287</v>
      </c>
      <c r="L512" s="5" t="s">
        <v>4401</v>
      </c>
    </row>
    <row r="513" spans="1:18" ht="17.25" customHeight="1" x14ac:dyDescent="0.25">
      <c r="A513" s="5" t="s">
        <v>7346</v>
      </c>
      <c r="B513" s="5" t="s">
        <v>7347</v>
      </c>
      <c r="C513" s="5">
        <v>2016</v>
      </c>
      <c r="D513" s="5" t="s">
        <v>7351</v>
      </c>
      <c r="E513" s="5" t="s">
        <v>7352</v>
      </c>
      <c r="F513" s="5">
        <v>705</v>
      </c>
      <c r="G513" s="5">
        <v>709</v>
      </c>
      <c r="H513" s="5">
        <v>4</v>
      </c>
      <c r="I513" s="5" t="s">
        <v>7287</v>
      </c>
      <c r="L513" s="5" t="s">
        <v>4401</v>
      </c>
    </row>
    <row r="514" spans="1:18" ht="17.25" customHeight="1" x14ac:dyDescent="0.25">
      <c r="A514" s="5" t="s">
        <v>8043</v>
      </c>
      <c r="B514" s="5" t="s">
        <v>8044</v>
      </c>
      <c r="C514" s="5">
        <v>2016</v>
      </c>
      <c r="D514" s="5" t="s">
        <v>8048</v>
      </c>
      <c r="E514" s="5" t="s">
        <v>8049</v>
      </c>
      <c r="F514" s="5">
        <v>1</v>
      </c>
      <c r="G514" s="5">
        <v>9</v>
      </c>
      <c r="H514" s="5">
        <v>8</v>
      </c>
      <c r="I514" s="5" t="s">
        <v>7287</v>
      </c>
      <c r="L514" s="5" t="s">
        <v>4401</v>
      </c>
    </row>
    <row r="515" spans="1:18" ht="17.25" customHeight="1" x14ac:dyDescent="0.25">
      <c r="A515" s="5" t="s">
        <v>8082</v>
      </c>
      <c r="B515" s="5" t="s">
        <v>8083</v>
      </c>
      <c r="C515" s="5">
        <v>2016</v>
      </c>
      <c r="D515" s="5" t="s">
        <v>8087</v>
      </c>
      <c r="E515" s="5" t="s">
        <v>8088</v>
      </c>
      <c r="F515" s="5">
        <v>1</v>
      </c>
      <c r="G515" s="5">
        <v>9</v>
      </c>
      <c r="H515" s="5">
        <v>8</v>
      </c>
      <c r="I515" s="5" t="s">
        <v>7287</v>
      </c>
      <c r="L515" s="5" t="s">
        <v>4401</v>
      </c>
    </row>
    <row r="516" spans="1:18" ht="17.25" customHeight="1" x14ac:dyDescent="0.25">
      <c r="A516" s="5" t="s">
        <v>7649</v>
      </c>
      <c r="B516" s="5" t="s">
        <v>7650</v>
      </c>
      <c r="C516" s="5">
        <v>2016</v>
      </c>
      <c r="D516" s="5" t="s">
        <v>7653</v>
      </c>
      <c r="E516" s="5" t="s">
        <v>7654</v>
      </c>
      <c r="F516" s="5">
        <v>1032</v>
      </c>
      <c r="G516" s="5">
        <v>1036</v>
      </c>
      <c r="H516" s="5">
        <v>4</v>
      </c>
      <c r="I516" s="5" t="s">
        <v>7287</v>
      </c>
      <c r="L516" s="5" t="s">
        <v>4401</v>
      </c>
    </row>
    <row r="517" spans="1:18" ht="17.25" customHeight="1" x14ac:dyDescent="0.25">
      <c r="A517" s="5" t="s">
        <v>8290</v>
      </c>
      <c r="B517" s="5" t="s">
        <v>8291</v>
      </c>
      <c r="C517" s="5">
        <v>2016</v>
      </c>
      <c r="D517" s="5" t="s">
        <v>8294</v>
      </c>
      <c r="E517" s="5" t="s">
        <v>8295</v>
      </c>
      <c r="F517" s="5">
        <v>1</v>
      </c>
      <c r="G517" s="5">
        <v>6</v>
      </c>
      <c r="H517" s="5">
        <v>5</v>
      </c>
      <c r="I517" s="5" t="s">
        <v>7287</v>
      </c>
      <c r="L517" s="5" t="s">
        <v>4401</v>
      </c>
    </row>
    <row r="518" spans="1:18" ht="17.25" customHeight="1" x14ac:dyDescent="0.25">
      <c r="A518" s="5" t="s">
        <v>7970</v>
      </c>
      <c r="B518" s="5" t="s">
        <v>7971</v>
      </c>
      <c r="C518" s="5">
        <v>2016</v>
      </c>
      <c r="D518" s="5" t="s">
        <v>7975</v>
      </c>
      <c r="E518" s="5" t="s">
        <v>7976</v>
      </c>
      <c r="F518" s="5">
        <v>1</v>
      </c>
      <c r="G518" s="5">
        <v>6</v>
      </c>
      <c r="H518" s="5">
        <v>5</v>
      </c>
      <c r="I518" s="5" t="s">
        <v>7287</v>
      </c>
      <c r="L518" s="5" t="s">
        <v>4401</v>
      </c>
    </row>
    <row r="519" spans="1:18" ht="17.25" customHeight="1" x14ac:dyDescent="0.25">
      <c r="A519" s="5" t="s">
        <v>8319</v>
      </c>
      <c r="B519" s="5" t="s">
        <v>8320</v>
      </c>
      <c r="C519" s="5">
        <v>2016</v>
      </c>
      <c r="D519" s="5" t="s">
        <v>8324</v>
      </c>
      <c r="E519" s="5" t="s">
        <v>8325</v>
      </c>
      <c r="F519" s="5">
        <v>758</v>
      </c>
      <c r="G519" s="5">
        <v>763</v>
      </c>
      <c r="H519" s="5">
        <v>5</v>
      </c>
      <c r="I519" s="5" t="s">
        <v>7287</v>
      </c>
      <c r="L519" s="5" t="s">
        <v>4401</v>
      </c>
    </row>
    <row r="520" spans="1:18" ht="17.25" customHeight="1" x14ac:dyDescent="0.25">
      <c r="A520" s="5" t="s">
        <v>5473</v>
      </c>
      <c r="B520" s="5" t="s">
        <v>6610</v>
      </c>
      <c r="C520" s="5">
        <v>2016</v>
      </c>
      <c r="D520" s="5" t="s">
        <v>6624</v>
      </c>
      <c r="E520" s="5" t="s">
        <v>6625</v>
      </c>
      <c r="I520" s="5" t="s">
        <v>28</v>
      </c>
      <c r="L520" s="5" t="s">
        <v>4401</v>
      </c>
    </row>
    <row r="521" spans="1:18" ht="17.25" customHeight="1" x14ac:dyDescent="0.25">
      <c r="A521" s="5" t="s">
        <v>3282</v>
      </c>
      <c r="B521" s="5" t="s">
        <v>3285</v>
      </c>
      <c r="C521" s="5">
        <v>2016</v>
      </c>
      <c r="D521" s="5" t="s">
        <v>3288</v>
      </c>
      <c r="E521" s="5" t="s">
        <v>3289</v>
      </c>
      <c r="F521" s="5">
        <v>161</v>
      </c>
      <c r="G521" s="5">
        <v>179</v>
      </c>
      <c r="H521" s="5">
        <v>18</v>
      </c>
      <c r="I521" s="5" t="s">
        <v>28</v>
      </c>
      <c r="L521" s="5" t="s">
        <v>4401</v>
      </c>
      <c r="M521" s="5" t="s">
        <v>4402</v>
      </c>
      <c r="N521" s="5" t="s">
        <v>4403</v>
      </c>
      <c r="O521" s="5" t="s">
        <v>4403</v>
      </c>
      <c r="P521" s="5" t="s">
        <v>4403</v>
      </c>
    </row>
    <row r="522" spans="1:18" ht="17.25" customHeight="1" x14ac:dyDescent="0.25">
      <c r="A522" s="5" t="s">
        <v>2689</v>
      </c>
      <c r="B522" s="5" t="s">
        <v>2692</v>
      </c>
      <c r="C522" s="5">
        <v>2016</v>
      </c>
      <c r="D522" s="5" t="s">
        <v>2695</v>
      </c>
      <c r="E522" s="5" t="s">
        <v>2696</v>
      </c>
      <c r="F522" s="5">
        <v>1428</v>
      </c>
      <c r="G522" s="5">
        <v>1440</v>
      </c>
      <c r="H522" s="5">
        <v>12</v>
      </c>
      <c r="I522" s="5" t="s">
        <v>28</v>
      </c>
      <c r="L522" s="5" t="s">
        <v>4401</v>
      </c>
      <c r="M522" s="5" t="s">
        <v>4403</v>
      </c>
      <c r="N522" s="5" t="s">
        <v>4403</v>
      </c>
      <c r="O522" s="5" t="s">
        <v>4403</v>
      </c>
      <c r="P522" s="5" t="s">
        <v>4403</v>
      </c>
    </row>
    <row r="523" spans="1:18" ht="17.25" customHeight="1" x14ac:dyDescent="0.25">
      <c r="A523" s="5" t="s">
        <v>2323</v>
      </c>
      <c r="B523" s="5" t="s">
        <v>2326</v>
      </c>
      <c r="C523" s="5">
        <v>2016</v>
      </c>
      <c r="D523" s="5" t="s">
        <v>2330</v>
      </c>
      <c r="E523" s="5" t="s">
        <v>2331</v>
      </c>
      <c r="F523" s="5">
        <v>595</v>
      </c>
      <c r="G523" s="5">
        <v>600</v>
      </c>
      <c r="H523" s="5">
        <v>5</v>
      </c>
      <c r="I523" s="5" t="s">
        <v>28</v>
      </c>
      <c r="L523" s="5" t="s">
        <v>4401</v>
      </c>
      <c r="M523" s="5" t="s">
        <v>4402</v>
      </c>
      <c r="N523" s="5" t="s">
        <v>4403</v>
      </c>
      <c r="O523" s="5" t="s">
        <v>4403</v>
      </c>
      <c r="P523" s="5" t="s">
        <v>4403</v>
      </c>
    </row>
    <row r="524" spans="1:18" ht="17.25" customHeight="1" x14ac:dyDescent="0.25">
      <c r="A524" s="5" t="s">
        <v>6513</v>
      </c>
      <c r="B524" s="5" t="s">
        <v>6516</v>
      </c>
      <c r="C524" s="5">
        <v>2016</v>
      </c>
      <c r="D524" s="5" t="s">
        <v>7188</v>
      </c>
      <c r="E524" s="5" t="s">
        <v>2714</v>
      </c>
      <c r="F524" s="5">
        <v>136</v>
      </c>
      <c r="G524" s="5">
        <v>155</v>
      </c>
      <c r="H524" s="5">
        <v>19</v>
      </c>
      <c r="I524" s="5" t="s">
        <v>28</v>
      </c>
      <c r="L524" s="5" t="s">
        <v>4401</v>
      </c>
    </row>
    <row r="525" spans="1:18" ht="17.25" customHeight="1" x14ac:dyDescent="0.25">
      <c r="A525" s="5" t="s">
        <v>2494</v>
      </c>
      <c r="B525" s="5" t="s">
        <v>2497</v>
      </c>
      <c r="C525" s="5">
        <v>2016</v>
      </c>
      <c r="D525" s="5" t="s">
        <v>2501</v>
      </c>
      <c r="E525" s="5" t="s">
        <v>2502</v>
      </c>
      <c r="I525" s="5" t="s">
        <v>28</v>
      </c>
      <c r="L525" s="5" t="s">
        <v>4401</v>
      </c>
      <c r="M525" s="5" t="s">
        <v>4402</v>
      </c>
      <c r="N525" s="5" t="s">
        <v>4403</v>
      </c>
      <c r="O525" s="5" t="s">
        <v>4403</v>
      </c>
      <c r="P525" s="5" t="s">
        <v>4403</v>
      </c>
      <c r="Q525" s="5" t="s">
        <v>4403</v>
      </c>
      <c r="R525" s="5" t="s">
        <v>4403</v>
      </c>
    </row>
    <row r="526" spans="1:18" ht="17.25" customHeight="1" x14ac:dyDescent="0.25">
      <c r="A526" s="5" t="s">
        <v>2364</v>
      </c>
      <c r="B526" s="5" t="s">
        <v>2367</v>
      </c>
      <c r="C526" s="5">
        <v>2016</v>
      </c>
      <c r="D526" s="5" t="s">
        <v>2371</v>
      </c>
      <c r="E526" s="5" t="s">
        <v>2372</v>
      </c>
      <c r="F526" s="5">
        <v>662</v>
      </c>
      <c r="G526" s="5">
        <v>671</v>
      </c>
      <c r="H526" s="5">
        <v>9</v>
      </c>
      <c r="I526" s="5" t="s">
        <v>28</v>
      </c>
      <c r="L526" s="5" t="s">
        <v>4401</v>
      </c>
      <c r="M526" s="5" t="s">
        <v>4402</v>
      </c>
      <c r="N526" s="5" t="s">
        <v>4403</v>
      </c>
      <c r="O526" s="5" t="s">
        <v>4403</v>
      </c>
      <c r="P526" s="5" t="s">
        <v>4403</v>
      </c>
    </row>
    <row r="527" spans="1:18" ht="17.25" customHeight="1" x14ac:dyDescent="0.25">
      <c r="A527" s="5" t="s">
        <v>2332</v>
      </c>
      <c r="B527" s="5" t="s">
        <v>2334</v>
      </c>
      <c r="C527" s="5">
        <v>2016</v>
      </c>
      <c r="D527" s="5" t="s">
        <v>2337</v>
      </c>
      <c r="E527" s="5" t="s">
        <v>2338</v>
      </c>
      <c r="I527" s="5" t="s">
        <v>28</v>
      </c>
      <c r="L527" s="5" t="s">
        <v>4401</v>
      </c>
      <c r="M527" s="5" t="s">
        <v>4402</v>
      </c>
      <c r="N527" s="5" t="s">
        <v>4403</v>
      </c>
      <c r="O527" s="5" t="s">
        <v>4403</v>
      </c>
    </row>
    <row r="528" spans="1:18" ht="17.25" customHeight="1" x14ac:dyDescent="0.25">
      <c r="A528" s="5" t="s">
        <v>3241</v>
      </c>
      <c r="B528" s="5" t="s">
        <v>3243</v>
      </c>
      <c r="C528" s="5">
        <v>2016</v>
      </c>
      <c r="D528" s="5" t="s">
        <v>3246</v>
      </c>
      <c r="E528" s="5" t="s">
        <v>3247</v>
      </c>
      <c r="F528" s="5">
        <v>85</v>
      </c>
      <c r="G528" s="5">
        <v>95</v>
      </c>
      <c r="H528" s="5">
        <v>10</v>
      </c>
      <c r="I528" s="5" t="s">
        <v>28</v>
      </c>
      <c r="L528" s="5" t="s">
        <v>4401</v>
      </c>
      <c r="M528" s="5" t="s">
        <v>4402</v>
      </c>
      <c r="N528" s="5" t="s">
        <v>4403</v>
      </c>
      <c r="O528" s="5" t="s">
        <v>4403</v>
      </c>
      <c r="P528" s="5" t="s">
        <v>4403</v>
      </c>
    </row>
    <row r="529" spans="1:18" ht="17.25" customHeight="1" x14ac:dyDescent="0.25">
      <c r="A529" s="5" t="s">
        <v>2836</v>
      </c>
      <c r="B529" s="5" t="s">
        <v>2839</v>
      </c>
      <c r="C529" s="5">
        <v>2016</v>
      </c>
      <c r="D529" s="5" t="s">
        <v>2841</v>
      </c>
      <c r="E529" s="5" t="s">
        <v>2842</v>
      </c>
      <c r="I529" s="5" t="s">
        <v>28</v>
      </c>
      <c r="L529" s="5" t="s">
        <v>4401</v>
      </c>
      <c r="M529" s="5" t="s">
        <v>4403</v>
      </c>
      <c r="N529" s="5" t="s">
        <v>4403</v>
      </c>
      <c r="O529" s="5" t="s">
        <v>4403</v>
      </c>
    </row>
    <row r="530" spans="1:18" ht="17.25" customHeight="1" x14ac:dyDescent="0.25">
      <c r="A530" s="5" t="s">
        <v>3049</v>
      </c>
      <c r="B530" s="5" t="s">
        <v>3052</v>
      </c>
      <c r="C530" s="5">
        <v>2016</v>
      </c>
      <c r="D530" s="5" t="s">
        <v>3056</v>
      </c>
      <c r="E530" s="5" t="s">
        <v>3057</v>
      </c>
      <c r="F530" s="5">
        <v>80</v>
      </c>
      <c r="G530" s="5">
        <v>87</v>
      </c>
      <c r="H530" s="5">
        <v>7</v>
      </c>
      <c r="I530" s="5" t="s">
        <v>28</v>
      </c>
      <c r="L530" s="5" t="s">
        <v>4401</v>
      </c>
      <c r="M530" s="5" t="s">
        <v>4403</v>
      </c>
      <c r="N530" s="5" t="s">
        <v>4403</v>
      </c>
      <c r="O530" s="5" t="s">
        <v>4403</v>
      </c>
      <c r="P530" s="5" t="s">
        <v>4403</v>
      </c>
    </row>
    <row r="531" spans="1:18" ht="17.25" customHeight="1" x14ac:dyDescent="0.25">
      <c r="A531" s="5" t="s">
        <v>2519</v>
      </c>
      <c r="B531" s="5" t="s">
        <v>2522</v>
      </c>
      <c r="C531" s="5">
        <v>2016</v>
      </c>
      <c r="D531" s="5" t="s">
        <v>2526</v>
      </c>
      <c r="E531" s="5" t="s">
        <v>2527</v>
      </c>
      <c r="I531" s="5" t="s">
        <v>28</v>
      </c>
      <c r="L531" s="5" t="s">
        <v>4401</v>
      </c>
      <c r="M531" s="5" t="s">
        <v>4402</v>
      </c>
      <c r="N531" s="5" t="s">
        <v>4403</v>
      </c>
      <c r="O531" s="5" t="s">
        <v>4403</v>
      </c>
    </row>
    <row r="532" spans="1:18" ht="17.25" customHeight="1" x14ac:dyDescent="0.25">
      <c r="A532" s="5" t="s">
        <v>6552</v>
      </c>
      <c r="B532" s="5" t="s">
        <v>6555</v>
      </c>
      <c r="C532" s="5">
        <v>2016</v>
      </c>
      <c r="D532" s="5" t="s">
        <v>6503</v>
      </c>
      <c r="E532" s="5" t="s">
        <v>6504</v>
      </c>
      <c r="I532" s="5" t="s">
        <v>28</v>
      </c>
      <c r="L532" s="5" t="s">
        <v>4401</v>
      </c>
    </row>
    <row r="533" spans="1:18" ht="17.25" customHeight="1" x14ac:dyDescent="0.25">
      <c r="A533" s="5" t="s">
        <v>3365</v>
      </c>
      <c r="B533" s="5" t="s">
        <v>3368</v>
      </c>
      <c r="C533" s="5">
        <v>2016</v>
      </c>
      <c r="D533" s="5" t="s">
        <v>3373</v>
      </c>
      <c r="I533" s="5" t="s">
        <v>28</v>
      </c>
      <c r="L533" s="5" t="s">
        <v>4401</v>
      </c>
      <c r="M533" s="5" t="s">
        <v>4403</v>
      </c>
      <c r="N533" s="5" t="s">
        <v>4403</v>
      </c>
      <c r="O533" s="5" t="s">
        <v>4403</v>
      </c>
      <c r="P533" s="5" t="s">
        <v>4403</v>
      </c>
      <c r="Q533" s="5" t="s">
        <v>4403</v>
      </c>
      <c r="R533" s="5" t="s">
        <v>4403</v>
      </c>
    </row>
    <row r="534" spans="1:18" ht="17.25" customHeight="1" x14ac:dyDescent="0.25">
      <c r="A534" s="5" t="s">
        <v>2537</v>
      </c>
      <c r="B534" s="5" t="s">
        <v>2540</v>
      </c>
      <c r="C534" s="5">
        <v>2016</v>
      </c>
      <c r="D534" s="5" t="s">
        <v>2544</v>
      </c>
      <c r="E534" s="5" t="s">
        <v>2545</v>
      </c>
      <c r="I534" s="5" t="s">
        <v>28</v>
      </c>
      <c r="L534" s="5" t="s">
        <v>4401</v>
      </c>
      <c r="M534" s="5" t="s">
        <v>4402</v>
      </c>
      <c r="N534" s="5" t="s">
        <v>4403</v>
      </c>
      <c r="O534" s="5" t="s">
        <v>4403</v>
      </c>
    </row>
    <row r="535" spans="1:18" ht="17.25" customHeight="1" x14ac:dyDescent="0.25">
      <c r="A535" s="5" t="s">
        <v>2468</v>
      </c>
      <c r="B535" s="5" t="s">
        <v>2471</v>
      </c>
      <c r="C535" s="5">
        <v>2016</v>
      </c>
      <c r="D535" s="5" t="s">
        <v>2475</v>
      </c>
      <c r="E535" s="5" t="s">
        <v>2476</v>
      </c>
      <c r="I535" s="5" t="s">
        <v>28</v>
      </c>
      <c r="L535" s="5" t="s">
        <v>4401</v>
      </c>
      <c r="M535" s="5" t="s">
        <v>4402</v>
      </c>
      <c r="N535" s="5" t="s">
        <v>4403</v>
      </c>
      <c r="O535" s="5" t="s">
        <v>4403</v>
      </c>
    </row>
    <row r="536" spans="1:18" ht="17.25" customHeight="1" x14ac:dyDescent="0.25">
      <c r="A536" s="5" t="s">
        <v>2596</v>
      </c>
      <c r="B536" s="5" t="s">
        <v>2599</v>
      </c>
      <c r="C536" s="5">
        <v>2016</v>
      </c>
      <c r="D536" s="5" t="s">
        <v>2603</v>
      </c>
      <c r="F536" s="5">
        <v>277</v>
      </c>
      <c r="G536" s="5">
        <v>282</v>
      </c>
      <c r="H536" s="5">
        <v>5</v>
      </c>
      <c r="I536" s="5" t="s">
        <v>28</v>
      </c>
      <c r="L536" s="5" t="s">
        <v>4401</v>
      </c>
      <c r="M536" s="5" t="s">
        <v>4403</v>
      </c>
      <c r="N536" s="5" t="s">
        <v>4403</v>
      </c>
      <c r="O536" s="5" t="s">
        <v>4403</v>
      </c>
      <c r="P536" s="5" t="s">
        <v>4403</v>
      </c>
    </row>
    <row r="537" spans="1:18" ht="17.25" customHeight="1" x14ac:dyDescent="0.25">
      <c r="A537" s="5" t="s">
        <v>2339</v>
      </c>
      <c r="B537" s="5" t="s">
        <v>2342</v>
      </c>
      <c r="C537" s="5">
        <v>2016</v>
      </c>
      <c r="D537" s="5" t="s">
        <v>2345</v>
      </c>
      <c r="E537" s="5" t="s">
        <v>2346</v>
      </c>
      <c r="F537" s="5">
        <v>2681</v>
      </c>
      <c r="G537" s="5">
        <v>2692</v>
      </c>
      <c r="H537" s="5">
        <v>11</v>
      </c>
      <c r="I537" s="5" t="s">
        <v>28</v>
      </c>
      <c r="L537" s="5" t="s">
        <v>4401</v>
      </c>
      <c r="M537" s="5" t="s">
        <v>4402</v>
      </c>
      <c r="N537" s="5" t="s">
        <v>4403</v>
      </c>
      <c r="O537" s="5" t="s">
        <v>4403</v>
      </c>
      <c r="P537" s="5" t="s">
        <v>4403</v>
      </c>
    </row>
    <row r="538" spans="1:18" ht="17.25" customHeight="1" x14ac:dyDescent="0.25">
      <c r="A538" s="5" t="s">
        <v>3274</v>
      </c>
      <c r="B538" s="5" t="s">
        <v>3277</v>
      </c>
      <c r="C538" s="5">
        <v>2016</v>
      </c>
      <c r="D538" s="5" t="s">
        <v>3280</v>
      </c>
      <c r="E538" s="5" t="s">
        <v>3281</v>
      </c>
      <c r="F538" s="5">
        <v>131</v>
      </c>
      <c r="G538" s="5">
        <v>140</v>
      </c>
      <c r="H538" s="5">
        <v>9</v>
      </c>
      <c r="I538" s="5" t="s">
        <v>28</v>
      </c>
      <c r="L538" s="5" t="s">
        <v>4401</v>
      </c>
      <c r="M538" s="5" t="s">
        <v>4403</v>
      </c>
      <c r="N538" s="5" t="s">
        <v>4403</v>
      </c>
      <c r="O538" s="5" t="s">
        <v>4403</v>
      </c>
      <c r="P538" s="5" t="s">
        <v>4403</v>
      </c>
    </row>
    <row r="539" spans="1:18" ht="17.25" customHeight="1" x14ac:dyDescent="0.25">
      <c r="A539" s="5" t="s">
        <v>2604</v>
      </c>
      <c r="B539" s="5" t="s">
        <v>2607</v>
      </c>
      <c r="C539" s="5">
        <v>2016</v>
      </c>
      <c r="D539" s="5" t="s">
        <v>2611</v>
      </c>
      <c r="E539" s="5" t="s">
        <v>2612</v>
      </c>
      <c r="F539" s="5">
        <v>322</v>
      </c>
      <c r="G539" s="5">
        <v>333</v>
      </c>
      <c r="H539" s="5">
        <v>11</v>
      </c>
      <c r="I539" s="5" t="s">
        <v>28</v>
      </c>
      <c r="L539" s="5" t="s">
        <v>4401</v>
      </c>
    </row>
    <row r="540" spans="1:18" ht="17.25" customHeight="1" x14ac:dyDescent="0.25">
      <c r="A540" s="5" t="s">
        <v>2299</v>
      </c>
      <c r="B540" s="5" t="s">
        <v>2302</v>
      </c>
      <c r="C540" s="5">
        <v>2016</v>
      </c>
      <c r="D540" s="5" t="s">
        <v>2305</v>
      </c>
      <c r="E540" s="5" t="s">
        <v>2306</v>
      </c>
      <c r="F540" s="5">
        <v>464</v>
      </c>
      <c r="G540" s="5">
        <v>480</v>
      </c>
      <c r="H540" s="5">
        <v>16</v>
      </c>
      <c r="I540" s="5" t="s">
        <v>28</v>
      </c>
      <c r="L540" s="5" t="s">
        <v>4401</v>
      </c>
      <c r="M540" s="5" t="s">
        <v>4403</v>
      </c>
      <c r="N540" s="5" t="s">
        <v>4403</v>
      </c>
      <c r="O540" s="5" t="s">
        <v>4403</v>
      </c>
      <c r="P540" s="5" t="s">
        <v>4403</v>
      </c>
    </row>
    <row r="541" spans="1:18" ht="17.25" customHeight="1" x14ac:dyDescent="0.25">
      <c r="A541" s="5" t="s">
        <v>6498</v>
      </c>
      <c r="B541" s="5" t="s">
        <v>6501</v>
      </c>
      <c r="C541" s="5">
        <v>2016</v>
      </c>
      <c r="D541" s="5" t="s">
        <v>6451</v>
      </c>
      <c r="E541" s="5" t="s">
        <v>6452</v>
      </c>
      <c r="F541" s="5">
        <v>416</v>
      </c>
      <c r="G541" s="5">
        <v>425</v>
      </c>
      <c r="H541" s="5">
        <v>9</v>
      </c>
      <c r="I541" s="5" t="s">
        <v>28</v>
      </c>
      <c r="L541" s="5" t="s">
        <v>4401</v>
      </c>
    </row>
    <row r="542" spans="1:18" ht="17.25" customHeight="1" x14ac:dyDescent="0.25">
      <c r="A542" s="5" t="s">
        <v>3233</v>
      </c>
      <c r="B542" s="5" t="s">
        <v>3236</v>
      </c>
      <c r="C542" s="5">
        <v>2016</v>
      </c>
      <c r="D542" s="5" t="s">
        <v>3239</v>
      </c>
      <c r="E542" s="5" t="s">
        <v>3240</v>
      </c>
      <c r="F542" s="5">
        <v>199</v>
      </c>
      <c r="G542" s="5">
        <v>210</v>
      </c>
      <c r="H542" s="5">
        <v>11</v>
      </c>
      <c r="I542" s="5" t="s">
        <v>28</v>
      </c>
      <c r="L542" s="5" t="s">
        <v>4401</v>
      </c>
      <c r="M542" s="5" t="s">
        <v>4402</v>
      </c>
      <c r="N542" s="5" t="s">
        <v>4403</v>
      </c>
      <c r="O542" s="5" t="s">
        <v>4403</v>
      </c>
      <c r="P542" s="5" t="s">
        <v>4403</v>
      </c>
    </row>
    <row r="543" spans="1:18" ht="17.25" customHeight="1" x14ac:dyDescent="0.25">
      <c r="A543" s="5" t="s">
        <v>2587</v>
      </c>
      <c r="B543" s="5" t="s">
        <v>2590</v>
      </c>
      <c r="C543" s="5">
        <v>2016</v>
      </c>
      <c r="D543" s="5" t="s">
        <v>2594</v>
      </c>
      <c r="E543" s="5" t="s">
        <v>2595</v>
      </c>
      <c r="F543" s="5">
        <v>366</v>
      </c>
      <c r="G543" s="5">
        <v>374</v>
      </c>
      <c r="H543" s="5">
        <v>8</v>
      </c>
      <c r="I543" s="5" t="s">
        <v>28</v>
      </c>
      <c r="L543" s="5" t="s">
        <v>4401</v>
      </c>
      <c r="M543" s="5" t="s">
        <v>4402</v>
      </c>
      <c r="N543" s="5" t="s">
        <v>4403</v>
      </c>
      <c r="O543" s="5" t="s">
        <v>4403</v>
      </c>
      <c r="P543" s="5" t="s">
        <v>4403</v>
      </c>
    </row>
    <row r="544" spans="1:18" ht="17.25" customHeight="1" x14ac:dyDescent="0.25">
      <c r="A544" s="5" t="s">
        <v>2856</v>
      </c>
      <c r="B544" s="5" t="s">
        <v>2859</v>
      </c>
      <c r="C544" s="5">
        <v>2016</v>
      </c>
      <c r="D544" s="5" t="s">
        <v>2863</v>
      </c>
      <c r="E544" s="5" t="s">
        <v>2864</v>
      </c>
      <c r="I544" s="5" t="s">
        <v>28</v>
      </c>
      <c r="L544" s="5" t="s">
        <v>4401</v>
      </c>
      <c r="M544" s="5" t="s">
        <v>4402</v>
      </c>
      <c r="N544" s="5" t="s">
        <v>4403</v>
      </c>
      <c r="O544" s="5" t="s">
        <v>4403</v>
      </c>
    </row>
    <row r="545" spans="1:18" ht="17.25" customHeight="1" x14ac:dyDescent="0.25">
      <c r="A545" s="5" t="s">
        <v>2428</v>
      </c>
      <c r="B545" s="5" t="s">
        <v>2431</v>
      </c>
      <c r="C545" s="5">
        <v>2016</v>
      </c>
      <c r="D545" s="5" t="s">
        <v>2434</v>
      </c>
      <c r="E545" s="5" t="s">
        <v>2435</v>
      </c>
      <c r="F545" s="5">
        <v>5453</v>
      </c>
      <c r="G545" s="5">
        <v>5476</v>
      </c>
      <c r="H545" s="5">
        <v>23</v>
      </c>
      <c r="I545" s="5" t="s">
        <v>28</v>
      </c>
      <c r="L545" s="5" t="s">
        <v>4401</v>
      </c>
      <c r="M545" s="5" t="s">
        <v>4402</v>
      </c>
      <c r="N545" s="5" t="s">
        <v>4403</v>
      </c>
      <c r="O545" s="5" t="s">
        <v>4403</v>
      </c>
      <c r="P545" s="5" t="s">
        <v>4403</v>
      </c>
    </row>
    <row r="546" spans="1:18" ht="17.25" customHeight="1" x14ac:dyDescent="0.25">
      <c r="A546" s="5" t="s">
        <v>6215</v>
      </c>
      <c r="B546" s="5" t="s">
        <v>6218</v>
      </c>
      <c r="C546" s="5">
        <v>2016</v>
      </c>
      <c r="D546" s="5" t="s">
        <v>6639</v>
      </c>
      <c r="E546" s="5" t="s">
        <v>6640</v>
      </c>
      <c r="F546" s="5">
        <v>483</v>
      </c>
      <c r="G546" s="5">
        <v>488</v>
      </c>
      <c r="H546" s="5">
        <v>5</v>
      </c>
      <c r="I546" s="5" t="s">
        <v>28</v>
      </c>
      <c r="L546" s="5" t="s">
        <v>4401</v>
      </c>
    </row>
    <row r="547" spans="1:18" ht="17.25" customHeight="1" x14ac:dyDescent="0.25">
      <c r="A547" s="5" t="s">
        <v>3414</v>
      </c>
      <c r="B547" s="5" t="s">
        <v>3417</v>
      </c>
      <c r="C547" s="5">
        <v>2016</v>
      </c>
      <c r="D547" s="5" t="s">
        <v>3420</v>
      </c>
      <c r="F547" s="5">
        <v>117</v>
      </c>
      <c r="G547" s="5">
        <v>125</v>
      </c>
      <c r="H547" s="5">
        <v>8</v>
      </c>
      <c r="I547" s="5" t="s">
        <v>28</v>
      </c>
      <c r="L547" s="5" t="s">
        <v>4401</v>
      </c>
      <c r="M547" s="5" t="s">
        <v>4402</v>
      </c>
      <c r="N547" s="5" t="s">
        <v>4403</v>
      </c>
      <c r="O547" s="5" t="s">
        <v>4403</v>
      </c>
      <c r="P547" s="5" t="s">
        <v>4403</v>
      </c>
    </row>
    <row r="548" spans="1:18" ht="17.25" customHeight="1" x14ac:dyDescent="0.25">
      <c r="A548" s="5" t="s">
        <v>2849</v>
      </c>
      <c r="B548" s="5" t="s">
        <v>2852</v>
      </c>
      <c r="C548" s="5">
        <v>2016</v>
      </c>
      <c r="D548" s="5" t="s">
        <v>7188</v>
      </c>
      <c r="F548" s="5">
        <v>50</v>
      </c>
      <c r="G548" s="5">
        <v>67</v>
      </c>
      <c r="H548" s="5">
        <v>17</v>
      </c>
      <c r="I548" s="5" t="s">
        <v>28</v>
      </c>
      <c r="L548" s="5" t="s">
        <v>4401</v>
      </c>
    </row>
    <row r="549" spans="1:18" ht="17.25" customHeight="1" x14ac:dyDescent="0.25">
      <c r="A549" s="5" t="s">
        <v>6619</v>
      </c>
      <c r="B549" s="5" t="s">
        <v>6622</v>
      </c>
      <c r="C549" s="5">
        <v>2016</v>
      </c>
      <c r="D549" s="5" t="s">
        <v>6560</v>
      </c>
      <c r="E549" s="5" t="s">
        <v>6561</v>
      </c>
      <c r="F549" s="5">
        <v>491</v>
      </c>
      <c r="G549" s="5">
        <v>500</v>
      </c>
      <c r="H549" s="5">
        <v>9</v>
      </c>
      <c r="I549" s="5" t="s">
        <v>28</v>
      </c>
      <c r="L549" s="5" t="s">
        <v>4401</v>
      </c>
    </row>
    <row r="550" spans="1:18" ht="17.25" customHeight="1" x14ac:dyDescent="0.25">
      <c r="A550" s="5" t="s">
        <v>2706</v>
      </c>
      <c r="B550" s="5" t="s">
        <v>2709</v>
      </c>
      <c r="C550" s="5">
        <v>2016</v>
      </c>
      <c r="D550" s="5" t="s">
        <v>7188</v>
      </c>
      <c r="E550" s="5" t="s">
        <v>2714</v>
      </c>
      <c r="I550" s="5" t="s">
        <v>28</v>
      </c>
      <c r="L550" s="5" t="s">
        <v>4401</v>
      </c>
    </row>
    <row r="551" spans="1:18" ht="17.25" customHeight="1" x14ac:dyDescent="0.25">
      <c r="A551" s="5" t="s">
        <v>2552</v>
      </c>
      <c r="B551" s="5" t="s">
        <v>2555</v>
      </c>
      <c r="C551" s="5">
        <v>2016</v>
      </c>
      <c r="D551" s="5" t="s">
        <v>2559</v>
      </c>
      <c r="E551" s="5" t="s">
        <v>2560</v>
      </c>
      <c r="I551" s="5" t="s">
        <v>28</v>
      </c>
      <c r="L551" s="5" t="s">
        <v>4401</v>
      </c>
      <c r="M551" s="5" t="s">
        <v>4402</v>
      </c>
      <c r="N551" s="5" t="s">
        <v>4403</v>
      </c>
      <c r="O551" s="5" t="s">
        <v>4403</v>
      </c>
    </row>
    <row r="552" spans="1:18" ht="17.25" customHeight="1" x14ac:dyDescent="0.25">
      <c r="A552" s="5" t="s">
        <v>2561</v>
      </c>
      <c r="B552" s="5" t="s">
        <v>2564</v>
      </c>
      <c r="C552" s="5">
        <v>2016</v>
      </c>
      <c r="D552" s="5" t="s">
        <v>2568</v>
      </c>
      <c r="E552" s="5" t="s">
        <v>2569</v>
      </c>
      <c r="I552" s="5" t="s">
        <v>28</v>
      </c>
      <c r="L552" s="5" t="s">
        <v>4401</v>
      </c>
      <c r="M552" s="5" t="s">
        <v>4402</v>
      </c>
      <c r="N552" s="5" t="s">
        <v>4403</v>
      </c>
      <c r="O552" s="5" t="s">
        <v>4403</v>
      </c>
    </row>
    <row r="553" spans="1:18" ht="17.25" customHeight="1" x14ac:dyDescent="0.25">
      <c r="A553" s="5" t="s">
        <v>2629</v>
      </c>
      <c r="B553" s="5" t="s">
        <v>2632</v>
      </c>
      <c r="C553" s="5">
        <v>2016</v>
      </c>
      <c r="D553" s="5" t="s">
        <v>2636</v>
      </c>
      <c r="E553" s="5" t="s">
        <v>2637</v>
      </c>
      <c r="I553" s="5" t="s">
        <v>28</v>
      </c>
      <c r="L553" s="5" t="s">
        <v>4401</v>
      </c>
      <c r="M553" s="5" t="s">
        <v>4402</v>
      </c>
      <c r="N553" s="5" t="s">
        <v>4403</v>
      </c>
      <c r="O553" s="5" t="s">
        <v>4403</v>
      </c>
    </row>
    <row r="554" spans="1:18" ht="17.25" customHeight="1" x14ac:dyDescent="0.25">
      <c r="A554" s="5" t="s">
        <v>6541</v>
      </c>
      <c r="B554" s="5" t="s">
        <v>6544</v>
      </c>
      <c r="C554" s="5">
        <v>2016</v>
      </c>
      <c r="D554" s="5" t="s">
        <v>7188</v>
      </c>
      <c r="F554" s="5">
        <v>634</v>
      </c>
      <c r="G554" s="5">
        <v>643</v>
      </c>
      <c r="H554" s="5">
        <v>9</v>
      </c>
      <c r="I554" s="5" t="s">
        <v>28</v>
      </c>
      <c r="L554" s="5" t="s">
        <v>4401</v>
      </c>
    </row>
    <row r="555" spans="1:18" ht="17.25" customHeight="1" x14ac:dyDescent="0.25">
      <c r="A555" s="5" t="s">
        <v>3041</v>
      </c>
      <c r="B555" s="5" t="s">
        <v>3044</v>
      </c>
      <c r="C555" s="5">
        <v>2016</v>
      </c>
      <c r="D555" s="5" t="s">
        <v>3047</v>
      </c>
      <c r="E555" s="5" t="s">
        <v>3048</v>
      </c>
      <c r="F555" s="5">
        <v>151</v>
      </c>
      <c r="G555" s="5">
        <v>159</v>
      </c>
      <c r="H555" s="5">
        <v>8</v>
      </c>
      <c r="I555" s="5" t="s">
        <v>28</v>
      </c>
      <c r="L555" s="5" t="s">
        <v>4401</v>
      </c>
      <c r="M555" s="5" t="s">
        <v>4402</v>
      </c>
      <c r="N555" s="5" t="s">
        <v>4403</v>
      </c>
      <c r="O555" s="5" t="s">
        <v>4403</v>
      </c>
      <c r="P555" s="5" t="s">
        <v>4403</v>
      </c>
    </row>
    <row r="556" spans="1:18" ht="17.25" customHeight="1" x14ac:dyDescent="0.25">
      <c r="A556" s="5" t="s">
        <v>3430</v>
      </c>
      <c r="B556" s="5" t="s">
        <v>3433</v>
      </c>
      <c r="C556" s="5">
        <v>2016</v>
      </c>
      <c r="D556" s="5" t="s">
        <v>3435</v>
      </c>
      <c r="E556" s="5" t="s">
        <v>3436</v>
      </c>
      <c r="F556" s="5">
        <v>773</v>
      </c>
      <c r="G556" s="5">
        <v>780</v>
      </c>
      <c r="H556" s="5">
        <v>7</v>
      </c>
      <c r="I556" s="5" t="s">
        <v>28</v>
      </c>
      <c r="L556" s="5" t="s">
        <v>4401</v>
      </c>
      <c r="M556" s="5" t="s">
        <v>4402</v>
      </c>
      <c r="N556" s="5" t="s">
        <v>4403</v>
      </c>
      <c r="O556" s="5" t="s">
        <v>4403</v>
      </c>
      <c r="P556" s="5" t="s">
        <v>4403</v>
      </c>
    </row>
    <row r="557" spans="1:18" ht="17.25" customHeight="1" x14ac:dyDescent="0.25">
      <c r="A557" s="5" t="s">
        <v>2315</v>
      </c>
      <c r="B557" s="5" t="s">
        <v>2318</v>
      </c>
      <c r="C557" s="5">
        <v>2016</v>
      </c>
      <c r="D557" s="5" t="s">
        <v>2322</v>
      </c>
      <c r="F557" s="5">
        <v>1773</v>
      </c>
      <c r="G557" s="5">
        <v>1781</v>
      </c>
      <c r="H557" s="5">
        <v>8</v>
      </c>
      <c r="I557" s="5" t="s">
        <v>28</v>
      </c>
      <c r="L557" s="5" t="s">
        <v>4401</v>
      </c>
      <c r="M557" s="5" t="s">
        <v>4402</v>
      </c>
      <c r="N557" s="5" t="s">
        <v>4403</v>
      </c>
      <c r="O557" s="5" t="s">
        <v>4403</v>
      </c>
      <c r="P557" s="5" t="s">
        <v>4403</v>
      </c>
    </row>
    <row r="558" spans="1:18" ht="17.25" customHeight="1" x14ac:dyDescent="0.25">
      <c r="A558" s="5" t="s">
        <v>2873</v>
      </c>
      <c r="B558" s="5" t="s">
        <v>2876</v>
      </c>
      <c r="C558" s="5">
        <v>2016</v>
      </c>
      <c r="D558" s="5" t="s">
        <v>2878</v>
      </c>
      <c r="E558" s="5" t="s">
        <v>2879</v>
      </c>
      <c r="F558" s="5">
        <v>452</v>
      </c>
      <c r="G558" s="5">
        <v>460</v>
      </c>
      <c r="H558" s="5">
        <v>8</v>
      </c>
      <c r="I558" s="5" t="s">
        <v>28</v>
      </c>
      <c r="L558" s="5" t="s">
        <v>7180</v>
      </c>
      <c r="M558" s="5" t="s">
        <v>4403</v>
      </c>
      <c r="N558" s="5" t="s">
        <v>4403</v>
      </c>
      <c r="O558" s="5" t="s">
        <v>4403</v>
      </c>
      <c r="P558" s="5" t="s">
        <v>4403</v>
      </c>
      <c r="Q558" s="5" t="s">
        <v>4403</v>
      </c>
      <c r="R558" s="5" t="s">
        <v>4403</v>
      </c>
    </row>
    <row r="559" spans="1:18" ht="17.25" customHeight="1" x14ac:dyDescent="0.25">
      <c r="A559" s="5" t="s">
        <v>2528</v>
      </c>
      <c r="B559" s="5" t="s">
        <v>2531</v>
      </c>
      <c r="C559" s="5">
        <v>2016</v>
      </c>
      <c r="D559" s="5" t="s">
        <v>2535</v>
      </c>
      <c r="E559" s="5" t="s">
        <v>2536</v>
      </c>
      <c r="I559" s="5" t="s">
        <v>28</v>
      </c>
      <c r="L559" s="5" t="s">
        <v>7180</v>
      </c>
      <c r="M559" s="5" t="s">
        <v>4403</v>
      </c>
      <c r="N559" s="5" t="s">
        <v>4403</v>
      </c>
      <c r="O559" s="5" t="s">
        <v>4403</v>
      </c>
      <c r="P559" s="5" t="s">
        <v>4403</v>
      </c>
      <c r="Q559" s="5" t="s">
        <v>4403</v>
      </c>
      <c r="R559" s="5" t="s">
        <v>4403</v>
      </c>
    </row>
    <row r="560" spans="1:18" ht="17.25" customHeight="1" x14ac:dyDescent="0.25">
      <c r="A560" s="5" t="s">
        <v>6632</v>
      </c>
      <c r="B560" s="5" t="s">
        <v>6635</v>
      </c>
      <c r="C560" s="5">
        <v>2016</v>
      </c>
      <c r="D560" s="5" t="s">
        <v>6546</v>
      </c>
      <c r="E560" s="5" t="s">
        <v>6547</v>
      </c>
      <c r="I560" s="5" t="s">
        <v>28</v>
      </c>
      <c r="L560" s="5" t="s">
        <v>7180</v>
      </c>
      <c r="M560" s="5" t="s">
        <v>4403</v>
      </c>
    </row>
    <row r="561" spans="1:18" ht="17.25" customHeight="1" x14ac:dyDescent="0.25">
      <c r="A561" s="5" t="s">
        <v>9310</v>
      </c>
      <c r="B561" s="5" t="s">
        <v>9311</v>
      </c>
      <c r="C561" s="5">
        <v>2016</v>
      </c>
      <c r="D561" s="5" t="s">
        <v>9313</v>
      </c>
      <c r="E561" s="5" t="s">
        <v>9314</v>
      </c>
      <c r="F561" s="5">
        <v>322</v>
      </c>
      <c r="G561" s="5">
        <v>333</v>
      </c>
      <c r="H561" s="5">
        <f>G561-F561+1</f>
        <v>12</v>
      </c>
      <c r="I561" s="5" t="s">
        <v>9239</v>
      </c>
      <c r="K561" s="5" t="s">
        <v>4401</v>
      </c>
    </row>
    <row r="562" spans="1:18" ht="17.25" customHeight="1" x14ac:dyDescent="0.25">
      <c r="A562" s="5" t="s">
        <v>8818</v>
      </c>
      <c r="B562" s="5" t="s">
        <v>6635</v>
      </c>
      <c r="C562" s="5">
        <v>2016</v>
      </c>
      <c r="D562" s="5" t="s">
        <v>8821</v>
      </c>
      <c r="E562" s="5" t="s">
        <v>8822</v>
      </c>
      <c r="F562" s="5">
        <v>1</v>
      </c>
      <c r="G562" s="5">
        <v>8</v>
      </c>
      <c r="H562" s="5">
        <v>7</v>
      </c>
      <c r="I562" s="5" t="s">
        <v>7287</v>
      </c>
      <c r="K562" s="5" t="s">
        <v>4401</v>
      </c>
    </row>
    <row r="563" spans="1:18" ht="17.25" customHeight="1" x14ac:dyDescent="0.25">
      <c r="A563" s="5" t="s">
        <v>8836</v>
      </c>
      <c r="B563" s="5" t="s">
        <v>2709</v>
      </c>
      <c r="C563" s="5">
        <v>2016</v>
      </c>
      <c r="D563" s="5" t="s">
        <v>8838</v>
      </c>
      <c r="E563" s="5" t="s">
        <v>8839</v>
      </c>
      <c r="F563" s="5">
        <v>1</v>
      </c>
      <c r="G563" s="5">
        <v>8</v>
      </c>
      <c r="H563" s="5">
        <v>7</v>
      </c>
      <c r="I563" s="5" t="s">
        <v>7287</v>
      </c>
      <c r="K563" s="5" t="s">
        <v>4401</v>
      </c>
    </row>
    <row r="564" spans="1:18" ht="17.25" customHeight="1" x14ac:dyDescent="0.25">
      <c r="A564" s="5" t="s">
        <v>8724</v>
      </c>
      <c r="B564" s="5" t="s">
        <v>6218</v>
      </c>
      <c r="C564" s="5">
        <v>2016</v>
      </c>
      <c r="D564" s="5" t="s">
        <v>8727</v>
      </c>
      <c r="E564" s="5" t="s">
        <v>8728</v>
      </c>
      <c r="F564" s="5">
        <v>483</v>
      </c>
      <c r="G564" s="5">
        <v>488</v>
      </c>
      <c r="H564" s="5">
        <v>5</v>
      </c>
      <c r="I564" s="5" t="s">
        <v>7287</v>
      </c>
      <c r="K564" s="5" t="s">
        <v>4401</v>
      </c>
    </row>
    <row r="565" spans="1:18" ht="17.25" customHeight="1" x14ac:dyDescent="0.25">
      <c r="A565" s="5" t="s">
        <v>7894</v>
      </c>
      <c r="B565" s="5" t="s">
        <v>7895</v>
      </c>
      <c r="C565" s="5">
        <v>2016</v>
      </c>
      <c r="D565" s="5" t="s">
        <v>7898</v>
      </c>
      <c r="E565" s="5" t="s">
        <v>7899</v>
      </c>
      <c r="F565" s="5">
        <v>662</v>
      </c>
      <c r="G565" s="5">
        <v>671</v>
      </c>
      <c r="H565" s="5">
        <v>9</v>
      </c>
      <c r="I565" s="5" t="s">
        <v>7287</v>
      </c>
      <c r="K565" s="5" t="s">
        <v>4401</v>
      </c>
    </row>
    <row r="566" spans="1:18" ht="17.25" customHeight="1" x14ac:dyDescent="0.25">
      <c r="A566" s="5" t="s">
        <v>7846</v>
      </c>
      <c r="B566" s="5" t="s">
        <v>2762</v>
      </c>
      <c r="C566" s="5">
        <v>2016</v>
      </c>
      <c r="D566" s="5" t="s">
        <v>7849</v>
      </c>
      <c r="E566" s="5" t="s">
        <v>7850</v>
      </c>
      <c r="F566" s="5">
        <v>1</v>
      </c>
      <c r="G566" s="5">
        <v>7</v>
      </c>
      <c r="H566" s="5">
        <v>6</v>
      </c>
      <c r="I566" s="5" t="s">
        <v>7287</v>
      </c>
      <c r="K566" s="5" t="s">
        <v>4401</v>
      </c>
    </row>
    <row r="567" spans="1:18" ht="17.25" customHeight="1" x14ac:dyDescent="0.25">
      <c r="A567" s="5" t="s">
        <v>8253</v>
      </c>
      <c r="B567" s="5" t="s">
        <v>8254</v>
      </c>
      <c r="C567" s="5">
        <v>2016</v>
      </c>
      <c r="D567" s="5" t="s">
        <v>8257</v>
      </c>
      <c r="F567" s="5">
        <v>1</v>
      </c>
      <c r="G567" s="5">
        <v>7</v>
      </c>
      <c r="H567" s="5">
        <v>6</v>
      </c>
      <c r="I567" s="5" t="s">
        <v>7287</v>
      </c>
      <c r="K567" s="5" t="s">
        <v>4401</v>
      </c>
    </row>
    <row r="568" spans="1:18" ht="17.25" customHeight="1" x14ac:dyDescent="0.25">
      <c r="A568" s="5" t="s">
        <v>6364</v>
      </c>
      <c r="B568" s="5" t="s">
        <v>6367</v>
      </c>
      <c r="C568" s="5">
        <v>2017</v>
      </c>
      <c r="D568" s="5" t="s">
        <v>6327</v>
      </c>
      <c r="E568" s="5" t="s">
        <v>6328</v>
      </c>
      <c r="F568" s="5">
        <v>695</v>
      </c>
      <c r="G568" s="5">
        <v>714</v>
      </c>
      <c r="H568" s="5">
        <v>19</v>
      </c>
      <c r="I568" s="5" t="s">
        <v>28</v>
      </c>
      <c r="L568" s="5" t="s">
        <v>4403</v>
      </c>
      <c r="M568" s="5" t="s">
        <v>4403</v>
      </c>
      <c r="N568" s="5" t="s">
        <v>4403</v>
      </c>
      <c r="O568" s="5" t="s">
        <v>4403</v>
      </c>
      <c r="P568" s="5" t="s">
        <v>4403</v>
      </c>
      <c r="Q568" s="5" t="s">
        <v>4403</v>
      </c>
      <c r="R568" s="5" t="s">
        <v>4403</v>
      </c>
    </row>
    <row r="569" spans="1:18" ht="17.25" customHeight="1" x14ac:dyDescent="0.25">
      <c r="A569" s="5" t="s">
        <v>2452</v>
      </c>
      <c r="B569" s="5" t="s">
        <v>2455</v>
      </c>
      <c r="C569" s="5">
        <v>2017</v>
      </c>
      <c r="D569" s="5" t="s">
        <v>2458</v>
      </c>
      <c r="E569" s="5" t="s">
        <v>2459</v>
      </c>
      <c r="F569" s="5">
        <v>72</v>
      </c>
      <c r="G569" s="5">
        <v>99</v>
      </c>
      <c r="H569" s="5">
        <v>27</v>
      </c>
      <c r="I569" s="5" t="s">
        <v>28</v>
      </c>
      <c r="L569" s="5" t="s">
        <v>4403</v>
      </c>
      <c r="M569" s="5" t="s">
        <v>4403</v>
      </c>
      <c r="N569" s="5" t="s">
        <v>4403</v>
      </c>
      <c r="O569" s="5" t="s">
        <v>4403</v>
      </c>
      <c r="P569" s="5" t="s">
        <v>4403</v>
      </c>
      <c r="Q569" s="5" t="s">
        <v>4403</v>
      </c>
      <c r="R569" s="5" t="s">
        <v>4403</v>
      </c>
    </row>
    <row r="570" spans="1:18" ht="17.25" customHeight="1" x14ac:dyDescent="0.25">
      <c r="A570" s="5" t="s">
        <v>8851</v>
      </c>
      <c r="B570" s="5" t="s">
        <v>8852</v>
      </c>
      <c r="C570" s="5">
        <v>2017</v>
      </c>
      <c r="D570" s="5" t="s">
        <v>8856</v>
      </c>
      <c r="F570" s="5">
        <v>147</v>
      </c>
      <c r="G570" s="5">
        <v>150</v>
      </c>
      <c r="H570" s="5">
        <v>3</v>
      </c>
      <c r="I570" s="5" t="s">
        <v>7287</v>
      </c>
      <c r="L570" s="5" t="s">
        <v>4402</v>
      </c>
      <c r="M570" s="5" t="s">
        <v>4402</v>
      </c>
      <c r="N570" s="5" t="s">
        <v>4402</v>
      </c>
      <c r="O570" s="5" t="s">
        <v>4402</v>
      </c>
      <c r="P570" s="5" t="s">
        <v>4401</v>
      </c>
    </row>
    <row r="571" spans="1:18" ht="17.25" customHeight="1" x14ac:dyDescent="0.25">
      <c r="A571" s="5" t="s">
        <v>7913</v>
      </c>
      <c r="B571" s="5" t="s">
        <v>7914</v>
      </c>
      <c r="C571" s="5">
        <v>2017</v>
      </c>
      <c r="D571" s="5" t="s">
        <v>7918</v>
      </c>
      <c r="E571" s="5" t="s">
        <v>7919</v>
      </c>
      <c r="F571" s="5">
        <v>1875</v>
      </c>
      <c r="G571" s="5">
        <v>1878</v>
      </c>
      <c r="H571" s="5">
        <v>3</v>
      </c>
      <c r="I571" s="5" t="s">
        <v>7287</v>
      </c>
      <c r="L571" s="5" t="s">
        <v>4402</v>
      </c>
      <c r="M571" s="5" t="s">
        <v>4402</v>
      </c>
      <c r="N571" s="5" t="s">
        <v>4402</v>
      </c>
      <c r="O571" s="5" t="s">
        <v>4402</v>
      </c>
      <c r="P571" s="5" t="s">
        <v>4401</v>
      </c>
    </row>
    <row r="572" spans="1:18" ht="17.25" customHeight="1" x14ac:dyDescent="0.25">
      <c r="A572" s="5" t="s">
        <v>9155</v>
      </c>
      <c r="B572" s="5" t="s">
        <v>9156</v>
      </c>
      <c r="C572" s="5">
        <v>2017</v>
      </c>
      <c r="D572" s="5" t="s">
        <v>9160</v>
      </c>
      <c r="F572" s="5">
        <v>1</v>
      </c>
      <c r="G572" s="5">
        <v>1</v>
      </c>
      <c r="H572" s="5">
        <v>0</v>
      </c>
      <c r="I572" s="5" t="s">
        <v>7287</v>
      </c>
      <c r="L572" s="5" t="s">
        <v>4402</v>
      </c>
      <c r="M572" s="5" t="s">
        <v>4402</v>
      </c>
      <c r="N572" s="5" t="s">
        <v>4402</v>
      </c>
      <c r="O572" s="5" t="s">
        <v>4402</v>
      </c>
      <c r="P572" s="5" t="s">
        <v>4401</v>
      </c>
    </row>
    <row r="573" spans="1:18" ht="17.25" customHeight="1" x14ac:dyDescent="0.25">
      <c r="A573" s="5" t="s">
        <v>7280</v>
      </c>
      <c r="B573" s="5" t="s">
        <v>7281</v>
      </c>
      <c r="C573" s="5">
        <v>2017</v>
      </c>
      <c r="D573" s="5" t="s">
        <v>7285</v>
      </c>
      <c r="F573" s="5">
        <v>149</v>
      </c>
      <c r="G573" s="5">
        <v>152</v>
      </c>
      <c r="H573" s="5">
        <v>3</v>
      </c>
      <c r="I573" s="5" t="s">
        <v>7287</v>
      </c>
      <c r="L573" s="5" t="s">
        <v>4402</v>
      </c>
      <c r="M573" s="5" t="s">
        <v>4402</v>
      </c>
      <c r="N573" s="5" t="s">
        <v>4402</v>
      </c>
      <c r="O573" s="5" t="s">
        <v>4402</v>
      </c>
      <c r="P573" s="5" t="s">
        <v>4401</v>
      </c>
    </row>
    <row r="574" spans="1:18" ht="17.25" customHeight="1" x14ac:dyDescent="0.25">
      <c r="A574" s="5" t="s">
        <v>2667</v>
      </c>
      <c r="B574" s="5" t="s">
        <v>2669</v>
      </c>
      <c r="C574" s="5">
        <v>2017</v>
      </c>
      <c r="D574" s="5" t="s">
        <v>2672</v>
      </c>
      <c r="F574" s="5">
        <v>22</v>
      </c>
      <c r="G574" s="5">
        <v>25</v>
      </c>
      <c r="H574" s="5">
        <v>3</v>
      </c>
      <c r="I574" s="5" t="s">
        <v>28</v>
      </c>
      <c r="L574" s="5" t="s">
        <v>4402</v>
      </c>
      <c r="M574" s="5" t="s">
        <v>4402</v>
      </c>
      <c r="N574" s="5" t="s">
        <v>4403</v>
      </c>
      <c r="O574" s="5" t="s">
        <v>4403</v>
      </c>
      <c r="P574" s="5" t="s">
        <v>4401</v>
      </c>
    </row>
    <row r="575" spans="1:18" ht="17.25" customHeight="1" x14ac:dyDescent="0.25">
      <c r="A575" s="5" t="s">
        <v>2274</v>
      </c>
      <c r="B575" s="5" t="s">
        <v>2277</v>
      </c>
      <c r="C575" s="5">
        <v>2017</v>
      </c>
      <c r="D575" s="5" t="s">
        <v>2279</v>
      </c>
      <c r="E575" s="5" t="s">
        <v>2280</v>
      </c>
      <c r="I575" s="5" t="s">
        <v>28</v>
      </c>
      <c r="L575" s="5" t="s">
        <v>4402</v>
      </c>
      <c r="M575" s="5" t="s">
        <v>4402</v>
      </c>
      <c r="N575" s="5" t="s">
        <v>4403</v>
      </c>
      <c r="O575" s="5" t="s">
        <v>4403</v>
      </c>
      <c r="P575" s="5" t="s">
        <v>4402</v>
      </c>
      <c r="Q575" s="5" t="s">
        <v>4402</v>
      </c>
      <c r="R575" s="5" t="s">
        <v>4401</v>
      </c>
    </row>
    <row r="576" spans="1:18" ht="17.25" customHeight="1" x14ac:dyDescent="0.25">
      <c r="A576" s="5" t="s">
        <v>2546</v>
      </c>
      <c r="B576" s="5" t="s">
        <v>2548</v>
      </c>
      <c r="C576" s="5">
        <v>2017</v>
      </c>
      <c r="D576" s="5" t="s">
        <v>2550</v>
      </c>
      <c r="E576" s="5" t="s">
        <v>2551</v>
      </c>
      <c r="I576" s="5" t="s">
        <v>28</v>
      </c>
      <c r="L576" s="5" t="s">
        <v>4402</v>
      </c>
      <c r="M576" s="5" t="s">
        <v>4402</v>
      </c>
      <c r="N576" s="5" t="s">
        <v>4403</v>
      </c>
      <c r="O576" s="5" t="s">
        <v>4403</v>
      </c>
      <c r="P576" s="5" t="s">
        <v>4402</v>
      </c>
      <c r="Q576" s="5" t="s">
        <v>4402</v>
      </c>
      <c r="R576" s="5" t="s">
        <v>4401</v>
      </c>
    </row>
    <row r="577" spans="1:17" ht="17.25" customHeight="1" x14ac:dyDescent="0.25">
      <c r="A577" s="5" t="s">
        <v>2307</v>
      </c>
      <c r="B577" s="5" t="s">
        <v>2310</v>
      </c>
      <c r="C577" s="5">
        <v>2017</v>
      </c>
      <c r="D577" s="5" t="s">
        <v>2313</v>
      </c>
      <c r="E577" s="5" t="s">
        <v>2314</v>
      </c>
      <c r="F577" s="5">
        <v>109</v>
      </c>
      <c r="G577" s="5">
        <v>113</v>
      </c>
      <c r="H577" s="5">
        <v>4</v>
      </c>
      <c r="I577" s="5" t="s">
        <v>28</v>
      </c>
      <c r="L577" s="5" t="s">
        <v>4402</v>
      </c>
      <c r="M577" s="5" t="s">
        <v>4402</v>
      </c>
      <c r="N577" s="5" t="s">
        <v>4403</v>
      </c>
      <c r="O577" s="5" t="s">
        <v>4403</v>
      </c>
      <c r="P577" s="5" t="s">
        <v>4401</v>
      </c>
    </row>
    <row r="578" spans="1:17" ht="17.25" customHeight="1" x14ac:dyDescent="0.25">
      <c r="A578" s="5" t="s">
        <v>2410</v>
      </c>
      <c r="B578" s="5" t="s">
        <v>2413</v>
      </c>
      <c r="C578" s="5">
        <v>2017</v>
      </c>
      <c r="D578" s="5" t="s">
        <v>2417</v>
      </c>
      <c r="E578" s="5" t="s">
        <v>2418</v>
      </c>
      <c r="F578" s="5">
        <v>918</v>
      </c>
      <c r="G578" s="5">
        <v>921</v>
      </c>
      <c r="H578" s="5">
        <v>3</v>
      </c>
      <c r="I578" s="5" t="s">
        <v>28</v>
      </c>
      <c r="L578" s="5" t="s">
        <v>4402</v>
      </c>
      <c r="M578" s="5" t="s">
        <v>4402</v>
      </c>
      <c r="N578" s="5" t="s">
        <v>4403</v>
      </c>
      <c r="O578" s="5" t="s">
        <v>4403</v>
      </c>
      <c r="P578" s="5" t="s">
        <v>4401</v>
      </c>
    </row>
    <row r="579" spans="1:17" ht="17.25" customHeight="1" x14ac:dyDescent="0.25">
      <c r="A579" s="5" t="s">
        <v>2079</v>
      </c>
      <c r="B579" s="5" t="s">
        <v>2082</v>
      </c>
      <c r="C579" s="5">
        <v>2017</v>
      </c>
      <c r="D579" s="5" t="s">
        <v>2085</v>
      </c>
      <c r="E579" s="5" t="s">
        <v>2086</v>
      </c>
      <c r="F579" s="5">
        <v>84</v>
      </c>
      <c r="G579" s="5">
        <v>88</v>
      </c>
      <c r="H579" s="5">
        <v>4</v>
      </c>
      <c r="I579" s="5" t="s">
        <v>28</v>
      </c>
      <c r="L579" s="5" t="s">
        <v>4402</v>
      </c>
      <c r="M579" s="5" t="s">
        <v>4402</v>
      </c>
      <c r="N579" s="5" t="s">
        <v>4403</v>
      </c>
      <c r="O579" s="5" t="s">
        <v>4403</v>
      </c>
      <c r="P579" s="5" t="s">
        <v>4401</v>
      </c>
    </row>
    <row r="580" spans="1:17" ht="17.25" customHeight="1" x14ac:dyDescent="0.25">
      <c r="A580" s="5" t="s">
        <v>2477</v>
      </c>
      <c r="B580" s="5" t="s">
        <v>2480</v>
      </c>
      <c r="C580" s="5">
        <v>2017</v>
      </c>
      <c r="D580" s="5" t="s">
        <v>2484</v>
      </c>
      <c r="E580" s="5" t="s">
        <v>2485</v>
      </c>
      <c r="F580" s="5">
        <v>612</v>
      </c>
      <c r="G580" s="5">
        <v>626</v>
      </c>
      <c r="H580" s="5">
        <v>14</v>
      </c>
      <c r="I580" s="5" t="s">
        <v>28</v>
      </c>
      <c r="L580" s="5" t="s">
        <v>4403</v>
      </c>
      <c r="M580" s="5" t="s">
        <v>4403</v>
      </c>
      <c r="N580" s="5" t="s">
        <v>4403</v>
      </c>
      <c r="O580" s="5" t="s">
        <v>4403</v>
      </c>
      <c r="P580" s="5" t="s">
        <v>4403</v>
      </c>
      <c r="Q580" s="5" t="s">
        <v>4401</v>
      </c>
    </row>
    <row r="581" spans="1:17" ht="17.25" customHeight="1" x14ac:dyDescent="0.25">
      <c r="A581" s="5" t="s">
        <v>2742</v>
      </c>
      <c r="B581" s="5" t="s">
        <v>2744</v>
      </c>
      <c r="C581" s="5">
        <v>2017</v>
      </c>
      <c r="D581" s="5" t="s">
        <v>2748</v>
      </c>
      <c r="E581" s="5" t="s">
        <v>2749</v>
      </c>
      <c r="F581" s="5">
        <v>130</v>
      </c>
      <c r="G581" s="5">
        <v>143</v>
      </c>
      <c r="H581" s="5">
        <v>13</v>
      </c>
      <c r="I581" s="5" t="s">
        <v>28</v>
      </c>
      <c r="J581" s="6" t="s">
        <v>4409</v>
      </c>
      <c r="K581" s="6"/>
      <c r="L581" s="5" t="s">
        <v>4403</v>
      </c>
      <c r="M581" s="5" t="s">
        <v>4403</v>
      </c>
      <c r="N581" s="5" t="s">
        <v>4403</v>
      </c>
      <c r="O581" s="5" t="s">
        <v>4403</v>
      </c>
      <c r="P581" s="5" t="s">
        <v>4403</v>
      </c>
      <c r="Q581" s="5" t="s">
        <v>4401</v>
      </c>
    </row>
    <row r="582" spans="1:17" ht="17.25" customHeight="1" x14ac:dyDescent="0.25">
      <c r="A582" s="5" t="s">
        <v>9301</v>
      </c>
      <c r="B582" s="5" t="s">
        <v>9302</v>
      </c>
      <c r="C582" s="5">
        <v>2017</v>
      </c>
      <c r="D582" s="5" t="s">
        <v>9303</v>
      </c>
      <c r="F582" s="5">
        <v>175</v>
      </c>
      <c r="G582" s="5">
        <v>183</v>
      </c>
      <c r="H582" s="5">
        <f>G582-F582+1</f>
        <v>9</v>
      </c>
      <c r="I582" s="5" t="s">
        <v>9239</v>
      </c>
      <c r="L582" s="5" t="s">
        <v>4401</v>
      </c>
    </row>
    <row r="583" spans="1:17" ht="17.25" customHeight="1" x14ac:dyDescent="0.25">
      <c r="A583" s="5" t="s">
        <v>8476</v>
      </c>
      <c r="B583" s="5" t="s">
        <v>8477</v>
      </c>
      <c r="C583" s="5">
        <v>2017</v>
      </c>
      <c r="D583" s="5" t="s">
        <v>8481</v>
      </c>
      <c r="E583" s="5" t="s">
        <v>8482</v>
      </c>
      <c r="F583" s="5">
        <v>21</v>
      </c>
      <c r="G583" s="5">
        <v>27</v>
      </c>
      <c r="H583" s="5">
        <v>6</v>
      </c>
      <c r="I583" s="5" t="s">
        <v>7287</v>
      </c>
      <c r="L583" s="5" t="s">
        <v>4401</v>
      </c>
    </row>
    <row r="584" spans="1:17" ht="17.25" customHeight="1" x14ac:dyDescent="0.25">
      <c r="A584" s="5" t="s">
        <v>9194</v>
      </c>
      <c r="B584" s="5" t="s">
        <v>9195</v>
      </c>
      <c r="C584" s="5">
        <v>2017</v>
      </c>
      <c r="D584" s="5" t="s">
        <v>9199</v>
      </c>
      <c r="F584" s="5">
        <v>155</v>
      </c>
      <c r="G584" s="5">
        <v>168</v>
      </c>
      <c r="H584" s="5">
        <v>13</v>
      </c>
      <c r="I584" s="5" t="s">
        <v>7287</v>
      </c>
      <c r="L584" s="5" t="s">
        <v>4401</v>
      </c>
    </row>
    <row r="585" spans="1:17" ht="17.25" customHeight="1" x14ac:dyDescent="0.25">
      <c r="A585" s="5" t="s">
        <v>8977</v>
      </c>
      <c r="B585" s="5" t="s">
        <v>8978</v>
      </c>
      <c r="C585" s="5">
        <v>2017</v>
      </c>
      <c r="D585" s="5" t="s">
        <v>8981</v>
      </c>
      <c r="E585" s="5" t="s">
        <v>8982</v>
      </c>
      <c r="F585" s="5">
        <v>9</v>
      </c>
      <c r="G585" s="5">
        <v>14</v>
      </c>
      <c r="H585" s="5">
        <v>5</v>
      </c>
      <c r="I585" s="5" t="s">
        <v>7287</v>
      </c>
      <c r="L585" s="5" t="s">
        <v>4401</v>
      </c>
    </row>
    <row r="586" spans="1:17" ht="17.25" customHeight="1" x14ac:dyDescent="0.25">
      <c r="A586" s="5" t="s">
        <v>8430</v>
      </c>
      <c r="B586" s="5" t="s">
        <v>8431</v>
      </c>
      <c r="C586" s="5">
        <v>2017</v>
      </c>
      <c r="D586" s="5" t="s">
        <v>8435</v>
      </c>
      <c r="E586" s="5" t="s">
        <v>8436</v>
      </c>
      <c r="F586" s="5">
        <v>1</v>
      </c>
      <c r="G586" s="5">
        <v>5</v>
      </c>
      <c r="H586" s="5">
        <v>4</v>
      </c>
      <c r="I586" s="5" t="s">
        <v>7287</v>
      </c>
      <c r="L586" s="5" t="s">
        <v>4401</v>
      </c>
    </row>
    <row r="587" spans="1:17" ht="17.25" customHeight="1" x14ac:dyDescent="0.25">
      <c r="A587" s="5" t="s">
        <v>8126</v>
      </c>
      <c r="B587" s="5" t="s">
        <v>8127</v>
      </c>
      <c r="C587" s="5">
        <v>2017</v>
      </c>
      <c r="D587" s="5" t="s">
        <v>8130</v>
      </c>
      <c r="E587" s="5" t="s">
        <v>8131</v>
      </c>
      <c r="F587" s="5">
        <v>284</v>
      </c>
      <c r="G587" s="5">
        <v>289</v>
      </c>
      <c r="H587" s="5">
        <v>5</v>
      </c>
      <c r="I587" s="5" t="s">
        <v>7287</v>
      </c>
      <c r="L587" s="5" t="s">
        <v>4401</v>
      </c>
    </row>
    <row r="588" spans="1:17" ht="17.25" customHeight="1" x14ac:dyDescent="0.25">
      <c r="A588" s="5" t="s">
        <v>7445</v>
      </c>
      <c r="B588" s="5" t="s">
        <v>7446</v>
      </c>
      <c r="C588" s="5">
        <v>2017</v>
      </c>
      <c r="D588" s="5" t="s">
        <v>7450</v>
      </c>
      <c r="E588" s="5" t="s">
        <v>7451</v>
      </c>
      <c r="F588" s="5">
        <v>1</v>
      </c>
      <c r="G588" s="5">
        <v>8</v>
      </c>
      <c r="H588" s="5">
        <v>7</v>
      </c>
      <c r="I588" s="5" t="s">
        <v>7287</v>
      </c>
      <c r="L588" s="5" t="s">
        <v>4401</v>
      </c>
    </row>
    <row r="589" spans="1:17" ht="17.25" customHeight="1" x14ac:dyDescent="0.25">
      <c r="A589" s="5" t="s">
        <v>9161</v>
      </c>
      <c r="B589" s="5" t="s">
        <v>9162</v>
      </c>
      <c r="C589" s="5">
        <v>2017</v>
      </c>
      <c r="D589" s="5" t="s">
        <v>9166</v>
      </c>
      <c r="E589" s="5" t="s">
        <v>9167</v>
      </c>
      <c r="F589" s="5">
        <v>348</v>
      </c>
      <c r="G589" s="5">
        <v>354</v>
      </c>
      <c r="H589" s="5">
        <v>6</v>
      </c>
      <c r="I589" s="5" t="s">
        <v>7287</v>
      </c>
      <c r="L589" s="5" t="s">
        <v>4401</v>
      </c>
    </row>
    <row r="590" spans="1:17" ht="17.25" customHeight="1" x14ac:dyDescent="0.25">
      <c r="A590" s="5" t="s">
        <v>8729</v>
      </c>
      <c r="B590" s="5" t="s">
        <v>8730</v>
      </c>
      <c r="C590" s="5">
        <v>2017</v>
      </c>
      <c r="D590" s="5" t="s">
        <v>8732</v>
      </c>
      <c r="F590" s="5">
        <v>1</v>
      </c>
      <c r="G590" s="5">
        <v>8</v>
      </c>
      <c r="H590" s="5">
        <v>7</v>
      </c>
      <c r="I590" s="5" t="s">
        <v>7287</v>
      </c>
      <c r="L590" s="5" t="s">
        <v>4401</v>
      </c>
    </row>
    <row r="591" spans="1:17" ht="17.25" customHeight="1" x14ac:dyDescent="0.25">
      <c r="A591" s="5" t="s">
        <v>2673</v>
      </c>
      <c r="B591" s="5" t="s">
        <v>2676</v>
      </c>
      <c r="C591" s="5">
        <v>2017</v>
      </c>
      <c r="D591" s="5" t="s">
        <v>7188</v>
      </c>
      <c r="F591" s="5">
        <v>235</v>
      </c>
      <c r="G591" s="5">
        <v>240</v>
      </c>
      <c r="H591" s="5">
        <v>5</v>
      </c>
      <c r="I591" s="5" t="s">
        <v>28</v>
      </c>
      <c r="L591" s="5" t="s">
        <v>4401</v>
      </c>
    </row>
    <row r="592" spans="1:17" ht="17.25" customHeight="1" x14ac:dyDescent="0.25">
      <c r="A592" s="5" t="s">
        <v>2750</v>
      </c>
      <c r="B592" s="5" t="s">
        <v>2753</v>
      </c>
      <c r="C592" s="5">
        <v>2017</v>
      </c>
      <c r="D592" s="5" t="s">
        <v>2757</v>
      </c>
      <c r="E592" s="5" t="s">
        <v>2758</v>
      </c>
      <c r="F592" s="5">
        <v>13</v>
      </c>
      <c r="G592" s="5">
        <v>21</v>
      </c>
      <c r="H592" s="5">
        <v>8</v>
      </c>
      <c r="I592" s="5" t="s">
        <v>28</v>
      </c>
      <c r="L592" s="5" t="s">
        <v>4401</v>
      </c>
      <c r="M592" s="5" t="s">
        <v>4402</v>
      </c>
      <c r="N592" s="5" t="s">
        <v>4403</v>
      </c>
      <c r="O592" s="5" t="s">
        <v>4403</v>
      </c>
      <c r="P592" s="5" t="s">
        <v>4403</v>
      </c>
    </row>
    <row r="593" spans="1:18" ht="17.25" customHeight="1" x14ac:dyDescent="0.25">
      <c r="A593" s="5" t="s">
        <v>2578</v>
      </c>
      <c r="B593" s="5" t="s">
        <v>2581</v>
      </c>
      <c r="C593" s="5">
        <v>2017</v>
      </c>
      <c r="D593" s="5" t="s">
        <v>2585</v>
      </c>
      <c r="E593" s="5" t="s">
        <v>2586</v>
      </c>
      <c r="F593" s="5">
        <v>162</v>
      </c>
      <c r="G593" s="5">
        <v>170</v>
      </c>
      <c r="H593" s="5">
        <v>8</v>
      </c>
      <c r="I593" s="5" t="s">
        <v>28</v>
      </c>
      <c r="L593" s="5" t="s">
        <v>4401</v>
      </c>
      <c r="M593" s="5" t="s">
        <v>4402</v>
      </c>
      <c r="N593" s="5" t="s">
        <v>4403</v>
      </c>
      <c r="O593" s="5" t="s">
        <v>4403</v>
      </c>
      <c r="P593" s="5" t="s">
        <v>4403</v>
      </c>
    </row>
    <row r="594" spans="1:18" ht="17.25" customHeight="1" x14ac:dyDescent="0.25">
      <c r="A594" s="5" t="s">
        <v>2419</v>
      </c>
      <c r="B594" s="5" t="s">
        <v>2422</v>
      </c>
      <c r="C594" s="5">
        <v>2017</v>
      </c>
      <c r="D594" s="5" t="s">
        <v>2426</v>
      </c>
      <c r="E594" s="5" t="s">
        <v>2427</v>
      </c>
      <c r="F594" s="5">
        <v>423</v>
      </c>
      <c r="G594" s="5">
        <v>432</v>
      </c>
      <c r="H594" s="5">
        <v>9</v>
      </c>
      <c r="I594" s="5" t="s">
        <v>28</v>
      </c>
      <c r="L594" s="5" t="s">
        <v>4401</v>
      </c>
      <c r="M594" s="5" t="s">
        <v>4402</v>
      </c>
      <c r="N594" s="5" t="s">
        <v>4403</v>
      </c>
      <c r="O594" s="5" t="s">
        <v>4403</v>
      </c>
      <c r="P594" s="5" t="s">
        <v>4403</v>
      </c>
    </row>
    <row r="595" spans="1:18" ht="17.25" customHeight="1" x14ac:dyDescent="0.25">
      <c r="A595" s="5" t="s">
        <v>2382</v>
      </c>
      <c r="B595" s="5" t="s">
        <v>2385</v>
      </c>
      <c r="C595" s="5">
        <v>2017</v>
      </c>
      <c r="D595" s="5" t="s">
        <v>2389</v>
      </c>
      <c r="E595" s="5" t="s">
        <v>2390</v>
      </c>
      <c r="F595" s="5">
        <v>45</v>
      </c>
      <c r="G595" s="5">
        <v>65</v>
      </c>
      <c r="H595" s="5">
        <v>20</v>
      </c>
      <c r="I595" s="5" t="s">
        <v>28</v>
      </c>
      <c r="L595" s="5" t="s">
        <v>4401</v>
      </c>
      <c r="M595" s="5" t="s">
        <v>4403</v>
      </c>
      <c r="N595" s="5" t="s">
        <v>4403</v>
      </c>
      <c r="O595" s="5" t="s">
        <v>4403</v>
      </c>
      <c r="P595" s="5" t="s">
        <v>4403</v>
      </c>
    </row>
    <row r="596" spans="1:18" ht="17.25" customHeight="1" x14ac:dyDescent="0.25">
      <c r="A596" s="5" t="s">
        <v>6332</v>
      </c>
      <c r="B596" s="5" t="s">
        <v>7187</v>
      </c>
      <c r="C596" s="5">
        <v>2017</v>
      </c>
      <c r="D596" s="5" t="s">
        <v>2177</v>
      </c>
      <c r="E596" s="5" t="s">
        <v>2178</v>
      </c>
      <c r="I596" s="5" t="s">
        <v>28</v>
      </c>
      <c r="L596" s="5" t="s">
        <v>4401</v>
      </c>
    </row>
    <row r="597" spans="1:18" ht="17.25" customHeight="1" x14ac:dyDescent="0.25">
      <c r="A597" s="5" t="s">
        <v>6320</v>
      </c>
      <c r="B597" s="5" t="s">
        <v>6323</v>
      </c>
      <c r="C597" s="5">
        <v>2017</v>
      </c>
      <c r="D597" s="5" t="s">
        <v>2247</v>
      </c>
      <c r="E597" s="5" t="s">
        <v>2248</v>
      </c>
      <c r="F597" s="5">
        <v>7037</v>
      </c>
      <c r="G597" s="5">
        <v>7047</v>
      </c>
      <c r="H597" s="5">
        <v>10</v>
      </c>
      <c r="I597" s="5" t="s">
        <v>28</v>
      </c>
      <c r="L597" s="5" t="s">
        <v>4401</v>
      </c>
    </row>
    <row r="598" spans="1:18" ht="17.25" customHeight="1" x14ac:dyDescent="0.25">
      <c r="A598" s="5" t="s">
        <v>2786</v>
      </c>
      <c r="B598" s="5" t="s">
        <v>2789</v>
      </c>
      <c r="C598" s="5">
        <v>2017</v>
      </c>
      <c r="D598" s="5" t="s">
        <v>2792</v>
      </c>
      <c r="E598" s="5" t="s">
        <v>2793</v>
      </c>
      <c r="F598" s="5">
        <v>105</v>
      </c>
      <c r="G598" s="5">
        <v>116</v>
      </c>
      <c r="H598" s="5">
        <v>11</v>
      </c>
      <c r="I598" s="5" t="s">
        <v>28</v>
      </c>
      <c r="L598" s="5" t="s">
        <v>4401</v>
      </c>
      <c r="M598" s="5" t="s">
        <v>4402</v>
      </c>
      <c r="N598" s="5" t="s">
        <v>4403</v>
      </c>
      <c r="O598" s="5" t="s">
        <v>4403</v>
      </c>
      <c r="P598" s="5" t="s">
        <v>4403</v>
      </c>
    </row>
    <row r="599" spans="1:18" ht="17.25" customHeight="1" x14ac:dyDescent="0.25">
      <c r="A599" s="5" t="s">
        <v>6342</v>
      </c>
      <c r="B599" s="5" t="s">
        <v>6345</v>
      </c>
      <c r="C599" s="5">
        <v>2017</v>
      </c>
      <c r="D599" s="5" t="s">
        <v>7188</v>
      </c>
      <c r="F599" s="5">
        <v>321</v>
      </c>
      <c r="G599" s="5">
        <v>332</v>
      </c>
      <c r="H599" s="5">
        <v>11</v>
      </c>
      <c r="I599" s="5" t="s">
        <v>28</v>
      </c>
      <c r="L599" s="5" t="s">
        <v>4401</v>
      </c>
    </row>
    <row r="600" spans="1:18" ht="17.25" customHeight="1" x14ac:dyDescent="0.25">
      <c r="A600" s="5" t="s">
        <v>6446</v>
      </c>
      <c r="B600" s="5" t="s">
        <v>6449</v>
      </c>
      <c r="C600" s="5">
        <v>2017</v>
      </c>
      <c r="D600" s="5" t="s">
        <v>7188</v>
      </c>
      <c r="E600" s="5" t="s">
        <v>2848</v>
      </c>
      <c r="F600" s="5">
        <v>95</v>
      </c>
      <c r="G600" s="5">
        <v>102</v>
      </c>
      <c r="H600" s="5">
        <v>7</v>
      </c>
      <c r="I600" s="5" t="s">
        <v>28</v>
      </c>
      <c r="L600" s="5" t="s">
        <v>4401</v>
      </c>
    </row>
    <row r="601" spans="1:18" ht="17.25" customHeight="1" x14ac:dyDescent="0.25">
      <c r="A601" s="5" t="s">
        <v>2400</v>
      </c>
      <c r="B601" s="5" t="s">
        <v>2403</v>
      </c>
      <c r="C601" s="5">
        <v>2017</v>
      </c>
      <c r="D601" s="5" t="s">
        <v>2407</v>
      </c>
      <c r="E601" s="5" t="s">
        <v>2408</v>
      </c>
      <c r="F601" s="5">
        <v>107</v>
      </c>
      <c r="G601" s="5">
        <v>127</v>
      </c>
      <c r="H601" s="5">
        <v>20</v>
      </c>
      <c r="I601" s="5" t="s">
        <v>28</v>
      </c>
      <c r="L601" s="5" t="s">
        <v>4401</v>
      </c>
      <c r="M601" s="5" t="s">
        <v>4402</v>
      </c>
      <c r="N601" s="5" t="s">
        <v>4403</v>
      </c>
      <c r="O601" s="5" t="s">
        <v>4403</v>
      </c>
      <c r="P601" s="5" t="s">
        <v>4403</v>
      </c>
    </row>
    <row r="602" spans="1:18" ht="17.25" customHeight="1" x14ac:dyDescent="0.25">
      <c r="A602" s="5" t="s">
        <v>2373</v>
      </c>
      <c r="B602" s="5" t="s">
        <v>2376</v>
      </c>
      <c r="C602" s="5">
        <v>2017</v>
      </c>
      <c r="D602" s="5" t="s">
        <v>2380</v>
      </c>
      <c r="E602" s="5" t="s">
        <v>2381</v>
      </c>
      <c r="F602" s="5">
        <v>377</v>
      </c>
      <c r="G602" s="5">
        <v>386</v>
      </c>
      <c r="H602" s="5">
        <v>9</v>
      </c>
      <c r="I602" s="5" t="s">
        <v>28</v>
      </c>
      <c r="L602" s="5" t="s">
        <v>4401</v>
      </c>
      <c r="M602" s="5" t="s">
        <v>4402</v>
      </c>
      <c r="N602" s="5" t="s">
        <v>4403</v>
      </c>
      <c r="O602" s="5" t="s">
        <v>4403</v>
      </c>
      <c r="P602" s="5" t="s">
        <v>4403</v>
      </c>
    </row>
    <row r="603" spans="1:18" ht="17.25" customHeight="1" x14ac:dyDescent="0.25">
      <c r="A603" s="5" t="s">
        <v>2759</v>
      </c>
      <c r="B603" s="5" t="s">
        <v>2762</v>
      </c>
      <c r="C603" s="5">
        <v>2017</v>
      </c>
      <c r="D603" s="5" t="s">
        <v>2766</v>
      </c>
      <c r="E603" s="5" t="s">
        <v>2767</v>
      </c>
      <c r="I603" s="5" t="s">
        <v>28</v>
      </c>
      <c r="L603" s="5" t="s">
        <v>4401</v>
      </c>
      <c r="M603" s="5" t="s">
        <v>4402</v>
      </c>
      <c r="N603" s="5" t="s">
        <v>4403</v>
      </c>
      <c r="O603" s="5" t="s">
        <v>4403</v>
      </c>
      <c r="P603" s="5" t="s">
        <v>4403</v>
      </c>
      <c r="Q603" s="5" t="s">
        <v>4403</v>
      </c>
      <c r="R603" s="5" t="s">
        <v>4403</v>
      </c>
    </row>
    <row r="604" spans="1:18" ht="17.25" customHeight="1" x14ac:dyDescent="0.25">
      <c r="A604" s="5" t="s">
        <v>2697</v>
      </c>
      <c r="B604" s="5" t="s">
        <v>2700</v>
      </c>
      <c r="C604" s="5">
        <v>2017</v>
      </c>
      <c r="D604" s="5" t="s">
        <v>2704</v>
      </c>
      <c r="E604" s="5" t="s">
        <v>2705</v>
      </c>
      <c r="F604" s="5">
        <v>589</v>
      </c>
      <c r="G604" s="5">
        <v>594</v>
      </c>
      <c r="H604" s="5">
        <v>5</v>
      </c>
      <c r="I604" s="5" t="s">
        <v>28</v>
      </c>
      <c r="L604" s="5" t="s">
        <v>4401</v>
      </c>
      <c r="M604" s="5" t="s">
        <v>4402</v>
      </c>
      <c r="N604" s="5" t="s">
        <v>4403</v>
      </c>
      <c r="O604" s="5" t="s">
        <v>4403</v>
      </c>
      <c r="P604" s="5" t="s">
        <v>4403</v>
      </c>
    </row>
    <row r="605" spans="1:18" ht="17.25" customHeight="1" x14ac:dyDescent="0.25">
      <c r="A605" s="5" t="s">
        <v>2444</v>
      </c>
      <c r="B605" s="5" t="s">
        <v>2447</v>
      </c>
      <c r="C605" s="5">
        <v>2017</v>
      </c>
      <c r="D605" s="5" t="s">
        <v>7188</v>
      </c>
      <c r="E605" s="5" t="s">
        <v>2451</v>
      </c>
      <c r="F605" s="5">
        <v>62</v>
      </c>
      <c r="G605" s="5">
        <v>70</v>
      </c>
      <c r="H605" s="5">
        <v>8</v>
      </c>
      <c r="I605" s="5" t="s">
        <v>28</v>
      </c>
      <c r="L605" s="5" t="s">
        <v>4401</v>
      </c>
    </row>
    <row r="606" spans="1:18" ht="17.25" customHeight="1" x14ac:dyDescent="0.25">
      <c r="A606" s="5" t="s">
        <v>2843</v>
      </c>
      <c r="B606" s="5" t="s">
        <v>2845</v>
      </c>
      <c r="C606" s="5">
        <v>2017</v>
      </c>
      <c r="D606" s="5" t="s">
        <v>7188</v>
      </c>
      <c r="E606" s="5" t="s">
        <v>2848</v>
      </c>
      <c r="F606" s="5">
        <v>798</v>
      </c>
      <c r="G606" s="5">
        <v>806</v>
      </c>
      <c r="H606" s="5">
        <v>8</v>
      </c>
      <c r="I606" s="5" t="s">
        <v>28</v>
      </c>
      <c r="L606" s="5" t="s">
        <v>4401</v>
      </c>
    </row>
    <row r="607" spans="1:18" ht="17.25" customHeight="1" x14ac:dyDescent="0.25">
      <c r="A607" s="5" t="s">
        <v>1750</v>
      </c>
      <c r="B607" s="5" t="s">
        <v>1753</v>
      </c>
      <c r="C607" s="5">
        <v>2017</v>
      </c>
      <c r="D607" s="5" t="s">
        <v>1756</v>
      </c>
      <c r="E607" s="5" t="s">
        <v>1757</v>
      </c>
      <c r="F607" s="5">
        <v>38</v>
      </c>
      <c r="G607" s="5">
        <v>44</v>
      </c>
      <c r="H607" s="5">
        <v>6</v>
      </c>
      <c r="I607" s="5" t="s">
        <v>28</v>
      </c>
      <c r="L607" s="5" t="s">
        <v>4401</v>
      </c>
      <c r="M607" s="5" t="s">
        <v>4402</v>
      </c>
      <c r="N607" s="5" t="s">
        <v>4403</v>
      </c>
      <c r="O607" s="5" t="s">
        <v>4403</v>
      </c>
      <c r="P607" s="5" t="s">
        <v>4403</v>
      </c>
    </row>
    <row r="608" spans="1:18" ht="17.25" customHeight="1" x14ac:dyDescent="0.25">
      <c r="A608" s="5" t="s">
        <v>2486</v>
      </c>
      <c r="B608" s="5" t="s">
        <v>2489</v>
      </c>
      <c r="C608" s="5">
        <v>2017</v>
      </c>
      <c r="D608" s="5" t="s">
        <v>2493</v>
      </c>
      <c r="E608" s="5" t="s">
        <v>2314</v>
      </c>
      <c r="F608" s="5">
        <v>81</v>
      </c>
      <c r="G608" s="5">
        <v>86</v>
      </c>
      <c r="H608" s="5">
        <v>5</v>
      </c>
      <c r="I608" s="5" t="s">
        <v>28</v>
      </c>
      <c r="L608" s="5" t="s">
        <v>4401</v>
      </c>
      <c r="M608" s="5" t="s">
        <v>4403</v>
      </c>
      <c r="N608" s="5" t="s">
        <v>4403</v>
      </c>
      <c r="O608" s="5" t="s">
        <v>4403</v>
      </c>
      <c r="P608" s="5" t="s">
        <v>4403</v>
      </c>
    </row>
    <row r="609" spans="1:18" ht="17.25" customHeight="1" x14ac:dyDescent="0.25">
      <c r="A609" s="5" t="s">
        <v>2777</v>
      </c>
      <c r="B609" s="5" t="s">
        <v>2780</v>
      </c>
      <c r="C609" s="5">
        <v>2017</v>
      </c>
      <c r="D609" s="5" t="s">
        <v>2784</v>
      </c>
      <c r="E609" s="5" t="s">
        <v>2785</v>
      </c>
      <c r="F609" s="5">
        <v>699</v>
      </c>
      <c r="G609" s="5">
        <v>710</v>
      </c>
      <c r="H609" s="5">
        <v>11</v>
      </c>
      <c r="I609" s="5" t="s">
        <v>28</v>
      </c>
      <c r="L609" s="5" t="s">
        <v>4401</v>
      </c>
      <c r="M609" s="5" t="s">
        <v>4403</v>
      </c>
      <c r="N609" s="5" t="s">
        <v>4403</v>
      </c>
      <c r="O609" s="5" t="s">
        <v>4403</v>
      </c>
      <c r="P609" s="5" t="s">
        <v>4403</v>
      </c>
    </row>
    <row r="610" spans="1:18" ht="17.25" customHeight="1" x14ac:dyDescent="0.25">
      <c r="A610" s="5" t="s">
        <v>1767</v>
      </c>
      <c r="B610" s="5" t="s">
        <v>1770</v>
      </c>
      <c r="C610" s="5">
        <v>2017</v>
      </c>
      <c r="D610" s="5" t="s">
        <v>1773</v>
      </c>
      <c r="E610" s="5" t="s">
        <v>1774</v>
      </c>
      <c r="F610" s="5">
        <v>172</v>
      </c>
      <c r="G610" s="5">
        <v>177</v>
      </c>
      <c r="H610" s="5">
        <v>5</v>
      </c>
      <c r="I610" s="5" t="s">
        <v>28</v>
      </c>
      <c r="L610" s="5" t="s">
        <v>4401</v>
      </c>
      <c r="M610" s="5" t="s">
        <v>4402</v>
      </c>
      <c r="N610" s="5" t="s">
        <v>4403</v>
      </c>
      <c r="O610" s="5" t="s">
        <v>4403</v>
      </c>
      <c r="P610" s="5" t="s">
        <v>4403</v>
      </c>
    </row>
    <row r="611" spans="1:18" ht="17.25" customHeight="1" x14ac:dyDescent="0.25">
      <c r="A611" s="5" t="s">
        <v>2801</v>
      </c>
      <c r="B611" s="5" t="s">
        <v>2804</v>
      </c>
      <c r="C611" s="5">
        <v>2017</v>
      </c>
      <c r="D611" s="5" t="s">
        <v>2807</v>
      </c>
      <c r="E611" s="5" t="s">
        <v>2808</v>
      </c>
      <c r="F611" s="5">
        <v>146</v>
      </c>
      <c r="G611" s="5">
        <v>153</v>
      </c>
      <c r="H611" s="5">
        <v>7</v>
      </c>
      <c r="I611" s="5" t="s">
        <v>28</v>
      </c>
      <c r="L611" s="5" t="s">
        <v>4401</v>
      </c>
      <c r="M611" s="5" t="s">
        <v>4403</v>
      </c>
      <c r="N611" s="5" t="s">
        <v>4403</v>
      </c>
      <c r="O611" s="5" t="s">
        <v>4403</v>
      </c>
      <c r="P611" s="5" t="s">
        <v>4403</v>
      </c>
    </row>
    <row r="612" spans="1:18" ht="17.25" customHeight="1" x14ac:dyDescent="0.25">
      <c r="A612" s="5" t="s">
        <v>2240</v>
      </c>
      <c r="B612" s="5" t="s">
        <v>2243</v>
      </c>
      <c r="C612" s="5">
        <v>2017</v>
      </c>
      <c r="D612" s="5" t="s">
        <v>6314</v>
      </c>
      <c r="F612" s="5">
        <v>229</v>
      </c>
      <c r="G612" s="5">
        <v>239</v>
      </c>
      <c r="H612" s="5">
        <v>10</v>
      </c>
      <c r="I612" s="5" t="s">
        <v>28</v>
      </c>
      <c r="L612" s="5" t="s">
        <v>4401</v>
      </c>
    </row>
    <row r="613" spans="1:18" ht="17.25" customHeight="1" x14ac:dyDescent="0.25">
      <c r="A613" s="5" t="s">
        <v>2680</v>
      </c>
      <c r="B613" s="5" t="s">
        <v>2683</v>
      </c>
      <c r="C613" s="5">
        <v>2017</v>
      </c>
      <c r="D613" s="5" t="s">
        <v>2687</v>
      </c>
      <c r="E613" s="5" t="s">
        <v>2688</v>
      </c>
      <c r="F613" s="5">
        <v>85</v>
      </c>
      <c r="G613" s="5">
        <v>97</v>
      </c>
      <c r="H613" s="5">
        <v>12</v>
      </c>
      <c r="I613" s="5" t="s">
        <v>28</v>
      </c>
      <c r="L613" s="5" t="s">
        <v>4401</v>
      </c>
      <c r="M613" s="5" t="s">
        <v>4403</v>
      </c>
      <c r="N613" s="5" t="s">
        <v>4403</v>
      </c>
      <c r="O613" s="5" t="s">
        <v>4403</v>
      </c>
      <c r="P613" s="5" t="s">
        <v>4403</v>
      </c>
    </row>
    <row r="614" spans="1:18" ht="17.25" customHeight="1" x14ac:dyDescent="0.25">
      <c r="A614" s="5" t="s">
        <v>2347</v>
      </c>
      <c r="B614" s="5" t="s">
        <v>2350</v>
      </c>
      <c r="C614" s="5">
        <v>2017</v>
      </c>
      <c r="D614" s="5" t="s">
        <v>2354</v>
      </c>
      <c r="E614" s="5" t="s">
        <v>2355</v>
      </c>
      <c r="I614" s="5" t="s">
        <v>28</v>
      </c>
      <c r="L614" s="5" t="s">
        <v>4401</v>
      </c>
      <c r="M614" s="5" t="s">
        <v>4402</v>
      </c>
      <c r="N614" s="5" t="s">
        <v>4403</v>
      </c>
      <c r="O614" s="5" t="s">
        <v>4403</v>
      </c>
    </row>
    <row r="615" spans="1:18" ht="17.25" customHeight="1" x14ac:dyDescent="0.25">
      <c r="A615" s="5" t="s">
        <v>1913</v>
      </c>
      <c r="B615" s="5" t="s">
        <v>1916</v>
      </c>
      <c r="C615" s="5">
        <v>2017</v>
      </c>
      <c r="D615" s="5" t="s">
        <v>1919</v>
      </c>
      <c r="E615" s="5" t="s">
        <v>1920</v>
      </c>
      <c r="F615" s="5">
        <v>345</v>
      </c>
      <c r="G615" s="5">
        <v>351</v>
      </c>
      <c r="H615" s="5">
        <v>6</v>
      </c>
      <c r="I615" s="5" t="s">
        <v>28</v>
      </c>
      <c r="L615" s="5" t="s">
        <v>4401</v>
      </c>
      <c r="M615" s="5" t="s">
        <v>4403</v>
      </c>
      <c r="N615" s="5" t="s">
        <v>4403</v>
      </c>
      <c r="O615" s="5" t="s">
        <v>4403</v>
      </c>
      <c r="P615" s="5" t="s">
        <v>4403</v>
      </c>
    </row>
    <row r="616" spans="1:18" ht="17.25" customHeight="1" x14ac:dyDescent="0.25">
      <c r="A616" s="5" t="s">
        <v>6191</v>
      </c>
      <c r="B616" s="5" t="s">
        <v>6194</v>
      </c>
      <c r="C616" s="5">
        <v>2017</v>
      </c>
      <c r="D616" s="5" t="s">
        <v>6349</v>
      </c>
      <c r="E616" s="5" t="s">
        <v>6350</v>
      </c>
      <c r="I616" s="5" t="s">
        <v>28</v>
      </c>
      <c r="L616" s="5" t="s">
        <v>4401</v>
      </c>
    </row>
    <row r="617" spans="1:18" ht="17.25" customHeight="1" x14ac:dyDescent="0.25">
      <c r="A617" s="5" t="s">
        <v>2715</v>
      </c>
      <c r="B617" s="5" t="s">
        <v>2718</v>
      </c>
      <c r="C617" s="5">
        <v>2017</v>
      </c>
      <c r="D617" s="5" t="s">
        <v>2722</v>
      </c>
      <c r="E617" s="5" t="s">
        <v>2723</v>
      </c>
      <c r="I617" s="5" t="s">
        <v>28</v>
      </c>
      <c r="L617" s="5" t="s">
        <v>4401</v>
      </c>
      <c r="M617" s="5" t="s">
        <v>4403</v>
      </c>
      <c r="N617" s="5" t="s">
        <v>4403</v>
      </c>
      <c r="O617" s="5" t="s">
        <v>4403</v>
      </c>
      <c r="P617" s="5" t="s">
        <v>4403</v>
      </c>
      <c r="Q617" s="5" t="s">
        <v>4403</v>
      </c>
      <c r="R617" s="5" t="s">
        <v>4403</v>
      </c>
    </row>
    <row r="618" spans="1:18" ht="17.25" customHeight="1" x14ac:dyDescent="0.25">
      <c r="A618" s="5" t="s">
        <v>6251</v>
      </c>
      <c r="B618" s="5" t="s">
        <v>6254</v>
      </c>
      <c r="C618" s="5">
        <v>2017</v>
      </c>
      <c r="D618" s="5" t="s">
        <v>7188</v>
      </c>
      <c r="E618" s="5" t="s">
        <v>2451</v>
      </c>
      <c r="F618" s="5">
        <v>141</v>
      </c>
      <c r="G618" s="5">
        <v>144</v>
      </c>
      <c r="H618" s="5">
        <v>3</v>
      </c>
      <c r="I618" s="5" t="s">
        <v>28</v>
      </c>
      <c r="L618" s="5" t="s">
        <v>4401</v>
      </c>
    </row>
    <row r="619" spans="1:18" ht="17.25" customHeight="1" x14ac:dyDescent="0.25">
      <c r="A619" s="5" t="s">
        <v>2638</v>
      </c>
      <c r="B619" s="5" t="s">
        <v>2641</v>
      </c>
      <c r="C619" s="5">
        <v>2017</v>
      </c>
      <c r="D619" s="5" t="s">
        <v>2646</v>
      </c>
      <c r="E619" s="5" t="s">
        <v>2647</v>
      </c>
      <c r="I619" s="5" t="s">
        <v>28</v>
      </c>
      <c r="L619" s="5" t="s">
        <v>4401</v>
      </c>
      <c r="M619" s="5" t="s">
        <v>4403</v>
      </c>
      <c r="N619" s="5" t="s">
        <v>4403</v>
      </c>
      <c r="O619" s="5" t="s">
        <v>4403</v>
      </c>
      <c r="P619" s="5" t="s">
        <v>4403</v>
      </c>
      <c r="Q619" s="5" t="s">
        <v>4403</v>
      </c>
      <c r="R619" s="5" t="s">
        <v>4403</v>
      </c>
    </row>
    <row r="620" spans="1:18" ht="17.25" customHeight="1" x14ac:dyDescent="0.25">
      <c r="A620" s="5" t="s">
        <v>6426</v>
      </c>
      <c r="B620" s="5" t="s">
        <v>6429</v>
      </c>
      <c r="C620" s="5">
        <v>2017</v>
      </c>
      <c r="D620" s="5" t="s">
        <v>6235</v>
      </c>
      <c r="E620" s="5" t="s">
        <v>6236</v>
      </c>
      <c r="I620" s="5" t="s">
        <v>28</v>
      </c>
      <c r="L620" s="5" t="s">
        <v>4401</v>
      </c>
    </row>
    <row r="621" spans="1:18" ht="17.25" customHeight="1" x14ac:dyDescent="0.25">
      <c r="A621" s="5" t="s">
        <v>6264</v>
      </c>
      <c r="B621" s="5" t="s">
        <v>6267</v>
      </c>
      <c r="C621" s="5">
        <v>2017</v>
      </c>
      <c r="D621" s="5" t="s">
        <v>6432</v>
      </c>
      <c r="E621" s="5" t="s">
        <v>6433</v>
      </c>
      <c r="F621" s="5">
        <v>209</v>
      </c>
      <c r="G621" s="5">
        <v>214</v>
      </c>
      <c r="H621" s="5">
        <v>5</v>
      </c>
      <c r="I621" s="5" t="s">
        <v>28</v>
      </c>
      <c r="L621" s="5" t="s">
        <v>4401</v>
      </c>
    </row>
    <row r="622" spans="1:18" ht="17.25" customHeight="1" x14ac:dyDescent="0.25">
      <c r="A622" s="5" t="s">
        <v>2724</v>
      </c>
      <c r="B622" s="5" t="s">
        <v>2727</v>
      </c>
      <c r="C622" s="5">
        <v>2017</v>
      </c>
      <c r="D622" s="5" t="s">
        <v>2731</v>
      </c>
      <c r="E622" s="5" t="s">
        <v>2732</v>
      </c>
      <c r="F622" s="5">
        <v>265</v>
      </c>
      <c r="G622" s="5">
        <v>291</v>
      </c>
      <c r="H622" s="5">
        <v>26</v>
      </c>
      <c r="I622" s="5" t="s">
        <v>28</v>
      </c>
      <c r="L622" s="5" t="s">
        <v>4401</v>
      </c>
      <c r="M622" s="5" t="s">
        <v>4402</v>
      </c>
      <c r="N622" s="5" t="s">
        <v>4403</v>
      </c>
      <c r="O622" s="5" t="s">
        <v>4403</v>
      </c>
      <c r="P622" s="5" t="s">
        <v>4403</v>
      </c>
    </row>
    <row r="623" spans="1:18" ht="17.25" customHeight="1" x14ac:dyDescent="0.25">
      <c r="A623" s="5" t="s">
        <v>2809</v>
      </c>
      <c r="B623" s="5" t="s">
        <v>2812</v>
      </c>
      <c r="C623" s="5">
        <v>2017</v>
      </c>
      <c r="D623" s="5" t="s">
        <v>2816</v>
      </c>
      <c r="E623" s="5" t="s">
        <v>2817</v>
      </c>
      <c r="F623" s="5">
        <v>728</v>
      </c>
      <c r="G623" s="5">
        <v>733</v>
      </c>
      <c r="H623" s="5">
        <v>5</v>
      </c>
      <c r="I623" s="5" t="s">
        <v>28</v>
      </c>
      <c r="L623" s="5" t="s">
        <v>4401</v>
      </c>
      <c r="M623" s="5" t="s">
        <v>4402</v>
      </c>
      <c r="N623" s="5" t="s">
        <v>4403</v>
      </c>
      <c r="O623" s="5" t="s">
        <v>4403</v>
      </c>
      <c r="P623" s="5" t="s">
        <v>4403</v>
      </c>
    </row>
    <row r="624" spans="1:18" ht="17.25" customHeight="1" x14ac:dyDescent="0.25">
      <c r="A624" s="5" t="s">
        <v>2511</v>
      </c>
      <c r="B624" s="5" t="s">
        <v>2514</v>
      </c>
      <c r="C624" s="5">
        <v>2017</v>
      </c>
      <c r="D624" s="5" t="s">
        <v>2517</v>
      </c>
      <c r="E624" s="5" t="s">
        <v>2518</v>
      </c>
      <c r="F624" s="5">
        <v>150</v>
      </c>
      <c r="G624" s="5">
        <v>159</v>
      </c>
      <c r="H624" s="5">
        <v>9</v>
      </c>
      <c r="I624" s="5" t="s">
        <v>28</v>
      </c>
      <c r="L624" s="5" t="s">
        <v>4401</v>
      </c>
      <c r="M624" s="5" t="s">
        <v>4402</v>
      </c>
      <c r="N624" s="5" t="s">
        <v>4403</v>
      </c>
      <c r="O624" s="5" t="s">
        <v>4403</v>
      </c>
      <c r="P624" s="5" t="s">
        <v>4403</v>
      </c>
    </row>
    <row r="625" spans="1:18" ht="17.25" customHeight="1" x14ac:dyDescent="0.25">
      <c r="A625" s="5" t="s">
        <v>2436</v>
      </c>
      <c r="B625" s="5" t="s">
        <v>2439</v>
      </c>
      <c r="C625" s="5">
        <v>2017</v>
      </c>
      <c r="D625" s="5" t="s">
        <v>2441</v>
      </c>
      <c r="E625" s="5" t="s">
        <v>2442</v>
      </c>
      <c r="I625" s="5" t="s">
        <v>28</v>
      </c>
      <c r="L625" s="5" t="s">
        <v>4401</v>
      </c>
    </row>
    <row r="626" spans="1:18" ht="17.25" customHeight="1" x14ac:dyDescent="0.25">
      <c r="A626" s="5" t="s">
        <v>6308</v>
      </c>
      <c r="B626" s="5" t="s">
        <v>6311</v>
      </c>
      <c r="C626" s="5">
        <v>2017</v>
      </c>
      <c r="D626" s="5" t="s">
        <v>6258</v>
      </c>
      <c r="E626" s="5" t="s">
        <v>6259</v>
      </c>
      <c r="I626" s="5" t="s">
        <v>28</v>
      </c>
      <c r="L626" s="5" t="s">
        <v>4401</v>
      </c>
    </row>
    <row r="627" spans="1:18" ht="17.25" customHeight="1" x14ac:dyDescent="0.25">
      <c r="A627" s="5" t="s">
        <v>2503</v>
      </c>
      <c r="B627" s="5" t="s">
        <v>2506</v>
      </c>
      <c r="C627" s="5">
        <v>2017</v>
      </c>
      <c r="D627" s="5" t="s">
        <v>2509</v>
      </c>
      <c r="E627" s="5" t="s">
        <v>2510</v>
      </c>
      <c r="F627" s="5">
        <v>487</v>
      </c>
      <c r="G627" s="5">
        <v>501</v>
      </c>
      <c r="H627" s="5">
        <v>14</v>
      </c>
      <c r="I627" s="5" t="s">
        <v>28</v>
      </c>
      <c r="L627" s="5" t="s">
        <v>4401</v>
      </c>
      <c r="M627" s="5" t="s">
        <v>4402</v>
      </c>
      <c r="N627" s="5" t="s">
        <v>4403</v>
      </c>
      <c r="O627" s="5" t="s">
        <v>4403</v>
      </c>
      <c r="P627" s="5" t="s">
        <v>4403</v>
      </c>
    </row>
    <row r="628" spans="1:18" ht="17.25" customHeight="1" x14ac:dyDescent="0.25">
      <c r="A628" s="5" t="s">
        <v>6229</v>
      </c>
      <c r="B628" s="5" t="s">
        <v>6232</v>
      </c>
      <c r="C628" s="5">
        <v>2017</v>
      </c>
      <c r="D628" s="5" t="s">
        <v>6370</v>
      </c>
      <c r="E628" s="5" t="s">
        <v>6371</v>
      </c>
      <c r="F628" s="5">
        <v>26</v>
      </c>
      <c r="G628" s="5">
        <v>30</v>
      </c>
      <c r="H628" s="5">
        <v>4</v>
      </c>
      <c r="I628" s="5" t="s">
        <v>28</v>
      </c>
      <c r="L628" s="5" t="s">
        <v>4401</v>
      </c>
    </row>
    <row r="629" spans="1:18" ht="17.25" customHeight="1" x14ac:dyDescent="0.25">
      <c r="A629" s="5" t="s">
        <v>2460</v>
      </c>
      <c r="B629" s="5" t="s">
        <v>2463</v>
      </c>
      <c r="C629" s="5">
        <v>2017</v>
      </c>
      <c r="D629" s="5" t="s">
        <v>2466</v>
      </c>
      <c r="E629" s="5" t="s">
        <v>2467</v>
      </c>
      <c r="F629" s="5">
        <v>5001</v>
      </c>
      <c r="G629" s="5">
        <v>5050</v>
      </c>
      <c r="H629" s="5">
        <v>49</v>
      </c>
      <c r="I629" s="5" t="s">
        <v>28</v>
      </c>
      <c r="L629" s="5" t="s">
        <v>4401</v>
      </c>
      <c r="M629" s="5" t="s">
        <v>4403</v>
      </c>
      <c r="N629" s="5" t="s">
        <v>4403</v>
      </c>
      <c r="O629" s="5" t="s">
        <v>4403</v>
      </c>
      <c r="P629" s="5" t="s">
        <v>4403</v>
      </c>
      <c r="Q629" s="5" t="s">
        <v>4403</v>
      </c>
      <c r="R629" s="5" t="s">
        <v>4403</v>
      </c>
    </row>
    <row r="630" spans="1:18" ht="17.25" customHeight="1" x14ac:dyDescent="0.25">
      <c r="A630" s="5" t="s">
        <v>2794</v>
      </c>
      <c r="B630" s="5" t="s">
        <v>2796</v>
      </c>
      <c r="C630" s="5">
        <v>2017</v>
      </c>
      <c r="D630" s="5" t="s">
        <v>2799</v>
      </c>
      <c r="E630" s="5" t="s">
        <v>2800</v>
      </c>
      <c r="F630" s="5">
        <v>619</v>
      </c>
      <c r="G630" s="5">
        <v>627</v>
      </c>
      <c r="H630" s="5">
        <v>8</v>
      </c>
      <c r="I630" s="5" t="s">
        <v>28</v>
      </c>
      <c r="L630" s="5" t="s">
        <v>4401</v>
      </c>
      <c r="M630" s="5" t="s">
        <v>4402</v>
      </c>
      <c r="N630" s="5" t="s">
        <v>4403</v>
      </c>
      <c r="O630" s="5" t="s">
        <v>4403</v>
      </c>
      <c r="P630" s="5" t="s">
        <v>4403</v>
      </c>
    </row>
    <row r="631" spans="1:18" ht="17.25" customHeight="1" x14ac:dyDescent="0.25">
      <c r="A631" s="5" t="s">
        <v>2648</v>
      </c>
      <c r="B631" s="5" t="s">
        <v>2651</v>
      </c>
      <c r="C631" s="5">
        <v>2017</v>
      </c>
      <c r="D631" s="5" t="s">
        <v>2656</v>
      </c>
      <c r="I631" s="5" t="s">
        <v>28</v>
      </c>
      <c r="L631" s="5" t="s">
        <v>4401</v>
      </c>
      <c r="M631" s="5" t="s">
        <v>4402</v>
      </c>
      <c r="N631" s="5" t="s">
        <v>4403</v>
      </c>
      <c r="O631" s="5" t="s">
        <v>4403</v>
      </c>
    </row>
    <row r="632" spans="1:18" ht="17.25" customHeight="1" x14ac:dyDescent="0.25">
      <c r="A632" s="5" t="s">
        <v>2391</v>
      </c>
      <c r="B632" s="5" t="s">
        <v>2394</v>
      </c>
      <c r="C632" s="5">
        <v>2017</v>
      </c>
      <c r="D632" s="5" t="s">
        <v>2398</v>
      </c>
      <c r="E632" s="5" t="s">
        <v>2399</v>
      </c>
      <c r="I632" s="5" t="s">
        <v>28</v>
      </c>
      <c r="L632" s="5" t="s">
        <v>4401</v>
      </c>
      <c r="M632" s="5" t="s">
        <v>4402</v>
      </c>
      <c r="N632" s="5" t="s">
        <v>4403</v>
      </c>
      <c r="O632" s="5" t="s">
        <v>4403</v>
      </c>
    </row>
    <row r="633" spans="1:18" ht="17.25" customHeight="1" x14ac:dyDescent="0.25">
      <c r="A633" s="5" t="s">
        <v>2658</v>
      </c>
      <c r="B633" s="5" t="s">
        <v>2661</v>
      </c>
      <c r="C633" s="5">
        <v>2017</v>
      </c>
      <c r="D633" s="5" t="s">
        <v>2665</v>
      </c>
      <c r="E633" s="5" t="s">
        <v>2666</v>
      </c>
      <c r="F633" s="5">
        <v>1</v>
      </c>
      <c r="G633" s="5">
        <v>8</v>
      </c>
      <c r="H633" s="5">
        <v>7</v>
      </c>
      <c r="I633" s="5" t="s">
        <v>28</v>
      </c>
      <c r="L633" s="5" t="s">
        <v>4401</v>
      </c>
      <c r="M633" s="5" t="s">
        <v>4402</v>
      </c>
      <c r="N633" s="5" t="s">
        <v>4403</v>
      </c>
      <c r="O633" s="5" t="s">
        <v>4403</v>
      </c>
      <c r="P633" s="5" t="s">
        <v>4403</v>
      </c>
    </row>
    <row r="634" spans="1:18" ht="17.25" customHeight="1" x14ac:dyDescent="0.25">
      <c r="A634" s="5" t="s">
        <v>2827</v>
      </c>
      <c r="B634" s="5" t="s">
        <v>2830</v>
      </c>
      <c r="C634" s="5">
        <v>2017</v>
      </c>
      <c r="D634" s="5" t="s">
        <v>2834</v>
      </c>
      <c r="E634" s="5" t="s">
        <v>2835</v>
      </c>
      <c r="F634" s="5">
        <v>9</v>
      </c>
      <c r="G634" s="5">
        <v>14</v>
      </c>
      <c r="H634" s="5">
        <v>5</v>
      </c>
      <c r="I634" s="5" t="s">
        <v>28</v>
      </c>
      <c r="L634" s="5" t="s">
        <v>7180</v>
      </c>
      <c r="M634" s="5" t="s">
        <v>4403</v>
      </c>
      <c r="N634" s="5" t="s">
        <v>4403</v>
      </c>
      <c r="O634" s="5" t="s">
        <v>4403</v>
      </c>
      <c r="P634" s="5" t="s">
        <v>4403</v>
      </c>
    </row>
    <row r="635" spans="1:18" ht="17.25" customHeight="1" x14ac:dyDescent="0.25">
      <c r="A635" s="5" t="s">
        <v>9286</v>
      </c>
      <c r="B635" s="5" t="s">
        <v>9287</v>
      </c>
      <c r="C635" s="5">
        <v>2017</v>
      </c>
      <c r="D635" s="5" t="s">
        <v>9289</v>
      </c>
      <c r="E635" s="5" t="s">
        <v>9290</v>
      </c>
      <c r="F635" s="5">
        <v>172</v>
      </c>
      <c r="G635" s="5">
        <v>177</v>
      </c>
      <c r="H635" s="5">
        <f>G635-F635+1</f>
        <v>6</v>
      </c>
      <c r="I635" s="5" t="s">
        <v>9239</v>
      </c>
      <c r="K635" s="5" t="s">
        <v>4401</v>
      </c>
    </row>
    <row r="636" spans="1:18" ht="17.25" customHeight="1" x14ac:dyDescent="0.25">
      <c r="A636" s="5" t="s">
        <v>9258</v>
      </c>
      <c r="B636" s="5" t="s">
        <v>9259</v>
      </c>
      <c r="C636" s="5">
        <v>2017</v>
      </c>
      <c r="D636" s="5" t="s">
        <v>9261</v>
      </c>
      <c r="E636" s="5" t="s">
        <v>9262</v>
      </c>
      <c r="F636" s="5">
        <v>229</v>
      </c>
      <c r="G636" s="5">
        <v>240</v>
      </c>
      <c r="H636" s="5">
        <f>G636-F636+1</f>
        <v>12</v>
      </c>
      <c r="I636" s="5" t="s">
        <v>9239</v>
      </c>
      <c r="K636" s="5" t="s">
        <v>4401</v>
      </c>
    </row>
    <row r="637" spans="1:18" ht="17.25" customHeight="1" x14ac:dyDescent="0.25">
      <c r="A637" s="5" t="s">
        <v>9244</v>
      </c>
      <c r="B637" s="5" t="s">
        <v>9245</v>
      </c>
      <c r="C637" s="5">
        <v>2017</v>
      </c>
      <c r="D637" s="5" t="s">
        <v>9247</v>
      </c>
      <c r="E637" s="5" t="s">
        <v>9248</v>
      </c>
      <c r="F637" s="5">
        <v>84</v>
      </c>
      <c r="G637" s="5">
        <v>88</v>
      </c>
      <c r="H637" s="5">
        <f>G637-F637+1</f>
        <v>5</v>
      </c>
      <c r="I637" s="5" t="s">
        <v>9239</v>
      </c>
      <c r="K637" s="5" t="s">
        <v>4401</v>
      </c>
    </row>
    <row r="638" spans="1:18" ht="17.25" customHeight="1" x14ac:dyDescent="0.25">
      <c r="A638" s="5" t="s">
        <v>8788</v>
      </c>
      <c r="B638" s="5" t="s">
        <v>6267</v>
      </c>
      <c r="C638" s="5">
        <v>2017</v>
      </c>
      <c r="D638" s="5" t="s">
        <v>8791</v>
      </c>
      <c r="E638" s="5" t="s">
        <v>8792</v>
      </c>
      <c r="F638" s="5">
        <v>209</v>
      </c>
      <c r="G638" s="5">
        <v>214</v>
      </c>
      <c r="H638" s="5">
        <v>5</v>
      </c>
      <c r="I638" s="5" t="s">
        <v>7287</v>
      </c>
      <c r="K638" s="5" t="s">
        <v>4401</v>
      </c>
    </row>
    <row r="639" spans="1:18" ht="17.25" customHeight="1" x14ac:dyDescent="0.25">
      <c r="A639" s="5" t="s">
        <v>8662</v>
      </c>
      <c r="B639" s="5" t="s">
        <v>8663</v>
      </c>
      <c r="C639" s="5">
        <v>2017</v>
      </c>
      <c r="D639" s="5" t="s">
        <v>8666</v>
      </c>
      <c r="E639" s="5" t="s">
        <v>8667</v>
      </c>
      <c r="F639" s="5">
        <v>150</v>
      </c>
      <c r="G639" s="5">
        <v>159</v>
      </c>
      <c r="H639" s="5">
        <v>9</v>
      </c>
      <c r="I639" s="5" t="s">
        <v>7287</v>
      </c>
      <c r="K639" s="5" t="s">
        <v>4401</v>
      </c>
    </row>
    <row r="640" spans="1:18" ht="17.25" customHeight="1" x14ac:dyDescent="0.25">
      <c r="A640" s="5" t="s">
        <v>7440</v>
      </c>
      <c r="B640" s="5" t="s">
        <v>2812</v>
      </c>
      <c r="C640" s="5">
        <v>2017</v>
      </c>
      <c r="D640" s="5" t="s">
        <v>7443</v>
      </c>
      <c r="E640" s="5" t="s">
        <v>7444</v>
      </c>
      <c r="F640" s="5">
        <v>728</v>
      </c>
      <c r="G640" s="5">
        <v>733</v>
      </c>
      <c r="H640" s="5">
        <v>5</v>
      </c>
      <c r="I640" s="5" t="s">
        <v>7287</v>
      </c>
      <c r="K640" s="5" t="s">
        <v>4401</v>
      </c>
    </row>
    <row r="641" spans="1:18" ht="17.25" customHeight="1" x14ac:dyDescent="0.25">
      <c r="A641" s="5" t="s">
        <v>8579</v>
      </c>
      <c r="B641" s="5" t="s">
        <v>6194</v>
      </c>
      <c r="C641" s="5">
        <v>2017</v>
      </c>
      <c r="D641" s="5" t="s">
        <v>8581</v>
      </c>
      <c r="E641" s="5" t="s">
        <v>8582</v>
      </c>
      <c r="F641" s="5">
        <v>1</v>
      </c>
      <c r="G641" s="5">
        <v>8</v>
      </c>
      <c r="H641" s="5">
        <v>7</v>
      </c>
      <c r="I641" s="5" t="s">
        <v>7287</v>
      </c>
      <c r="K641" s="5" t="s">
        <v>4401</v>
      </c>
    </row>
    <row r="642" spans="1:18" ht="17.25" customHeight="1" x14ac:dyDescent="0.25">
      <c r="A642" s="5" t="s">
        <v>1845</v>
      </c>
      <c r="B642" s="5" t="s">
        <v>1848</v>
      </c>
      <c r="C642" s="5">
        <v>2018</v>
      </c>
      <c r="D642" s="5" t="s">
        <v>1852</v>
      </c>
      <c r="E642" s="5" t="s">
        <v>1853</v>
      </c>
      <c r="F642" s="5">
        <v>603</v>
      </c>
      <c r="G642" s="5">
        <v>610</v>
      </c>
      <c r="H642" s="5">
        <v>7</v>
      </c>
      <c r="I642" s="5" t="s">
        <v>28</v>
      </c>
      <c r="L642" s="5" t="s">
        <v>4403</v>
      </c>
      <c r="M642" s="5" t="s">
        <v>4403</v>
      </c>
      <c r="N642" s="5" t="s">
        <v>4403</v>
      </c>
      <c r="O642" s="5" t="s">
        <v>4403</v>
      </c>
      <c r="P642" s="5" t="s">
        <v>4403</v>
      </c>
      <c r="Q642" s="5" t="s">
        <v>4403</v>
      </c>
      <c r="R642" s="5" t="s">
        <v>4403</v>
      </c>
    </row>
    <row r="643" spans="1:18" ht="17.25" customHeight="1" x14ac:dyDescent="0.25">
      <c r="A643" s="5" t="s">
        <v>7822</v>
      </c>
      <c r="B643" s="5" t="s">
        <v>7823</v>
      </c>
      <c r="C643" s="5">
        <v>2018</v>
      </c>
      <c r="D643" s="5" t="s">
        <v>7827</v>
      </c>
      <c r="E643" s="5" t="s">
        <v>7828</v>
      </c>
      <c r="F643" s="5">
        <v>89</v>
      </c>
      <c r="G643" s="5">
        <v>98</v>
      </c>
      <c r="H643" s="5">
        <v>9</v>
      </c>
      <c r="I643" s="5" t="s">
        <v>7287</v>
      </c>
      <c r="L643" s="5" t="s">
        <v>4403</v>
      </c>
      <c r="M643" s="5" t="s">
        <v>4403</v>
      </c>
      <c r="N643" s="5" t="s">
        <v>4403</v>
      </c>
      <c r="O643" s="5" t="s">
        <v>4403</v>
      </c>
      <c r="P643" s="5" t="s">
        <v>4403</v>
      </c>
      <c r="Q643" s="5" t="s">
        <v>4403</v>
      </c>
      <c r="R643" s="5" t="s">
        <v>4403</v>
      </c>
    </row>
    <row r="644" spans="1:18" ht="17.25" customHeight="1" x14ac:dyDescent="0.25">
      <c r="A644" s="5" t="s">
        <v>1964</v>
      </c>
      <c r="B644" s="5" t="s">
        <v>1967</v>
      </c>
      <c r="C644" s="5">
        <v>2018</v>
      </c>
      <c r="D644" s="5" t="s">
        <v>1969</v>
      </c>
      <c r="E644" s="5" t="s">
        <v>1970</v>
      </c>
      <c r="I644" s="5" t="s">
        <v>28</v>
      </c>
      <c r="L644" s="5" t="s">
        <v>7180</v>
      </c>
      <c r="M644" s="5" t="s">
        <v>4403</v>
      </c>
      <c r="N644" s="5" t="s">
        <v>4403</v>
      </c>
      <c r="O644" s="5" t="s">
        <v>4403</v>
      </c>
      <c r="P644" s="5" t="s">
        <v>4403</v>
      </c>
      <c r="Q644" s="5" t="s">
        <v>4403</v>
      </c>
      <c r="R644" s="5" t="s">
        <v>4403</v>
      </c>
    </row>
    <row r="645" spans="1:18" ht="17.25" customHeight="1" x14ac:dyDescent="0.25">
      <c r="A645" s="5" t="s">
        <v>8344</v>
      </c>
      <c r="B645" s="5" t="s">
        <v>1974</v>
      </c>
      <c r="C645" s="5">
        <v>2018</v>
      </c>
      <c r="D645" s="5" t="s">
        <v>8347</v>
      </c>
      <c r="E645" s="5" t="s">
        <v>8348</v>
      </c>
      <c r="F645" s="5">
        <v>948</v>
      </c>
      <c r="G645" s="5">
        <v>949</v>
      </c>
      <c r="H645" s="5">
        <v>1</v>
      </c>
      <c r="I645" s="5" t="s">
        <v>7287</v>
      </c>
      <c r="K645" s="5" t="s">
        <v>4401</v>
      </c>
      <c r="L645" s="5" t="s">
        <v>4402</v>
      </c>
      <c r="M645" s="5" t="s">
        <v>4402</v>
      </c>
      <c r="N645" s="5" t="s">
        <v>4402</v>
      </c>
      <c r="O645" s="5" t="s">
        <v>4402</v>
      </c>
      <c r="P645" s="5" t="s">
        <v>4401</v>
      </c>
    </row>
    <row r="646" spans="1:18" ht="17.25" customHeight="1" x14ac:dyDescent="0.25">
      <c r="A646" s="5" t="s">
        <v>7655</v>
      </c>
      <c r="B646" s="5" t="s">
        <v>7656</v>
      </c>
      <c r="C646" s="5">
        <v>2018</v>
      </c>
      <c r="D646" s="5" t="s">
        <v>7660</v>
      </c>
      <c r="F646" s="5">
        <v>1</v>
      </c>
      <c r="G646" s="5">
        <v>4</v>
      </c>
      <c r="H646" s="5">
        <v>3</v>
      </c>
      <c r="I646" s="5" t="s">
        <v>7287</v>
      </c>
      <c r="L646" s="5" t="s">
        <v>4402</v>
      </c>
      <c r="M646" s="5" t="s">
        <v>4402</v>
      </c>
      <c r="N646" s="5" t="s">
        <v>4402</v>
      </c>
      <c r="O646" s="5" t="s">
        <v>4402</v>
      </c>
      <c r="P646" s="5" t="s">
        <v>4401</v>
      </c>
    </row>
    <row r="647" spans="1:18" ht="17.25" customHeight="1" x14ac:dyDescent="0.25">
      <c r="A647" s="5" t="s">
        <v>1818</v>
      </c>
      <c r="B647" s="5" t="s">
        <v>1821</v>
      </c>
      <c r="C647" s="5">
        <v>2018</v>
      </c>
      <c r="D647" s="5" t="s">
        <v>1824</v>
      </c>
      <c r="E647" s="5" t="s">
        <v>1825</v>
      </c>
      <c r="F647" s="5">
        <v>381</v>
      </c>
      <c r="G647" s="5">
        <v>389</v>
      </c>
      <c r="H647" s="5">
        <v>8</v>
      </c>
      <c r="I647" s="5" t="s">
        <v>28</v>
      </c>
      <c r="L647" s="5" t="s">
        <v>4402</v>
      </c>
      <c r="M647" s="5" t="s">
        <v>4402</v>
      </c>
      <c r="N647" s="5" t="s">
        <v>4403</v>
      </c>
      <c r="O647" s="5" t="s">
        <v>4403</v>
      </c>
      <c r="P647" s="5" t="s">
        <v>4403</v>
      </c>
      <c r="Q647" s="5" t="s">
        <v>4402</v>
      </c>
      <c r="R647" s="5" t="s">
        <v>4401</v>
      </c>
    </row>
    <row r="648" spans="1:18" ht="17.25" customHeight="1" x14ac:dyDescent="0.25">
      <c r="A648" s="5" t="s">
        <v>1971</v>
      </c>
      <c r="B648" s="5" t="s">
        <v>1974</v>
      </c>
      <c r="C648" s="5">
        <v>2018</v>
      </c>
      <c r="D648" s="5" t="s">
        <v>1978</v>
      </c>
      <c r="E648" s="5" t="s">
        <v>1979</v>
      </c>
      <c r="F648" s="5">
        <v>948</v>
      </c>
      <c r="G648" s="5">
        <v>949</v>
      </c>
      <c r="H648" s="5">
        <v>1</v>
      </c>
      <c r="I648" s="5" t="s">
        <v>28</v>
      </c>
      <c r="L648" s="5" t="s">
        <v>4402</v>
      </c>
      <c r="M648" s="5" t="s">
        <v>4402</v>
      </c>
      <c r="N648" s="5" t="s">
        <v>4403</v>
      </c>
      <c r="O648" s="5" t="s">
        <v>4403</v>
      </c>
      <c r="P648" s="5" t="s">
        <v>4401</v>
      </c>
    </row>
    <row r="649" spans="1:18" ht="17.25" customHeight="1" x14ac:dyDescent="0.25">
      <c r="A649" s="5" t="s">
        <v>7396</v>
      </c>
      <c r="B649" s="5" t="s">
        <v>7397</v>
      </c>
      <c r="C649" s="5">
        <v>2018</v>
      </c>
      <c r="D649" s="5" t="s">
        <v>7401</v>
      </c>
      <c r="E649" s="5" t="s">
        <v>7402</v>
      </c>
      <c r="F649" s="5">
        <v>186</v>
      </c>
      <c r="G649" s="5">
        <v>191</v>
      </c>
      <c r="H649" s="5">
        <v>5</v>
      </c>
      <c r="I649" s="5" t="s">
        <v>7287</v>
      </c>
      <c r="L649" s="5" t="s">
        <v>4401</v>
      </c>
    </row>
    <row r="650" spans="1:18" ht="17.25" customHeight="1" x14ac:dyDescent="0.25">
      <c r="A650" s="5" t="s">
        <v>8966</v>
      </c>
      <c r="B650" s="5" t="s">
        <v>8967</v>
      </c>
      <c r="C650" s="5">
        <v>2018</v>
      </c>
      <c r="D650" s="5" t="s">
        <v>8970</v>
      </c>
      <c r="E650" s="5" t="s">
        <v>8971</v>
      </c>
      <c r="F650" s="5">
        <v>1</v>
      </c>
      <c r="G650" s="5">
        <v>7</v>
      </c>
      <c r="H650" s="5">
        <v>6</v>
      </c>
      <c r="I650" s="5" t="s">
        <v>7287</v>
      </c>
      <c r="L650" s="5" t="s">
        <v>4401</v>
      </c>
    </row>
    <row r="651" spans="1:18" ht="17.25" customHeight="1" x14ac:dyDescent="0.25">
      <c r="A651" s="5" t="s">
        <v>7575</v>
      </c>
      <c r="B651" s="5" t="s">
        <v>7576</v>
      </c>
      <c r="C651" s="5">
        <v>2018</v>
      </c>
      <c r="D651" s="5" t="s">
        <v>7580</v>
      </c>
      <c r="E651" s="5" t="s">
        <v>7581</v>
      </c>
      <c r="F651" s="5">
        <v>1</v>
      </c>
      <c r="G651" s="5">
        <v>5</v>
      </c>
      <c r="H651" s="5">
        <v>4</v>
      </c>
      <c r="I651" s="5" t="s">
        <v>7287</v>
      </c>
      <c r="L651" s="5" t="s">
        <v>4401</v>
      </c>
    </row>
    <row r="652" spans="1:18" ht="17.25" customHeight="1" x14ac:dyDescent="0.25">
      <c r="A652" s="5" t="s">
        <v>8144</v>
      </c>
      <c r="B652" s="5" t="s">
        <v>8145</v>
      </c>
      <c r="C652" s="5">
        <v>2018</v>
      </c>
      <c r="D652" s="5" t="s">
        <v>8149</v>
      </c>
      <c r="F652" s="5">
        <v>95</v>
      </c>
      <c r="G652" s="5">
        <v>100</v>
      </c>
      <c r="H652" s="5">
        <v>5</v>
      </c>
      <c r="I652" s="5" t="s">
        <v>7287</v>
      </c>
      <c r="L652" s="5" t="s">
        <v>4401</v>
      </c>
    </row>
    <row r="653" spans="1:18" ht="17.25" customHeight="1" x14ac:dyDescent="0.25">
      <c r="A653" s="5" t="s">
        <v>8882</v>
      </c>
      <c r="B653" s="5" t="s">
        <v>8883</v>
      </c>
      <c r="C653" s="5">
        <v>2018</v>
      </c>
      <c r="D653" s="5" t="s">
        <v>8886</v>
      </c>
      <c r="E653" s="5" t="s">
        <v>8887</v>
      </c>
      <c r="F653" s="5">
        <v>1</v>
      </c>
      <c r="G653" s="5">
        <v>6</v>
      </c>
      <c r="H653" s="5">
        <v>5</v>
      </c>
      <c r="I653" s="5" t="s">
        <v>7287</v>
      </c>
      <c r="L653" s="5" t="s">
        <v>4401</v>
      </c>
    </row>
    <row r="654" spans="1:18" ht="17.25" customHeight="1" x14ac:dyDescent="0.25">
      <c r="A654" s="5" t="s">
        <v>9219</v>
      </c>
      <c r="B654" s="5" t="s">
        <v>9220</v>
      </c>
      <c r="C654" s="5">
        <v>2018</v>
      </c>
      <c r="D654" s="5" t="s">
        <v>9224</v>
      </c>
      <c r="E654" s="5" t="s">
        <v>9225</v>
      </c>
      <c r="F654" s="5">
        <v>1</v>
      </c>
      <c r="G654" s="5">
        <v>5</v>
      </c>
      <c r="H654" s="5">
        <v>4</v>
      </c>
      <c r="I654" s="5" t="s">
        <v>7287</v>
      </c>
      <c r="L654" s="5" t="s">
        <v>4401</v>
      </c>
    </row>
    <row r="655" spans="1:18" ht="17.25" customHeight="1" x14ac:dyDescent="0.25">
      <c r="A655" s="5" t="s">
        <v>8668</v>
      </c>
      <c r="B655" s="5" t="s">
        <v>8669</v>
      </c>
      <c r="C655" s="5">
        <v>2018</v>
      </c>
      <c r="D655" s="5" t="s">
        <v>8673</v>
      </c>
      <c r="E655" s="5" t="s">
        <v>8674</v>
      </c>
      <c r="F655" s="5">
        <v>1</v>
      </c>
      <c r="G655" s="5">
        <v>9</v>
      </c>
      <c r="H655" s="5">
        <v>8</v>
      </c>
      <c r="I655" s="5" t="s">
        <v>7287</v>
      </c>
      <c r="L655" s="5" t="s">
        <v>4401</v>
      </c>
    </row>
    <row r="656" spans="1:18" ht="17.25" customHeight="1" x14ac:dyDescent="0.25">
      <c r="A656" s="5" t="s">
        <v>8560</v>
      </c>
      <c r="B656" s="5" t="s">
        <v>8561</v>
      </c>
      <c r="C656" s="5">
        <v>2018</v>
      </c>
      <c r="D656" s="5" t="s">
        <v>8565</v>
      </c>
      <c r="F656" s="5">
        <v>1</v>
      </c>
      <c r="G656" s="5">
        <v>8</v>
      </c>
      <c r="H656" s="5">
        <v>7</v>
      </c>
      <c r="I656" s="5" t="s">
        <v>7287</v>
      </c>
      <c r="L656" s="5" t="s">
        <v>4401</v>
      </c>
    </row>
    <row r="657" spans="1:18" ht="17.25" customHeight="1" x14ac:dyDescent="0.25">
      <c r="A657" s="5" t="s">
        <v>8374</v>
      </c>
      <c r="B657" s="5" t="s">
        <v>8375</v>
      </c>
      <c r="C657" s="5">
        <v>2018</v>
      </c>
      <c r="D657" s="5" t="s">
        <v>8379</v>
      </c>
      <c r="E657" s="5" t="s">
        <v>8380</v>
      </c>
      <c r="F657" s="5">
        <v>1</v>
      </c>
      <c r="G657" s="5">
        <v>7</v>
      </c>
      <c r="H657" s="5">
        <v>6</v>
      </c>
      <c r="I657" s="5" t="s">
        <v>7287</v>
      </c>
      <c r="L657" s="5" t="s">
        <v>4401</v>
      </c>
    </row>
    <row r="658" spans="1:18" ht="17.25" customHeight="1" x14ac:dyDescent="0.25">
      <c r="A658" s="5" t="s">
        <v>9084</v>
      </c>
      <c r="B658" s="5" t="s">
        <v>9085</v>
      </c>
      <c r="C658" s="5">
        <v>2018</v>
      </c>
      <c r="D658" s="5" t="s">
        <v>9089</v>
      </c>
      <c r="E658" s="5" t="s">
        <v>9090</v>
      </c>
      <c r="F658" s="5">
        <v>1011</v>
      </c>
      <c r="G658" s="5">
        <v>1015</v>
      </c>
      <c r="H658" s="5">
        <v>4</v>
      </c>
      <c r="I658" s="5" t="s">
        <v>7287</v>
      </c>
      <c r="L658" s="5" t="s">
        <v>4401</v>
      </c>
    </row>
    <row r="659" spans="1:18" ht="17.25" customHeight="1" x14ac:dyDescent="0.25">
      <c r="A659" s="5" t="s">
        <v>8023</v>
      </c>
      <c r="B659" s="5" t="s">
        <v>8024</v>
      </c>
      <c r="C659" s="5">
        <v>2018</v>
      </c>
      <c r="D659" s="5" t="s">
        <v>8028</v>
      </c>
      <c r="E659" s="5" t="s">
        <v>8029</v>
      </c>
      <c r="F659" s="5">
        <v>1</v>
      </c>
      <c r="G659" s="5">
        <v>7</v>
      </c>
      <c r="H659" s="5">
        <v>6</v>
      </c>
      <c r="I659" s="5" t="s">
        <v>7287</v>
      </c>
      <c r="L659" s="5" t="s">
        <v>4401</v>
      </c>
    </row>
    <row r="660" spans="1:18" ht="17.25" customHeight="1" x14ac:dyDescent="0.25">
      <c r="A660" s="5" t="s">
        <v>8234</v>
      </c>
      <c r="B660" s="5" t="s">
        <v>8235</v>
      </c>
      <c r="C660" s="5">
        <v>2018</v>
      </c>
      <c r="D660" s="5" t="s">
        <v>8239</v>
      </c>
      <c r="E660" s="5" t="s">
        <v>8240</v>
      </c>
      <c r="F660" s="5">
        <v>197</v>
      </c>
      <c r="G660" s="5">
        <v>1977</v>
      </c>
      <c r="H660" s="5">
        <v>1780</v>
      </c>
      <c r="I660" s="5" t="s">
        <v>7287</v>
      </c>
      <c r="L660" s="5" t="s">
        <v>4401</v>
      </c>
    </row>
    <row r="661" spans="1:18" ht="17.25" customHeight="1" x14ac:dyDescent="0.25">
      <c r="A661" s="5" t="s">
        <v>9110</v>
      </c>
      <c r="B661" s="5" t="s">
        <v>9111</v>
      </c>
      <c r="C661" s="5">
        <v>2018</v>
      </c>
      <c r="D661" s="5" t="s">
        <v>9114</v>
      </c>
      <c r="E661" s="5" t="s">
        <v>9115</v>
      </c>
      <c r="F661" s="5">
        <v>99</v>
      </c>
      <c r="G661" s="5">
        <v>105</v>
      </c>
      <c r="H661" s="5">
        <v>6</v>
      </c>
      <c r="I661" s="5" t="s">
        <v>7287</v>
      </c>
      <c r="L661" s="5" t="s">
        <v>4401</v>
      </c>
    </row>
    <row r="662" spans="1:18" ht="17.25" customHeight="1" x14ac:dyDescent="0.25">
      <c r="A662" s="5" t="s">
        <v>7683</v>
      </c>
      <c r="B662" s="5" t="s">
        <v>7684</v>
      </c>
      <c r="C662" s="5">
        <v>2018</v>
      </c>
      <c r="D662" s="5" t="s">
        <v>7688</v>
      </c>
      <c r="E662" s="5" t="s">
        <v>7689</v>
      </c>
      <c r="F662" s="5">
        <v>1</v>
      </c>
      <c r="G662" s="5">
        <v>5</v>
      </c>
      <c r="H662" s="5">
        <v>4</v>
      </c>
      <c r="I662" s="5" t="s">
        <v>7287</v>
      </c>
      <c r="L662" s="5" t="s">
        <v>4401</v>
      </c>
    </row>
    <row r="663" spans="1:18" ht="17.25" customHeight="1" x14ac:dyDescent="0.25">
      <c r="A663" s="5" t="s">
        <v>8566</v>
      </c>
      <c r="B663" s="5" t="s">
        <v>8567</v>
      </c>
      <c r="C663" s="5">
        <v>2018</v>
      </c>
      <c r="D663" s="5" t="s">
        <v>8570</v>
      </c>
      <c r="E663" s="5" t="s">
        <v>8571</v>
      </c>
      <c r="F663" s="5">
        <v>192</v>
      </c>
      <c r="G663" s="5">
        <v>197</v>
      </c>
      <c r="H663" s="5">
        <v>5</v>
      </c>
      <c r="I663" s="5" t="s">
        <v>7287</v>
      </c>
      <c r="L663" s="5" t="s">
        <v>4401</v>
      </c>
    </row>
    <row r="664" spans="1:18" ht="17.25" customHeight="1" x14ac:dyDescent="0.25">
      <c r="A664" s="5" t="s">
        <v>8119</v>
      </c>
      <c r="B664" s="5" t="s">
        <v>8120</v>
      </c>
      <c r="C664" s="5">
        <v>2018</v>
      </c>
      <c r="D664" s="5" t="s">
        <v>8124</v>
      </c>
      <c r="E664" s="5" t="s">
        <v>8125</v>
      </c>
      <c r="F664" s="5">
        <v>1</v>
      </c>
      <c r="G664" s="5">
        <v>5</v>
      </c>
      <c r="H664" s="5">
        <v>4</v>
      </c>
      <c r="I664" s="5" t="s">
        <v>7287</v>
      </c>
      <c r="L664" s="5" t="s">
        <v>4401</v>
      </c>
    </row>
    <row r="665" spans="1:18" ht="17.25" customHeight="1" x14ac:dyDescent="0.25">
      <c r="A665" s="5" t="s">
        <v>1939</v>
      </c>
      <c r="B665" s="5" t="s">
        <v>1942</v>
      </c>
      <c r="C665" s="5">
        <v>2018</v>
      </c>
      <c r="D665" s="5" t="s">
        <v>1946</v>
      </c>
      <c r="F665" s="5">
        <v>79</v>
      </c>
      <c r="G665" s="5">
        <v>86</v>
      </c>
      <c r="H665" s="5">
        <v>7</v>
      </c>
      <c r="I665" s="5" t="s">
        <v>28</v>
      </c>
      <c r="L665" s="5" t="s">
        <v>4401</v>
      </c>
      <c r="M665" s="5" t="s">
        <v>4402</v>
      </c>
      <c r="N665" s="5" t="s">
        <v>4403</v>
      </c>
      <c r="O665" s="5" t="s">
        <v>4403</v>
      </c>
      <c r="P665" s="5" t="s">
        <v>4403</v>
      </c>
    </row>
    <row r="666" spans="1:18" ht="17.25" customHeight="1" x14ac:dyDescent="0.25">
      <c r="A666" s="5" t="s">
        <v>2198</v>
      </c>
      <c r="B666" s="5" t="s">
        <v>2200</v>
      </c>
      <c r="C666" s="5">
        <v>2018</v>
      </c>
      <c r="D666" s="5" t="s">
        <v>2204</v>
      </c>
      <c r="E666" s="5" t="s">
        <v>2205</v>
      </c>
      <c r="I666" s="5" t="s">
        <v>28</v>
      </c>
      <c r="L666" s="5" t="s">
        <v>4401</v>
      </c>
      <c r="M666" s="5" t="s">
        <v>4402</v>
      </c>
      <c r="N666" s="5" t="s">
        <v>4403</v>
      </c>
      <c r="O666" s="5" t="s">
        <v>4403</v>
      </c>
      <c r="P666" s="5" t="s">
        <v>4403</v>
      </c>
      <c r="Q666" s="5" t="s">
        <v>4403</v>
      </c>
      <c r="R666" s="5" t="s">
        <v>4403</v>
      </c>
    </row>
    <row r="667" spans="1:18" ht="17.25" customHeight="1" x14ac:dyDescent="0.25">
      <c r="A667" s="5" t="s">
        <v>2118</v>
      </c>
      <c r="B667" s="5" t="s">
        <v>2121</v>
      </c>
      <c r="C667" s="5">
        <v>2018</v>
      </c>
      <c r="D667" s="5" t="s">
        <v>2125</v>
      </c>
      <c r="E667" s="5" t="s">
        <v>2126</v>
      </c>
      <c r="I667" s="5" t="s">
        <v>28</v>
      </c>
      <c r="L667" s="5" t="s">
        <v>4401</v>
      </c>
      <c r="M667" s="5" t="s">
        <v>4402</v>
      </c>
      <c r="N667" s="5" t="s">
        <v>4403</v>
      </c>
      <c r="O667" s="5" t="s">
        <v>4403</v>
      </c>
      <c r="P667" s="5" t="s">
        <v>4403</v>
      </c>
      <c r="Q667" s="5" t="s">
        <v>4403</v>
      </c>
      <c r="R667" s="5" t="s">
        <v>4403</v>
      </c>
    </row>
    <row r="668" spans="1:18" ht="17.25" customHeight="1" x14ac:dyDescent="0.25">
      <c r="A668" s="5" t="s">
        <v>2265</v>
      </c>
      <c r="B668" s="5" t="s">
        <v>2268</v>
      </c>
      <c r="C668" s="5">
        <v>2018</v>
      </c>
      <c r="D668" s="5" t="s">
        <v>2272</v>
      </c>
      <c r="E668" s="5" t="s">
        <v>2273</v>
      </c>
      <c r="F668" s="5">
        <v>3954</v>
      </c>
      <c r="G668" s="5">
        <v>3965</v>
      </c>
      <c r="H668" s="5">
        <v>11</v>
      </c>
      <c r="I668" s="5" t="s">
        <v>28</v>
      </c>
      <c r="L668" s="5" t="s">
        <v>4401</v>
      </c>
      <c r="M668" s="5" t="s">
        <v>4402</v>
      </c>
      <c r="N668" s="5" t="s">
        <v>4403</v>
      </c>
      <c r="O668" s="5" t="s">
        <v>4403</v>
      </c>
      <c r="P668" s="5" t="s">
        <v>4403</v>
      </c>
    </row>
    <row r="669" spans="1:18" ht="17.25" customHeight="1" x14ac:dyDescent="0.25">
      <c r="A669" s="5" t="s">
        <v>2095</v>
      </c>
      <c r="B669" s="5" t="s">
        <v>2098</v>
      </c>
      <c r="C669" s="5">
        <v>2018</v>
      </c>
      <c r="D669" s="5" t="s">
        <v>2102</v>
      </c>
      <c r="E669" s="5" t="s">
        <v>2103</v>
      </c>
      <c r="F669" s="5">
        <v>3</v>
      </c>
      <c r="G669" s="5">
        <v>13</v>
      </c>
      <c r="H669" s="5">
        <v>10</v>
      </c>
      <c r="I669" s="5" t="s">
        <v>28</v>
      </c>
      <c r="L669" s="5" t="s">
        <v>4401</v>
      </c>
      <c r="M669" s="5" t="s">
        <v>4403</v>
      </c>
      <c r="N669" s="5" t="s">
        <v>4403</v>
      </c>
      <c r="O669" s="5" t="s">
        <v>4403</v>
      </c>
      <c r="P669" s="5" t="s">
        <v>4403</v>
      </c>
    </row>
    <row r="670" spans="1:18" ht="17.25" customHeight="1" x14ac:dyDescent="0.25">
      <c r="A670" s="5" t="s">
        <v>1810</v>
      </c>
      <c r="B670" s="5" t="s">
        <v>1813</v>
      </c>
      <c r="C670" s="5">
        <v>2018</v>
      </c>
      <c r="D670" s="5" t="s">
        <v>1817</v>
      </c>
      <c r="I670" s="5" t="s">
        <v>28</v>
      </c>
      <c r="L670" s="5" t="s">
        <v>4410</v>
      </c>
      <c r="M670" s="5" t="s">
        <v>4402</v>
      </c>
      <c r="N670" s="5" t="s">
        <v>4403</v>
      </c>
      <c r="O670" s="5" t="s">
        <v>4403</v>
      </c>
      <c r="P670" s="5" t="s">
        <v>4403</v>
      </c>
      <c r="Q670" s="5" t="s">
        <v>4403</v>
      </c>
      <c r="R670" s="5" t="s">
        <v>4403</v>
      </c>
    </row>
    <row r="671" spans="1:18" ht="17.25" customHeight="1" x14ac:dyDescent="0.25">
      <c r="A671" s="5" t="s">
        <v>2206</v>
      </c>
      <c r="B671" s="5" t="s">
        <v>2209</v>
      </c>
      <c r="C671" s="5">
        <v>2018</v>
      </c>
      <c r="D671" s="5" t="s">
        <v>2212</v>
      </c>
      <c r="E671" s="5" t="s">
        <v>2213</v>
      </c>
      <c r="F671" s="5">
        <v>77</v>
      </c>
      <c r="G671" s="5">
        <v>95</v>
      </c>
      <c r="H671" s="5">
        <v>18</v>
      </c>
      <c r="I671" s="5" t="s">
        <v>28</v>
      </c>
      <c r="L671" s="5" t="s">
        <v>4401</v>
      </c>
      <c r="M671" s="5" t="s">
        <v>4402</v>
      </c>
      <c r="N671" s="5" t="s">
        <v>4403</v>
      </c>
      <c r="O671" s="5" t="s">
        <v>4403</v>
      </c>
      <c r="P671" s="5" t="s">
        <v>4403</v>
      </c>
    </row>
    <row r="672" spans="1:18" ht="17.25" customHeight="1" x14ac:dyDescent="0.25">
      <c r="A672" s="5" t="s">
        <v>1854</v>
      </c>
      <c r="B672" s="5" t="s">
        <v>1857</v>
      </c>
      <c r="C672" s="5">
        <v>2018</v>
      </c>
      <c r="D672" s="5" t="s">
        <v>1861</v>
      </c>
      <c r="E672" s="5" t="s">
        <v>1862</v>
      </c>
      <c r="I672" s="5" t="s">
        <v>28</v>
      </c>
      <c r="L672" s="5" t="s">
        <v>4401</v>
      </c>
      <c r="M672" s="5" t="s">
        <v>4403</v>
      </c>
      <c r="N672" s="5" t="s">
        <v>4403</v>
      </c>
      <c r="O672" s="5" t="s">
        <v>4403</v>
      </c>
      <c r="P672" s="5" t="s">
        <v>4403</v>
      </c>
      <c r="Q672" s="5" t="s">
        <v>4403</v>
      </c>
      <c r="R672" s="5" t="s">
        <v>4403</v>
      </c>
    </row>
    <row r="673" spans="1:18" ht="17.25" customHeight="1" x14ac:dyDescent="0.25">
      <c r="A673" s="5" t="s">
        <v>2135</v>
      </c>
      <c r="B673" s="5" t="s">
        <v>2138</v>
      </c>
      <c r="C673" s="5">
        <v>2018</v>
      </c>
      <c r="D673" s="5" t="s">
        <v>2142</v>
      </c>
      <c r="E673" s="5" t="s">
        <v>2143</v>
      </c>
      <c r="F673" s="5">
        <v>174</v>
      </c>
      <c r="G673" s="5">
        <v>179</v>
      </c>
      <c r="H673" s="5">
        <v>5</v>
      </c>
      <c r="I673" s="5" t="s">
        <v>28</v>
      </c>
      <c r="L673" s="5" t="s">
        <v>4401</v>
      </c>
      <c r="M673" s="5" t="s">
        <v>4402</v>
      </c>
      <c r="N673" s="5" t="s">
        <v>4403</v>
      </c>
      <c r="O673" s="5" t="s">
        <v>4403</v>
      </c>
      <c r="P673" s="5" t="s">
        <v>4403</v>
      </c>
    </row>
    <row r="674" spans="1:18" ht="17.25" customHeight="1" x14ac:dyDescent="0.25">
      <c r="A674" s="5" t="s">
        <v>1930</v>
      </c>
      <c r="B674" s="5" t="s">
        <v>1933</v>
      </c>
      <c r="C674" s="5">
        <v>2018</v>
      </c>
      <c r="D674" s="5" t="s">
        <v>1936</v>
      </c>
      <c r="E674" s="5" t="s">
        <v>1937</v>
      </c>
      <c r="I674" s="5" t="s">
        <v>28</v>
      </c>
      <c r="L674" s="5" t="s">
        <v>4401</v>
      </c>
      <c r="M674" s="5" t="s">
        <v>4403</v>
      </c>
      <c r="N674" s="5" t="s">
        <v>4403</v>
      </c>
      <c r="O674" s="5" t="s">
        <v>4403</v>
      </c>
      <c r="P674" s="5" t="s">
        <v>4403</v>
      </c>
      <c r="Q674" s="5" t="s">
        <v>4403</v>
      </c>
      <c r="R674" s="5" t="s">
        <v>4403</v>
      </c>
    </row>
    <row r="675" spans="1:18" ht="17.25" customHeight="1" x14ac:dyDescent="0.25">
      <c r="A675" s="5" t="s">
        <v>2056</v>
      </c>
      <c r="B675" s="5" t="s">
        <v>2059</v>
      </c>
      <c r="C675" s="5">
        <v>2018</v>
      </c>
      <c r="D675" s="5" t="s">
        <v>2062</v>
      </c>
      <c r="E675" s="5" t="s">
        <v>2063</v>
      </c>
      <c r="I675" s="5" t="s">
        <v>28</v>
      </c>
      <c r="L675" s="5" t="s">
        <v>4401</v>
      </c>
      <c r="M675" s="5" t="s">
        <v>4402</v>
      </c>
      <c r="N675" s="5" t="s">
        <v>4403</v>
      </c>
      <c r="O675" s="5" t="s">
        <v>4403</v>
      </c>
    </row>
    <row r="676" spans="1:18" ht="17.25" customHeight="1" x14ac:dyDescent="0.25">
      <c r="A676" s="5" t="s">
        <v>5903</v>
      </c>
      <c r="B676" s="5" t="s">
        <v>5906</v>
      </c>
      <c r="C676" s="5">
        <v>2018</v>
      </c>
      <c r="D676" s="5" t="s">
        <v>6300</v>
      </c>
      <c r="E676" s="5" t="s">
        <v>6301</v>
      </c>
      <c r="F676" s="5">
        <v>751</v>
      </c>
      <c r="G676" s="5">
        <v>767</v>
      </c>
      <c r="H676" s="5">
        <v>16</v>
      </c>
      <c r="I676" s="5" t="s">
        <v>28</v>
      </c>
      <c r="L676" s="5" t="s">
        <v>4401</v>
      </c>
    </row>
    <row r="677" spans="1:18" ht="17.25" customHeight="1" x14ac:dyDescent="0.25">
      <c r="A677" s="5" t="s">
        <v>1988</v>
      </c>
      <c r="B677" s="5" t="s">
        <v>1991</v>
      </c>
      <c r="C677" s="5">
        <v>2018</v>
      </c>
      <c r="D677" s="5" t="s">
        <v>1995</v>
      </c>
      <c r="E677" s="5" t="s">
        <v>1996</v>
      </c>
      <c r="F677" s="5">
        <v>128</v>
      </c>
      <c r="G677" s="5">
        <v>138</v>
      </c>
      <c r="H677" s="5">
        <v>10</v>
      </c>
      <c r="I677" s="5" t="s">
        <v>28</v>
      </c>
      <c r="L677" s="5" t="s">
        <v>4401</v>
      </c>
      <c r="M677" s="5" t="s">
        <v>4402</v>
      </c>
      <c r="N677" s="5" t="s">
        <v>4403</v>
      </c>
      <c r="O677" s="5" t="s">
        <v>4403</v>
      </c>
      <c r="P677" s="5" t="s">
        <v>4403</v>
      </c>
    </row>
    <row r="678" spans="1:18" ht="17.25" customHeight="1" x14ac:dyDescent="0.25">
      <c r="A678" s="5" t="s">
        <v>1725</v>
      </c>
      <c r="B678" s="5" t="s">
        <v>1728</v>
      </c>
      <c r="C678" s="5">
        <v>2018</v>
      </c>
      <c r="D678" s="5" t="s">
        <v>1731</v>
      </c>
      <c r="E678" s="5" t="s">
        <v>1732</v>
      </c>
      <c r="I678" s="5" t="s">
        <v>28</v>
      </c>
      <c r="L678" s="5" t="s">
        <v>4401</v>
      </c>
      <c r="M678" s="5" t="s">
        <v>4403</v>
      </c>
      <c r="N678" s="5" t="s">
        <v>4403</v>
      </c>
      <c r="O678" s="5" t="s">
        <v>4403</v>
      </c>
    </row>
    <row r="679" spans="1:18" ht="17.25" customHeight="1" x14ac:dyDescent="0.25">
      <c r="A679" s="5" t="s">
        <v>6294</v>
      </c>
      <c r="B679" s="5" t="s">
        <v>6297</v>
      </c>
      <c r="C679" s="5">
        <v>2018</v>
      </c>
      <c r="D679" s="5" t="s">
        <v>6291</v>
      </c>
      <c r="E679" s="5" t="s">
        <v>6292</v>
      </c>
      <c r="F679" s="5">
        <v>104</v>
      </c>
      <c r="G679" s="5">
        <v>112</v>
      </c>
      <c r="H679" s="5">
        <v>8</v>
      </c>
      <c r="I679" s="5" t="s">
        <v>28</v>
      </c>
      <c r="L679" s="5" t="s">
        <v>4401</v>
      </c>
    </row>
    <row r="680" spans="1:18" ht="17.25" customHeight="1" x14ac:dyDescent="0.25">
      <c r="A680" s="5" t="s">
        <v>2127</v>
      </c>
      <c r="B680" s="5" t="s">
        <v>2130</v>
      </c>
      <c r="C680" s="5">
        <v>2018</v>
      </c>
      <c r="D680" s="5" t="s">
        <v>2133</v>
      </c>
      <c r="E680" s="5" t="s">
        <v>2134</v>
      </c>
      <c r="F680" s="5">
        <v>1049</v>
      </c>
      <c r="G680" s="5">
        <v>1054</v>
      </c>
      <c r="H680" s="5">
        <v>5</v>
      </c>
      <c r="I680" s="5" t="s">
        <v>28</v>
      </c>
      <c r="L680" s="5" t="s">
        <v>4401</v>
      </c>
      <c r="M680" s="5" t="s">
        <v>4402</v>
      </c>
      <c r="N680" s="5" t="s">
        <v>4403</v>
      </c>
      <c r="O680" s="5" t="s">
        <v>4403</v>
      </c>
      <c r="P680" s="5" t="s">
        <v>4403</v>
      </c>
    </row>
    <row r="681" spans="1:18" ht="17.25" customHeight="1" x14ac:dyDescent="0.25">
      <c r="A681" s="5" t="s">
        <v>2231</v>
      </c>
      <c r="B681" s="5" t="s">
        <v>2234</v>
      </c>
      <c r="C681" s="5">
        <v>2018</v>
      </c>
      <c r="D681" s="5" t="s">
        <v>2238</v>
      </c>
      <c r="E681" s="5" t="s">
        <v>2239</v>
      </c>
      <c r="F681" s="5">
        <v>187</v>
      </c>
      <c r="G681" s="5">
        <v>206</v>
      </c>
      <c r="H681" s="5">
        <v>19</v>
      </c>
      <c r="I681" s="5" t="s">
        <v>28</v>
      </c>
      <c r="L681" s="5" t="s">
        <v>4401</v>
      </c>
      <c r="M681" s="5" t="s">
        <v>4403</v>
      </c>
      <c r="N681" s="5" t="s">
        <v>4403</v>
      </c>
      <c r="O681" s="5" t="s">
        <v>4403</v>
      </c>
      <c r="P681" s="5" t="s">
        <v>4403</v>
      </c>
    </row>
    <row r="682" spans="1:18" ht="17.25" customHeight="1" x14ac:dyDescent="0.25">
      <c r="A682" s="5" t="s">
        <v>1826</v>
      </c>
      <c r="B682" s="5" t="s">
        <v>1829</v>
      </c>
      <c r="C682" s="5">
        <v>2018</v>
      </c>
      <c r="D682" s="5" t="s">
        <v>1833</v>
      </c>
      <c r="E682" s="5" t="s">
        <v>1834</v>
      </c>
      <c r="F682" s="5">
        <v>281</v>
      </c>
      <c r="G682" s="5">
        <v>300</v>
      </c>
      <c r="H682" s="5">
        <v>19</v>
      </c>
      <c r="I682" s="5" t="s">
        <v>28</v>
      </c>
      <c r="L682" s="5" t="s">
        <v>4401</v>
      </c>
      <c r="M682" s="5" t="s">
        <v>4403</v>
      </c>
      <c r="N682" s="5" t="s">
        <v>4403</v>
      </c>
      <c r="O682" s="5" t="s">
        <v>4403</v>
      </c>
      <c r="P682" s="5" t="s">
        <v>4403</v>
      </c>
    </row>
    <row r="683" spans="1:18" ht="17.25" customHeight="1" x14ac:dyDescent="0.25">
      <c r="A683" s="5" t="s">
        <v>2161</v>
      </c>
      <c r="B683" s="5" t="s">
        <v>2164</v>
      </c>
      <c r="C683" s="5">
        <v>2018</v>
      </c>
      <c r="D683" s="5" t="s">
        <v>2168</v>
      </c>
      <c r="E683" s="5" t="s">
        <v>2169</v>
      </c>
      <c r="F683" s="5">
        <v>321</v>
      </c>
      <c r="G683" s="5">
        <v>326</v>
      </c>
      <c r="H683" s="5">
        <v>5</v>
      </c>
      <c r="I683" s="5" t="s">
        <v>28</v>
      </c>
      <c r="L683" s="5" t="s">
        <v>4401</v>
      </c>
      <c r="M683" s="5" t="s">
        <v>4402</v>
      </c>
      <c r="N683" s="5" t="s">
        <v>4403</v>
      </c>
      <c r="O683" s="5" t="s">
        <v>4403</v>
      </c>
      <c r="P683" s="5" t="s">
        <v>4403</v>
      </c>
    </row>
    <row r="684" spans="1:18" ht="17.25" customHeight="1" x14ac:dyDescent="0.25">
      <c r="A684" s="5" t="s">
        <v>6353</v>
      </c>
      <c r="B684" s="5" t="s">
        <v>6356</v>
      </c>
      <c r="C684" s="5">
        <v>2018</v>
      </c>
      <c r="D684" s="5" t="s">
        <v>1843</v>
      </c>
      <c r="E684" s="5" t="s">
        <v>1844</v>
      </c>
      <c r="F684" s="5">
        <v>567</v>
      </c>
      <c r="G684" s="5">
        <v>589</v>
      </c>
      <c r="H684" s="5">
        <v>22</v>
      </c>
      <c r="I684" s="5" t="s">
        <v>28</v>
      </c>
      <c r="L684" s="5" t="s">
        <v>4401</v>
      </c>
    </row>
    <row r="685" spans="1:18" ht="17.25" customHeight="1" x14ac:dyDescent="0.25">
      <c r="A685" s="5" t="s">
        <v>6203</v>
      </c>
      <c r="B685" s="5" t="s">
        <v>6206</v>
      </c>
      <c r="C685" s="5">
        <v>2018</v>
      </c>
      <c r="D685" s="5" t="s">
        <v>5909</v>
      </c>
      <c r="E685" s="5" t="s">
        <v>5910</v>
      </c>
      <c r="F685" s="5">
        <v>354</v>
      </c>
      <c r="G685" s="5">
        <v>368</v>
      </c>
      <c r="H685" s="5">
        <v>14</v>
      </c>
      <c r="I685" s="5" t="s">
        <v>28</v>
      </c>
      <c r="L685" s="5" t="s">
        <v>4401</v>
      </c>
    </row>
    <row r="686" spans="1:18" ht="17.25" customHeight="1" x14ac:dyDescent="0.25">
      <c r="A686" s="5" t="s">
        <v>2006</v>
      </c>
      <c r="B686" s="5" t="s">
        <v>2009</v>
      </c>
      <c r="C686" s="5">
        <v>2018</v>
      </c>
      <c r="D686" s="5" t="s">
        <v>7188</v>
      </c>
      <c r="E686" s="5" t="s">
        <v>2014</v>
      </c>
      <c r="F686" s="5">
        <v>107</v>
      </c>
      <c r="G686" s="5">
        <v>114</v>
      </c>
      <c r="H686" s="5">
        <v>7</v>
      </c>
      <c r="I686" s="5" t="s">
        <v>28</v>
      </c>
      <c r="L686" s="5" t="s">
        <v>4401</v>
      </c>
    </row>
    <row r="687" spans="1:18" ht="17.25" customHeight="1" x14ac:dyDescent="0.25">
      <c r="A687" s="5" t="s">
        <v>1835</v>
      </c>
      <c r="B687" s="5" t="s">
        <v>1838</v>
      </c>
      <c r="C687" s="5">
        <v>2018</v>
      </c>
      <c r="D687" s="5" t="s">
        <v>6420</v>
      </c>
      <c r="E687" s="5" t="s">
        <v>6421</v>
      </c>
      <c r="F687" s="5">
        <v>116</v>
      </c>
      <c r="G687" s="5">
        <v>121</v>
      </c>
      <c r="H687" s="5">
        <v>5</v>
      </c>
      <c r="I687" s="5" t="s">
        <v>28</v>
      </c>
      <c r="L687" s="5" t="s">
        <v>4401</v>
      </c>
    </row>
    <row r="688" spans="1:18" ht="17.25" customHeight="1" x14ac:dyDescent="0.25">
      <c r="A688" s="5" t="s">
        <v>1955</v>
      </c>
      <c r="B688" s="5" t="s">
        <v>1958</v>
      </c>
      <c r="C688" s="5">
        <v>2018</v>
      </c>
      <c r="D688" s="5" t="s">
        <v>1962</v>
      </c>
      <c r="E688" s="5" t="s">
        <v>1963</v>
      </c>
      <c r="F688" s="5">
        <v>417</v>
      </c>
      <c r="G688" s="5">
        <v>422</v>
      </c>
      <c r="H688" s="5">
        <v>5</v>
      </c>
      <c r="I688" s="5" t="s">
        <v>28</v>
      </c>
      <c r="L688" s="5" t="s">
        <v>4401</v>
      </c>
      <c r="M688" s="5" t="s">
        <v>4402</v>
      </c>
      <c r="N688" s="5" t="s">
        <v>4403</v>
      </c>
      <c r="O688" s="5" t="s">
        <v>4403</v>
      </c>
      <c r="P688" s="5" t="s">
        <v>4403</v>
      </c>
    </row>
    <row r="689" spans="1:18" ht="17.25" customHeight="1" x14ac:dyDescent="0.25">
      <c r="A689" s="5" t="s">
        <v>2087</v>
      </c>
      <c r="B689" s="5" t="s">
        <v>2089</v>
      </c>
      <c r="C689" s="5">
        <v>2018</v>
      </c>
      <c r="D689" s="5" t="s">
        <v>2093</v>
      </c>
      <c r="E689" s="5" t="s">
        <v>2094</v>
      </c>
      <c r="F689" s="5">
        <v>54</v>
      </c>
      <c r="G689" s="5">
        <v>65</v>
      </c>
      <c r="H689" s="5">
        <v>11</v>
      </c>
      <c r="I689" s="5" t="s">
        <v>28</v>
      </c>
      <c r="L689" s="5" t="s">
        <v>4401</v>
      </c>
      <c r="M689" s="5" t="s">
        <v>4403</v>
      </c>
      <c r="N689" s="5" t="s">
        <v>4403</v>
      </c>
      <c r="O689" s="5" t="s">
        <v>4403</v>
      </c>
      <c r="P689" s="5" t="s">
        <v>4403</v>
      </c>
    </row>
    <row r="690" spans="1:18" ht="17.25" customHeight="1" x14ac:dyDescent="0.25">
      <c r="A690" s="5" t="s">
        <v>6397</v>
      </c>
      <c r="B690" s="5" t="s">
        <v>6400</v>
      </c>
      <c r="C690" s="5">
        <v>2018</v>
      </c>
      <c r="D690" s="5" t="s">
        <v>6185</v>
      </c>
      <c r="E690" s="5" t="s">
        <v>6186</v>
      </c>
      <c r="F690" s="5">
        <v>305</v>
      </c>
      <c r="G690" s="5">
        <v>309</v>
      </c>
      <c r="H690" s="5">
        <v>4</v>
      </c>
      <c r="I690" s="5" t="s">
        <v>28</v>
      </c>
      <c r="L690" s="5" t="s">
        <v>4401</v>
      </c>
    </row>
    <row r="691" spans="1:18" ht="17.25" customHeight="1" x14ac:dyDescent="0.25">
      <c r="A691" s="5" t="s">
        <v>2282</v>
      </c>
      <c r="B691" s="5" t="s">
        <v>2285</v>
      </c>
      <c r="C691" s="5">
        <v>2018</v>
      </c>
      <c r="D691" s="5" t="s">
        <v>7188</v>
      </c>
      <c r="E691" s="5" t="s">
        <v>2289</v>
      </c>
      <c r="F691" s="5">
        <v>2713</v>
      </c>
      <c r="G691" s="5">
        <v>2725</v>
      </c>
      <c r="H691" s="5">
        <v>12</v>
      </c>
      <c r="I691" s="5" t="s">
        <v>28</v>
      </c>
      <c r="L691" s="5" t="s">
        <v>4401</v>
      </c>
    </row>
    <row r="692" spans="1:18" ht="17.25" customHeight="1" x14ac:dyDescent="0.25">
      <c r="A692" s="5" t="s">
        <v>6178</v>
      </c>
      <c r="B692" s="5" t="s">
        <v>6181</v>
      </c>
      <c r="C692" s="5">
        <v>2018</v>
      </c>
      <c r="D692" s="5" t="s">
        <v>7188</v>
      </c>
      <c r="E692" s="5" t="s">
        <v>2289</v>
      </c>
      <c r="F692" s="5">
        <v>1</v>
      </c>
      <c r="G692" s="5">
        <v>8</v>
      </c>
      <c r="H692" s="5">
        <v>7</v>
      </c>
      <c r="I692" s="5" t="s">
        <v>28</v>
      </c>
      <c r="L692" s="5" t="s">
        <v>4401</v>
      </c>
    </row>
    <row r="693" spans="1:18" ht="17.25" customHeight="1" x14ac:dyDescent="0.25">
      <c r="A693" s="5" t="s">
        <v>6240</v>
      </c>
      <c r="B693" s="5" t="s">
        <v>6243</v>
      </c>
      <c r="C693" s="5">
        <v>2018</v>
      </c>
      <c r="D693" s="5" t="s">
        <v>6441</v>
      </c>
      <c r="F693" s="5">
        <v>1</v>
      </c>
      <c r="G693" s="5">
        <v>16</v>
      </c>
      <c r="H693" s="5">
        <v>15</v>
      </c>
      <c r="I693" s="5" t="s">
        <v>28</v>
      </c>
      <c r="L693" s="5" t="s">
        <v>4401</v>
      </c>
    </row>
    <row r="694" spans="1:18" ht="17.25" customHeight="1" x14ac:dyDescent="0.25">
      <c r="A694" s="5" t="s">
        <v>2144</v>
      </c>
      <c r="B694" s="5" t="s">
        <v>2147</v>
      </c>
      <c r="C694" s="5">
        <v>2018</v>
      </c>
      <c r="D694" s="5" t="s">
        <v>2151</v>
      </c>
      <c r="E694" s="5" t="s">
        <v>2152</v>
      </c>
      <c r="F694" s="5">
        <v>122</v>
      </c>
      <c r="G694" s="5">
        <v>129</v>
      </c>
      <c r="H694" s="5">
        <v>7</v>
      </c>
      <c r="I694" s="5" t="s">
        <v>28</v>
      </c>
      <c r="L694" s="5" t="s">
        <v>4401</v>
      </c>
      <c r="M694" s="5" t="s">
        <v>4402</v>
      </c>
      <c r="N694" s="5" t="s">
        <v>4403</v>
      </c>
      <c r="O694" s="5" t="s">
        <v>4403</v>
      </c>
      <c r="P694" s="5" t="s">
        <v>4403</v>
      </c>
    </row>
    <row r="695" spans="1:18" ht="17.25" customHeight="1" x14ac:dyDescent="0.25">
      <c r="A695" s="5" t="s">
        <v>2064</v>
      </c>
      <c r="B695" s="5" t="s">
        <v>2067</v>
      </c>
      <c r="C695" s="5">
        <v>2018</v>
      </c>
      <c r="D695" s="5" t="s">
        <v>2070</v>
      </c>
      <c r="I695" s="5" t="s">
        <v>28</v>
      </c>
      <c r="L695" s="5" t="s">
        <v>4401</v>
      </c>
      <c r="M695" s="5" t="s">
        <v>4402</v>
      </c>
      <c r="N695" s="5" t="s">
        <v>4403</v>
      </c>
      <c r="O695" s="5" t="s">
        <v>4403</v>
      </c>
    </row>
    <row r="696" spans="1:18" ht="17.25" customHeight="1" x14ac:dyDescent="0.25">
      <c r="A696" s="5" t="s">
        <v>1733</v>
      </c>
      <c r="B696" s="5" t="s">
        <v>1736</v>
      </c>
      <c r="C696" s="5">
        <v>2018</v>
      </c>
      <c r="D696" s="5" t="s">
        <v>1740</v>
      </c>
      <c r="F696" s="5">
        <v>995</v>
      </c>
      <c r="G696" s="5">
        <v>1004</v>
      </c>
      <c r="H696" s="5">
        <v>9</v>
      </c>
      <c r="I696" s="5" t="s">
        <v>28</v>
      </c>
      <c r="L696" s="5" t="s">
        <v>4401</v>
      </c>
      <c r="M696" s="5" t="s">
        <v>4403</v>
      </c>
      <c r="N696" s="5" t="s">
        <v>4403</v>
      </c>
      <c r="O696" s="5" t="s">
        <v>4403</v>
      </c>
      <c r="P696" s="5" t="s">
        <v>4403</v>
      </c>
      <c r="Q696" s="5" t="s">
        <v>4403</v>
      </c>
      <c r="R696" s="5" t="s">
        <v>4403</v>
      </c>
    </row>
    <row r="697" spans="1:18" ht="17.25" customHeight="1" x14ac:dyDescent="0.25">
      <c r="A697" s="5" t="s">
        <v>2257</v>
      </c>
      <c r="B697" s="5" t="s">
        <v>2260</v>
      </c>
      <c r="C697" s="5">
        <v>2018</v>
      </c>
      <c r="D697" s="5" t="s">
        <v>2263</v>
      </c>
      <c r="E697" s="5" t="s">
        <v>2264</v>
      </c>
      <c r="F697" s="5">
        <v>225</v>
      </c>
      <c r="G697" s="5">
        <v>239</v>
      </c>
      <c r="H697" s="5">
        <v>14</v>
      </c>
      <c r="I697" s="5" t="s">
        <v>28</v>
      </c>
      <c r="L697" s="5" t="s">
        <v>4401</v>
      </c>
      <c r="M697" s="5" t="s">
        <v>4402</v>
      </c>
      <c r="N697" s="5" t="s">
        <v>4403</v>
      </c>
      <c r="O697" s="5" t="s">
        <v>4403</v>
      </c>
      <c r="P697" s="5" t="s">
        <v>4403</v>
      </c>
    </row>
    <row r="698" spans="1:18" ht="17.25" customHeight="1" x14ac:dyDescent="0.25">
      <c r="A698" s="5" t="s">
        <v>2104</v>
      </c>
      <c r="B698" s="5" t="s">
        <v>2106</v>
      </c>
      <c r="C698" s="5">
        <v>2018</v>
      </c>
      <c r="D698" s="5" t="s">
        <v>2109</v>
      </c>
      <c r="F698" s="5">
        <v>353</v>
      </c>
      <c r="G698" s="5">
        <v>363</v>
      </c>
      <c r="H698" s="5">
        <v>10</v>
      </c>
      <c r="I698" s="5" t="s">
        <v>28</v>
      </c>
      <c r="L698" s="5" t="s">
        <v>4401</v>
      </c>
      <c r="M698" s="5" t="s">
        <v>4402</v>
      </c>
      <c r="N698" s="5" t="s">
        <v>4403</v>
      </c>
      <c r="O698" s="5" t="s">
        <v>4403</v>
      </c>
      <c r="P698" s="5" t="s">
        <v>4403</v>
      </c>
    </row>
    <row r="699" spans="1:18" ht="17.25" customHeight="1" x14ac:dyDescent="0.25">
      <c r="A699" s="5" t="s">
        <v>2179</v>
      </c>
      <c r="B699" s="5" t="s">
        <v>2182</v>
      </c>
      <c r="C699" s="5">
        <v>2018</v>
      </c>
      <c r="D699" s="5" t="s">
        <v>2187</v>
      </c>
      <c r="E699" s="5" t="s">
        <v>2188</v>
      </c>
      <c r="F699" s="5">
        <v>409</v>
      </c>
      <c r="G699" s="5">
        <v>418</v>
      </c>
      <c r="H699" s="5">
        <v>9</v>
      </c>
      <c r="I699" s="5" t="s">
        <v>28</v>
      </c>
      <c r="L699" s="5" t="s">
        <v>4401</v>
      </c>
      <c r="M699" s="5" t="s">
        <v>4402</v>
      </c>
      <c r="N699" s="5" t="s">
        <v>4403</v>
      </c>
      <c r="O699" s="5" t="s">
        <v>4403</v>
      </c>
      <c r="P699" s="5" t="s">
        <v>4403</v>
      </c>
    </row>
    <row r="700" spans="1:18" ht="17.25" customHeight="1" x14ac:dyDescent="0.25">
      <c r="A700" s="5" t="s">
        <v>2170</v>
      </c>
      <c r="B700" s="5" t="s">
        <v>9430</v>
      </c>
      <c r="C700" s="5">
        <v>2018</v>
      </c>
      <c r="D700" s="5" t="s">
        <v>7188</v>
      </c>
      <c r="E700" s="5" t="s">
        <v>2014</v>
      </c>
      <c r="F700" s="5">
        <v>2080</v>
      </c>
      <c r="G700" s="5">
        <v>2086</v>
      </c>
      <c r="H700" s="5">
        <v>6</v>
      </c>
      <c r="I700" s="5" t="s">
        <v>28</v>
      </c>
      <c r="L700" s="5" t="s">
        <v>4401</v>
      </c>
    </row>
    <row r="701" spans="1:18" ht="17.25" customHeight="1" x14ac:dyDescent="0.25">
      <c r="A701" s="5" t="s">
        <v>2015</v>
      </c>
      <c r="B701" s="5" t="s">
        <v>2018</v>
      </c>
      <c r="C701" s="5">
        <v>2018</v>
      </c>
      <c r="D701" s="5" t="s">
        <v>2022</v>
      </c>
      <c r="E701" s="5" t="s">
        <v>2023</v>
      </c>
      <c r="F701" s="5">
        <v>1</v>
      </c>
      <c r="G701" s="5">
        <v>9</v>
      </c>
      <c r="H701" s="5">
        <v>8</v>
      </c>
      <c r="I701" s="5" t="s">
        <v>28</v>
      </c>
      <c r="L701" s="5" t="s">
        <v>4401</v>
      </c>
      <c r="M701" s="5" t="s">
        <v>4402</v>
      </c>
      <c r="N701" s="5" t="s">
        <v>4403</v>
      </c>
      <c r="O701" s="5" t="s">
        <v>4403</v>
      </c>
      <c r="P701" s="5" t="s">
        <v>4403</v>
      </c>
    </row>
    <row r="702" spans="1:18" ht="17.25" customHeight="1" x14ac:dyDescent="0.25">
      <c r="A702" s="5" t="s">
        <v>1904</v>
      </c>
      <c r="B702" s="5" t="s">
        <v>1907</v>
      </c>
      <c r="C702" s="5">
        <v>2018</v>
      </c>
      <c r="D702" s="5" t="s">
        <v>1911</v>
      </c>
      <c r="E702" s="5" t="s">
        <v>1912</v>
      </c>
      <c r="I702" s="5" t="s">
        <v>28</v>
      </c>
      <c r="L702" s="5" t="s">
        <v>4401</v>
      </c>
      <c r="M702" s="5" t="s">
        <v>4402</v>
      </c>
      <c r="N702" s="5" t="s">
        <v>4403</v>
      </c>
      <c r="O702" s="5" t="s">
        <v>4403</v>
      </c>
    </row>
    <row r="703" spans="1:18" ht="17.25" customHeight="1" x14ac:dyDescent="0.25">
      <c r="A703" s="5" t="s">
        <v>6435</v>
      </c>
      <c r="B703" s="5" t="s">
        <v>6438</v>
      </c>
      <c r="C703" s="5">
        <v>2018</v>
      </c>
      <c r="D703" s="5" t="s">
        <v>6359</v>
      </c>
      <c r="E703" s="5" t="s">
        <v>6360</v>
      </c>
      <c r="I703" s="5" t="s">
        <v>28</v>
      </c>
      <c r="L703" s="5" t="s">
        <v>4401</v>
      </c>
    </row>
    <row r="704" spans="1:18" ht="17.25" customHeight="1" x14ac:dyDescent="0.25">
      <c r="A704" s="5" t="s">
        <v>1947</v>
      </c>
      <c r="B704" s="5" t="s">
        <v>1950</v>
      </c>
      <c r="C704" s="5">
        <v>2018</v>
      </c>
      <c r="D704" s="5" t="s">
        <v>1953</v>
      </c>
      <c r="E704" s="5" t="s">
        <v>1954</v>
      </c>
      <c r="F704" s="5">
        <v>42</v>
      </c>
      <c r="G704" s="5">
        <v>52</v>
      </c>
      <c r="H704" s="5">
        <v>10</v>
      </c>
      <c r="I704" s="5" t="s">
        <v>28</v>
      </c>
      <c r="L704" s="5" t="s">
        <v>4401</v>
      </c>
      <c r="M704" s="5" t="s">
        <v>4403</v>
      </c>
      <c r="N704" s="5" t="s">
        <v>4403</v>
      </c>
      <c r="O704" s="5" t="s">
        <v>4403</v>
      </c>
      <c r="P704" s="5" t="s">
        <v>4403</v>
      </c>
    </row>
    <row r="705" spans="1:18" ht="17.25" customHeight="1" x14ac:dyDescent="0.25">
      <c r="A705" s="5" t="s">
        <v>1997</v>
      </c>
      <c r="B705" s="5" t="s">
        <v>2000</v>
      </c>
      <c r="C705" s="5">
        <v>2018</v>
      </c>
      <c r="D705" s="5" t="s">
        <v>2004</v>
      </c>
      <c r="E705" s="5" t="s">
        <v>2005</v>
      </c>
      <c r="I705" s="5" t="s">
        <v>28</v>
      </c>
      <c r="L705" s="5" t="s">
        <v>4401</v>
      </c>
      <c r="M705" s="5" t="s">
        <v>4402</v>
      </c>
      <c r="N705" s="5" t="s">
        <v>4403</v>
      </c>
      <c r="O705" s="5" t="s">
        <v>4403</v>
      </c>
    </row>
    <row r="706" spans="1:18" ht="17.25" customHeight="1" x14ac:dyDescent="0.25">
      <c r="A706" s="5" t="s">
        <v>6413</v>
      </c>
      <c r="B706" s="5" t="s">
        <v>6416</v>
      </c>
      <c r="C706" s="5">
        <v>2018</v>
      </c>
      <c r="D706" s="5" t="s">
        <v>6404</v>
      </c>
      <c r="E706" s="5" t="s">
        <v>6405</v>
      </c>
      <c r="F706" s="5">
        <v>179</v>
      </c>
      <c r="G706" s="5">
        <v>200</v>
      </c>
      <c r="H706" s="5">
        <v>21</v>
      </c>
      <c r="I706" s="5" t="s">
        <v>28</v>
      </c>
      <c r="L706" s="5" t="s">
        <v>4401</v>
      </c>
    </row>
    <row r="707" spans="1:18" ht="17.25" customHeight="1" x14ac:dyDescent="0.25">
      <c r="A707" s="5" t="s">
        <v>2110</v>
      </c>
      <c r="B707" s="5" t="s">
        <v>2112</v>
      </c>
      <c r="C707" s="5">
        <v>2018</v>
      </c>
      <c r="D707" s="5" t="s">
        <v>2116</v>
      </c>
      <c r="E707" s="5" t="s">
        <v>2117</v>
      </c>
      <c r="F707" s="5">
        <v>1</v>
      </c>
      <c r="G707" s="5">
        <v>20</v>
      </c>
      <c r="H707" s="5">
        <v>19</v>
      </c>
      <c r="I707" s="5" t="s">
        <v>28</v>
      </c>
      <c r="L707" s="5" t="s">
        <v>4401</v>
      </c>
      <c r="M707" s="5" t="s">
        <v>4402</v>
      </c>
      <c r="N707" s="5" t="s">
        <v>4403</v>
      </c>
      <c r="O707" s="5" t="s">
        <v>4403</v>
      </c>
      <c r="P707" s="5" t="s">
        <v>4403</v>
      </c>
    </row>
    <row r="708" spans="1:18" ht="17.25" customHeight="1" x14ac:dyDescent="0.25">
      <c r="A708" s="5" t="s">
        <v>2031</v>
      </c>
      <c r="B708" s="5" t="s">
        <v>2033</v>
      </c>
      <c r="C708" s="5">
        <v>2018</v>
      </c>
      <c r="D708" s="5" t="s">
        <v>2037</v>
      </c>
      <c r="E708" s="5" t="s">
        <v>2038</v>
      </c>
      <c r="F708" s="5">
        <v>214</v>
      </c>
      <c r="G708" s="5">
        <v>232</v>
      </c>
      <c r="H708" s="5">
        <v>18</v>
      </c>
      <c r="I708" s="5" t="s">
        <v>28</v>
      </c>
      <c r="L708" s="5" t="s">
        <v>4401</v>
      </c>
      <c r="M708" s="5" t="s">
        <v>4402</v>
      </c>
      <c r="N708" s="5" t="s">
        <v>4403</v>
      </c>
      <c r="O708" s="5" t="s">
        <v>4403</v>
      </c>
      <c r="P708" s="5" t="s">
        <v>4403</v>
      </c>
    </row>
    <row r="709" spans="1:18" ht="17.25" customHeight="1" x14ac:dyDescent="0.25">
      <c r="A709" s="5" t="s">
        <v>1802</v>
      </c>
      <c r="B709" s="5" t="s">
        <v>1805</v>
      </c>
      <c r="C709" s="5">
        <v>2018</v>
      </c>
      <c r="D709" s="5" t="s">
        <v>1808</v>
      </c>
      <c r="E709" s="5" t="s">
        <v>1809</v>
      </c>
      <c r="F709" s="5">
        <v>371</v>
      </c>
      <c r="G709" s="5">
        <v>378</v>
      </c>
      <c r="H709" s="5">
        <v>7</v>
      </c>
      <c r="I709" s="5" t="s">
        <v>28</v>
      </c>
      <c r="L709" s="5" t="s">
        <v>7180</v>
      </c>
      <c r="M709" s="5" t="s">
        <v>4403</v>
      </c>
      <c r="N709" s="5" t="s">
        <v>4403</v>
      </c>
      <c r="O709" s="5" t="s">
        <v>4403</v>
      </c>
      <c r="P709" s="5" t="s">
        <v>4403</v>
      </c>
    </row>
    <row r="710" spans="1:18" ht="17.25" customHeight="1" x14ac:dyDescent="0.25">
      <c r="A710" s="5" t="s">
        <v>6285</v>
      </c>
      <c r="B710" s="5" t="s">
        <v>6288</v>
      </c>
      <c r="C710" s="5">
        <v>2018</v>
      </c>
      <c r="D710" s="5" t="s">
        <v>7182</v>
      </c>
      <c r="E710" s="5" t="s">
        <v>1970</v>
      </c>
      <c r="F710" s="5">
        <v>112</v>
      </c>
      <c r="G710" s="5">
        <v>117</v>
      </c>
      <c r="H710" s="5">
        <v>5</v>
      </c>
      <c r="I710" s="5" t="s">
        <v>28</v>
      </c>
      <c r="L710" s="5" t="s">
        <v>7180</v>
      </c>
      <c r="M710" s="5" t="s">
        <v>4403</v>
      </c>
    </row>
    <row r="711" spans="1:18" ht="17.25" customHeight="1" x14ac:dyDescent="0.25">
      <c r="A711" s="5" t="s">
        <v>2290</v>
      </c>
      <c r="B711" s="5" t="s">
        <v>2293</v>
      </c>
      <c r="C711" s="5">
        <v>2018</v>
      </c>
      <c r="D711" s="5" t="s">
        <v>2297</v>
      </c>
      <c r="E711" s="5" t="s">
        <v>2298</v>
      </c>
      <c r="F711" s="5">
        <v>338</v>
      </c>
      <c r="G711" s="5">
        <v>351</v>
      </c>
      <c r="H711" s="5">
        <v>13</v>
      </c>
      <c r="I711" s="5" t="s">
        <v>28</v>
      </c>
      <c r="L711" s="5" t="s">
        <v>7180</v>
      </c>
      <c r="M711" s="5" t="s">
        <v>4403</v>
      </c>
      <c r="N711" s="5" t="s">
        <v>4403</v>
      </c>
      <c r="O711" s="5" t="s">
        <v>4403</v>
      </c>
      <c r="P711" s="5" t="s">
        <v>4403</v>
      </c>
    </row>
    <row r="712" spans="1:18" ht="17.25" customHeight="1" x14ac:dyDescent="0.25">
      <c r="A712" s="5" t="s">
        <v>9296</v>
      </c>
      <c r="B712" s="5" t="s">
        <v>9297</v>
      </c>
      <c r="C712" s="5">
        <v>2018</v>
      </c>
      <c r="D712" s="5" t="s">
        <v>9299</v>
      </c>
      <c r="E712" s="5" t="s">
        <v>9300</v>
      </c>
      <c r="F712" s="5">
        <v>409</v>
      </c>
      <c r="G712" s="5">
        <v>418</v>
      </c>
      <c r="H712" s="5">
        <f>G712-F712+1</f>
        <v>10</v>
      </c>
      <c r="I712" s="5" t="s">
        <v>9239</v>
      </c>
      <c r="K712" s="5" t="s">
        <v>4401</v>
      </c>
    </row>
    <row r="713" spans="1:18" ht="17.25" customHeight="1" x14ac:dyDescent="0.25">
      <c r="A713" s="5" t="s">
        <v>8437</v>
      </c>
      <c r="B713" s="5" t="s">
        <v>1942</v>
      </c>
      <c r="C713" s="5">
        <v>2018</v>
      </c>
      <c r="D713" s="5" t="s">
        <v>8439</v>
      </c>
      <c r="F713" s="5">
        <v>1</v>
      </c>
      <c r="G713" s="5">
        <v>9</v>
      </c>
      <c r="H713" s="5">
        <v>8</v>
      </c>
      <c r="I713" s="5" t="s">
        <v>7287</v>
      </c>
      <c r="K713" s="5" t="s">
        <v>4401</v>
      </c>
    </row>
    <row r="714" spans="1:18" ht="17.25" customHeight="1" x14ac:dyDescent="0.25">
      <c r="A714" s="5" t="s">
        <v>8746</v>
      </c>
      <c r="B714" s="5" t="s">
        <v>8747</v>
      </c>
      <c r="C714" s="5">
        <v>2018</v>
      </c>
      <c r="D714" s="5" t="s">
        <v>8750</v>
      </c>
      <c r="E714" s="5" t="s">
        <v>8751</v>
      </c>
      <c r="F714" s="5">
        <v>174</v>
      </c>
      <c r="G714" s="5">
        <v>179</v>
      </c>
      <c r="H714" s="5">
        <v>5</v>
      </c>
      <c r="I714" s="5" t="s">
        <v>7287</v>
      </c>
      <c r="K714" s="5" t="s">
        <v>4401</v>
      </c>
    </row>
    <row r="715" spans="1:18" ht="17.25" customHeight="1" x14ac:dyDescent="0.25">
      <c r="A715" s="5" t="s">
        <v>8657</v>
      </c>
      <c r="B715" s="5" t="s">
        <v>8658</v>
      </c>
      <c r="C715" s="5">
        <v>2018</v>
      </c>
      <c r="D715" s="5" t="s">
        <v>8661</v>
      </c>
      <c r="F715" s="5">
        <v>995</v>
      </c>
      <c r="G715" s="5">
        <v>1004</v>
      </c>
      <c r="H715" s="5">
        <v>9</v>
      </c>
      <c r="I715" s="5" t="s">
        <v>7287</v>
      </c>
      <c r="K715" s="5" t="s">
        <v>4401</v>
      </c>
    </row>
    <row r="716" spans="1:18" ht="17.25" customHeight="1" x14ac:dyDescent="0.25">
      <c r="A716" s="5" t="s">
        <v>7696</v>
      </c>
      <c r="B716" s="5" t="s">
        <v>2164</v>
      </c>
      <c r="C716" s="5">
        <v>2018</v>
      </c>
      <c r="D716" s="5" t="s">
        <v>7699</v>
      </c>
      <c r="E716" s="5" t="s">
        <v>7700</v>
      </c>
      <c r="F716" s="5">
        <v>321</v>
      </c>
      <c r="G716" s="5">
        <v>326</v>
      </c>
      <c r="H716" s="5">
        <v>5</v>
      </c>
      <c r="I716" s="5" t="s">
        <v>7287</v>
      </c>
      <c r="K716" s="5" t="s">
        <v>4401</v>
      </c>
    </row>
    <row r="717" spans="1:18" ht="17.25" customHeight="1" x14ac:dyDescent="0.25">
      <c r="A717" s="5" t="s">
        <v>7391</v>
      </c>
      <c r="B717" s="5" t="s">
        <v>6181</v>
      </c>
      <c r="C717" s="5">
        <v>2018</v>
      </c>
      <c r="D717" s="5" t="s">
        <v>7394</v>
      </c>
      <c r="E717" s="5" t="s">
        <v>7395</v>
      </c>
      <c r="F717" s="5">
        <v>1</v>
      </c>
      <c r="G717" s="5">
        <v>8</v>
      </c>
      <c r="H717" s="5">
        <v>7</v>
      </c>
      <c r="I717" s="5" t="s">
        <v>7287</v>
      </c>
      <c r="K717" s="5" t="s">
        <v>4401</v>
      </c>
    </row>
    <row r="718" spans="1:18" ht="17.25" customHeight="1" x14ac:dyDescent="0.25">
      <c r="A718" s="5" t="s">
        <v>2039</v>
      </c>
      <c r="B718" s="5" t="s">
        <v>2042</v>
      </c>
      <c r="C718" s="5">
        <v>2019</v>
      </c>
      <c r="D718" s="5" t="s">
        <v>2046</v>
      </c>
      <c r="E718" s="5" t="s">
        <v>2047</v>
      </c>
      <c r="F718" s="5">
        <v>540</v>
      </c>
      <c r="G718" s="5">
        <v>549</v>
      </c>
      <c r="H718" s="5">
        <v>9</v>
      </c>
      <c r="I718" s="5" t="s">
        <v>28</v>
      </c>
      <c r="L718" s="5" t="s">
        <v>4403</v>
      </c>
      <c r="M718" s="5" t="s">
        <v>4403</v>
      </c>
      <c r="N718" s="5" t="s">
        <v>4403</v>
      </c>
      <c r="O718" s="5" t="s">
        <v>4403</v>
      </c>
      <c r="P718" s="5" t="s">
        <v>4403</v>
      </c>
      <c r="Q718" s="5" t="s">
        <v>4403</v>
      </c>
      <c r="R718" s="5" t="s">
        <v>4403</v>
      </c>
    </row>
    <row r="719" spans="1:18" ht="17.25" customHeight="1" x14ac:dyDescent="0.25">
      <c r="A719" s="5" t="s">
        <v>8823</v>
      </c>
      <c r="B719" s="5" t="s">
        <v>8824</v>
      </c>
      <c r="C719" s="5">
        <v>2019</v>
      </c>
      <c r="D719" s="5" t="s">
        <v>8828</v>
      </c>
      <c r="E719" s="5" t="s">
        <v>8829</v>
      </c>
      <c r="F719" s="5">
        <v>1</v>
      </c>
      <c r="G719" s="5">
        <v>4</v>
      </c>
      <c r="H719" s="5">
        <v>3</v>
      </c>
      <c r="I719" s="5" t="s">
        <v>7287</v>
      </c>
      <c r="L719" s="5" t="s">
        <v>4402</v>
      </c>
      <c r="M719" s="5" t="s">
        <v>4402</v>
      </c>
      <c r="N719" s="5" t="s">
        <v>4402</v>
      </c>
      <c r="O719" s="5" t="s">
        <v>4402</v>
      </c>
      <c r="P719" s="5" t="s">
        <v>4401</v>
      </c>
    </row>
    <row r="720" spans="1:18" ht="17.25" customHeight="1" x14ac:dyDescent="0.25">
      <c r="A720" s="5" t="s">
        <v>8211</v>
      </c>
      <c r="B720" s="5" t="s">
        <v>6160</v>
      </c>
      <c r="C720" s="5">
        <v>2019</v>
      </c>
      <c r="D720" s="5" t="s">
        <v>8214</v>
      </c>
      <c r="E720" s="5" t="s">
        <v>8215</v>
      </c>
      <c r="F720" s="5">
        <v>384</v>
      </c>
      <c r="G720" s="5">
        <v>387</v>
      </c>
      <c r="H720" s="5">
        <v>3</v>
      </c>
      <c r="I720" s="5" t="s">
        <v>7287</v>
      </c>
      <c r="K720" s="5" t="s">
        <v>4401</v>
      </c>
      <c r="L720" s="5" t="s">
        <v>4402</v>
      </c>
      <c r="M720" s="5" t="s">
        <v>4402</v>
      </c>
      <c r="N720" s="5" t="s">
        <v>4402</v>
      </c>
      <c r="O720" s="5" t="s">
        <v>4402</v>
      </c>
      <c r="P720" s="5" t="s">
        <v>4401</v>
      </c>
    </row>
    <row r="721" spans="1:17" ht="17.25" customHeight="1" x14ac:dyDescent="0.25">
      <c r="A721" s="5" t="s">
        <v>8932</v>
      </c>
      <c r="B721" s="5" t="s">
        <v>8933</v>
      </c>
      <c r="C721" s="5">
        <v>2019</v>
      </c>
      <c r="D721" s="5" t="s">
        <v>8937</v>
      </c>
      <c r="E721" s="5" t="s">
        <v>8938</v>
      </c>
      <c r="F721" s="5">
        <v>1</v>
      </c>
      <c r="G721" s="5">
        <v>3</v>
      </c>
      <c r="H721" s="5">
        <v>2</v>
      </c>
      <c r="I721" s="5" t="s">
        <v>7287</v>
      </c>
      <c r="L721" s="5" t="s">
        <v>4402</v>
      </c>
      <c r="M721" s="5" t="s">
        <v>4402</v>
      </c>
      <c r="N721" s="5" t="s">
        <v>4402</v>
      </c>
      <c r="O721" s="5" t="s">
        <v>4402</v>
      </c>
      <c r="P721" s="5" t="s">
        <v>4401</v>
      </c>
    </row>
    <row r="722" spans="1:17" ht="17.25" customHeight="1" x14ac:dyDescent="0.25">
      <c r="A722" s="5" t="s">
        <v>1638</v>
      </c>
      <c r="B722" s="5" t="s">
        <v>1641</v>
      </c>
      <c r="C722" s="5">
        <v>2019</v>
      </c>
      <c r="D722" s="5" t="s">
        <v>1645</v>
      </c>
      <c r="E722" s="5" t="s">
        <v>1646</v>
      </c>
      <c r="I722" s="5" t="s">
        <v>28</v>
      </c>
      <c r="L722" s="5" t="s">
        <v>4402</v>
      </c>
      <c r="M722" s="5" t="s">
        <v>4402</v>
      </c>
      <c r="N722" s="5" t="s">
        <v>4403</v>
      </c>
      <c r="O722" s="5" t="s">
        <v>4403</v>
      </c>
      <c r="P722" s="5" t="s">
        <v>4401</v>
      </c>
    </row>
    <row r="723" spans="1:17" ht="17.25" customHeight="1" x14ac:dyDescent="0.25">
      <c r="A723" s="5" t="s">
        <v>2153</v>
      </c>
      <c r="B723" s="5" t="s">
        <v>2156</v>
      </c>
      <c r="C723" s="5">
        <v>2019</v>
      </c>
      <c r="D723" s="5" t="s">
        <v>2159</v>
      </c>
      <c r="E723" s="5" t="s">
        <v>2160</v>
      </c>
      <c r="F723" s="5">
        <v>373</v>
      </c>
      <c r="G723" s="5">
        <v>377</v>
      </c>
      <c r="H723" s="5">
        <v>4</v>
      </c>
      <c r="I723" s="5" t="s">
        <v>28</v>
      </c>
      <c r="L723" s="5" t="s">
        <v>4402</v>
      </c>
      <c r="M723" s="5" t="s">
        <v>4402</v>
      </c>
      <c r="N723" s="5" t="s">
        <v>4403</v>
      </c>
      <c r="O723" s="5" t="s">
        <v>4403</v>
      </c>
      <c r="P723" s="5" t="s">
        <v>4401</v>
      </c>
    </row>
    <row r="724" spans="1:17" ht="17.25" customHeight="1" x14ac:dyDescent="0.25">
      <c r="A724" s="5" t="s">
        <v>2071</v>
      </c>
      <c r="B724" s="5" t="s">
        <v>2074</v>
      </c>
      <c r="C724" s="5">
        <v>2019</v>
      </c>
      <c r="D724" s="5" t="s">
        <v>2078</v>
      </c>
      <c r="F724" s="5">
        <v>66</v>
      </c>
      <c r="G724" s="5">
        <v>70</v>
      </c>
      <c r="H724" s="5">
        <v>4</v>
      </c>
      <c r="I724" s="5" t="s">
        <v>28</v>
      </c>
      <c r="L724" s="5" t="s">
        <v>4402</v>
      </c>
      <c r="M724" s="5" t="s">
        <v>4402</v>
      </c>
      <c r="N724" s="5" t="s">
        <v>4403</v>
      </c>
      <c r="O724" s="5" t="s">
        <v>4403</v>
      </c>
      <c r="P724" s="5" t="s">
        <v>4401</v>
      </c>
    </row>
    <row r="725" spans="1:17" ht="17.25" customHeight="1" x14ac:dyDescent="0.25">
      <c r="A725" s="5" t="s">
        <v>1758</v>
      </c>
      <c r="B725" s="5" t="s">
        <v>1761</v>
      </c>
      <c r="C725" s="5">
        <v>2019</v>
      </c>
      <c r="D725" s="5" t="s">
        <v>1765</v>
      </c>
      <c r="E725" s="5" t="s">
        <v>1766</v>
      </c>
      <c r="F725" s="5">
        <v>348</v>
      </c>
      <c r="G725" s="5">
        <v>352</v>
      </c>
      <c r="H725" s="5">
        <v>4</v>
      </c>
      <c r="I725" s="5" t="s">
        <v>28</v>
      </c>
      <c r="L725" s="5" t="s">
        <v>4402</v>
      </c>
      <c r="M725" s="5" t="s">
        <v>4402</v>
      </c>
      <c r="N725" s="5" t="s">
        <v>4403</v>
      </c>
      <c r="O725" s="5" t="s">
        <v>4403</v>
      </c>
      <c r="P725" s="5" t="s">
        <v>4401</v>
      </c>
    </row>
    <row r="726" spans="1:17" ht="17.25" customHeight="1" x14ac:dyDescent="0.25">
      <c r="A726" s="5" t="s">
        <v>1447</v>
      </c>
      <c r="B726" s="5" t="s">
        <v>1450</v>
      </c>
      <c r="C726" s="5">
        <v>2019</v>
      </c>
      <c r="D726" s="5" t="s">
        <v>1454</v>
      </c>
      <c r="E726" s="5" t="s">
        <v>1455</v>
      </c>
      <c r="F726" s="5">
        <v>27</v>
      </c>
      <c r="G726" s="5">
        <v>31</v>
      </c>
      <c r="H726" s="5">
        <v>4</v>
      </c>
      <c r="I726" s="5" t="s">
        <v>28</v>
      </c>
      <c r="L726" s="5" t="s">
        <v>4402</v>
      </c>
      <c r="M726" s="5" t="s">
        <v>4402</v>
      </c>
      <c r="N726" s="5" t="s">
        <v>4403</v>
      </c>
      <c r="O726" s="5" t="s">
        <v>4403</v>
      </c>
      <c r="P726" s="5" t="s">
        <v>4401</v>
      </c>
    </row>
    <row r="727" spans="1:17" ht="17.25" customHeight="1" x14ac:dyDescent="0.25">
      <c r="A727" s="5" t="s">
        <v>1741</v>
      </c>
      <c r="B727" s="5" t="s">
        <v>1744</v>
      </c>
      <c r="C727" s="5">
        <v>2019</v>
      </c>
      <c r="D727" s="5" t="s">
        <v>1748</v>
      </c>
      <c r="E727" s="5" t="s">
        <v>1749</v>
      </c>
      <c r="F727" s="5">
        <v>106</v>
      </c>
      <c r="G727" s="5">
        <v>116</v>
      </c>
      <c r="H727" s="5">
        <v>10</v>
      </c>
      <c r="I727" s="5" t="s">
        <v>28</v>
      </c>
      <c r="L727" s="5" t="s">
        <v>4403</v>
      </c>
      <c r="M727" s="5" t="s">
        <v>4403</v>
      </c>
      <c r="N727" s="5" t="s">
        <v>4403</v>
      </c>
      <c r="O727" s="5" t="s">
        <v>4403</v>
      </c>
      <c r="P727" s="5" t="s">
        <v>4403</v>
      </c>
      <c r="Q727" s="5" t="s">
        <v>4401</v>
      </c>
    </row>
    <row r="728" spans="1:17" ht="17.25" customHeight="1" x14ac:dyDescent="0.25">
      <c r="A728" s="5" t="s">
        <v>7744</v>
      </c>
      <c r="B728" s="5" t="s">
        <v>7745</v>
      </c>
      <c r="C728" s="5">
        <v>2019</v>
      </c>
      <c r="D728" s="5" t="s">
        <v>7749</v>
      </c>
      <c r="E728" s="5" t="s">
        <v>7750</v>
      </c>
      <c r="F728" s="5">
        <v>1</v>
      </c>
      <c r="G728" s="5">
        <v>6</v>
      </c>
      <c r="H728" s="5">
        <v>5</v>
      </c>
      <c r="I728" s="5" t="s">
        <v>7287</v>
      </c>
      <c r="L728" s="5" t="s">
        <v>4401</v>
      </c>
    </row>
    <row r="729" spans="1:17" ht="17.25" customHeight="1" x14ac:dyDescent="0.25">
      <c r="A729" s="5" t="s">
        <v>8622</v>
      </c>
      <c r="B729" s="5" t="s">
        <v>8623</v>
      </c>
      <c r="C729" s="5">
        <v>2019</v>
      </c>
      <c r="D729" s="5" t="s">
        <v>8627</v>
      </c>
      <c r="E729" s="5" t="s">
        <v>8628</v>
      </c>
      <c r="F729" s="5">
        <v>1</v>
      </c>
      <c r="G729" s="5">
        <v>6</v>
      </c>
      <c r="H729" s="5">
        <v>5</v>
      </c>
      <c r="I729" s="5" t="s">
        <v>7287</v>
      </c>
      <c r="L729" s="5" t="s">
        <v>4401</v>
      </c>
    </row>
    <row r="730" spans="1:17" ht="17.25" customHeight="1" x14ac:dyDescent="0.25">
      <c r="A730" s="5" t="s">
        <v>9130</v>
      </c>
      <c r="B730" s="5" t="s">
        <v>9131</v>
      </c>
      <c r="C730" s="5">
        <v>2019</v>
      </c>
      <c r="D730" s="5" t="s">
        <v>9135</v>
      </c>
      <c r="E730" s="5" t="s">
        <v>9136</v>
      </c>
      <c r="F730" s="5">
        <v>265</v>
      </c>
      <c r="G730" s="5">
        <v>271</v>
      </c>
      <c r="H730" s="5">
        <v>6</v>
      </c>
      <c r="I730" s="5" t="s">
        <v>7287</v>
      </c>
      <c r="L730" s="5" t="s">
        <v>4401</v>
      </c>
    </row>
    <row r="731" spans="1:17" ht="17.25" customHeight="1" x14ac:dyDescent="0.25">
      <c r="A731" s="5" t="s">
        <v>9182</v>
      </c>
      <c r="B731" s="5" t="s">
        <v>9183</v>
      </c>
      <c r="C731" s="5">
        <v>2019</v>
      </c>
      <c r="D731" s="5" t="s">
        <v>9187</v>
      </c>
      <c r="E731" s="5" t="s">
        <v>9188</v>
      </c>
      <c r="F731" s="5">
        <v>199</v>
      </c>
      <c r="G731" s="5">
        <v>204</v>
      </c>
      <c r="H731" s="5">
        <v>5</v>
      </c>
      <c r="I731" s="5" t="s">
        <v>7287</v>
      </c>
      <c r="L731" s="5" t="s">
        <v>4401</v>
      </c>
    </row>
    <row r="732" spans="1:17" ht="17.25" customHeight="1" x14ac:dyDescent="0.25">
      <c r="A732" s="5" t="s">
        <v>7544</v>
      </c>
      <c r="B732" s="5" t="s">
        <v>7545</v>
      </c>
      <c r="C732" s="5">
        <v>2019</v>
      </c>
      <c r="D732" s="5" t="s">
        <v>7548</v>
      </c>
      <c r="E732" s="5" t="s">
        <v>7549</v>
      </c>
      <c r="F732" s="5">
        <v>1</v>
      </c>
      <c r="G732" s="5">
        <v>6</v>
      </c>
      <c r="H732" s="5">
        <v>5</v>
      </c>
      <c r="I732" s="5" t="s">
        <v>7287</v>
      </c>
      <c r="L732" s="5" t="s">
        <v>4401</v>
      </c>
    </row>
    <row r="733" spans="1:17" ht="17.25" customHeight="1" x14ac:dyDescent="0.25">
      <c r="A733" s="5" t="s">
        <v>8216</v>
      </c>
      <c r="B733" s="5" t="s">
        <v>8217</v>
      </c>
      <c r="C733" s="5">
        <v>2019</v>
      </c>
      <c r="D733" s="5" t="s">
        <v>8221</v>
      </c>
      <c r="E733" s="5" t="s">
        <v>8222</v>
      </c>
      <c r="F733" s="5">
        <v>492</v>
      </c>
      <c r="G733" s="5">
        <v>499</v>
      </c>
      <c r="H733" s="5">
        <v>7</v>
      </c>
      <c r="I733" s="5" t="s">
        <v>7287</v>
      </c>
      <c r="L733" s="5" t="s">
        <v>4401</v>
      </c>
    </row>
    <row r="734" spans="1:17" ht="17.25" customHeight="1" x14ac:dyDescent="0.25">
      <c r="A734" s="5" t="s">
        <v>7737</v>
      </c>
      <c r="B734" s="5" t="s">
        <v>7738</v>
      </c>
      <c r="C734" s="5">
        <v>2019</v>
      </c>
      <c r="D734" s="5" t="s">
        <v>7742</v>
      </c>
      <c r="E734" s="5" t="s">
        <v>7743</v>
      </c>
      <c r="F734" s="5">
        <v>1</v>
      </c>
      <c r="G734" s="5">
        <v>5</v>
      </c>
      <c r="H734" s="5">
        <v>4</v>
      </c>
      <c r="I734" s="5" t="s">
        <v>7287</v>
      </c>
      <c r="L734" s="5" t="s">
        <v>4401</v>
      </c>
    </row>
    <row r="735" spans="1:17" ht="17.25" customHeight="1" x14ac:dyDescent="0.25">
      <c r="A735" s="5" t="s">
        <v>7458</v>
      </c>
      <c r="B735" s="5" t="s">
        <v>7459</v>
      </c>
      <c r="C735" s="5">
        <v>2019</v>
      </c>
      <c r="D735" s="5" t="s">
        <v>7463</v>
      </c>
      <c r="E735" s="5" t="s">
        <v>7464</v>
      </c>
      <c r="F735" s="5">
        <v>465</v>
      </c>
      <c r="G735" s="5">
        <v>470</v>
      </c>
      <c r="H735" s="5">
        <v>5</v>
      </c>
      <c r="I735" s="5" t="s">
        <v>7287</v>
      </c>
      <c r="L735" s="5" t="s">
        <v>4401</v>
      </c>
    </row>
    <row r="736" spans="1:17" ht="17.25" customHeight="1" x14ac:dyDescent="0.25">
      <c r="A736" s="5" t="s">
        <v>8572</v>
      </c>
      <c r="B736" s="5" t="s">
        <v>8573</v>
      </c>
      <c r="C736" s="5">
        <v>2019</v>
      </c>
      <c r="D736" s="5" t="s">
        <v>8577</v>
      </c>
      <c r="E736" s="5" t="s">
        <v>8578</v>
      </c>
      <c r="F736" s="5">
        <v>1</v>
      </c>
      <c r="G736" s="5">
        <v>8</v>
      </c>
      <c r="H736" s="5">
        <v>7</v>
      </c>
      <c r="I736" s="5" t="s">
        <v>7287</v>
      </c>
      <c r="L736" s="5" t="s">
        <v>4401</v>
      </c>
    </row>
    <row r="737" spans="1:18" ht="17.25" customHeight="1" x14ac:dyDescent="0.25">
      <c r="A737" s="5" t="s">
        <v>1882</v>
      </c>
      <c r="B737" s="5" t="s">
        <v>1885</v>
      </c>
      <c r="C737" s="5">
        <v>2019</v>
      </c>
      <c r="D737" s="5" t="s">
        <v>1888</v>
      </c>
      <c r="E737" s="5" t="s">
        <v>1889</v>
      </c>
      <c r="F737" s="5">
        <v>285</v>
      </c>
      <c r="G737" s="5">
        <v>298</v>
      </c>
      <c r="H737" s="5">
        <v>13</v>
      </c>
      <c r="I737" s="5" t="s">
        <v>28</v>
      </c>
      <c r="L737" s="5" t="s">
        <v>4401</v>
      </c>
      <c r="M737" s="5" t="s">
        <v>4403</v>
      </c>
      <c r="N737" s="5" t="s">
        <v>4403</v>
      </c>
      <c r="O737" s="5" t="s">
        <v>4403</v>
      </c>
      <c r="P737" s="5" t="s">
        <v>4403</v>
      </c>
    </row>
    <row r="738" spans="1:18" ht="17.25" customHeight="1" x14ac:dyDescent="0.25">
      <c r="A738" s="5" t="s">
        <v>1477</v>
      </c>
      <c r="B738" s="5" t="s">
        <v>1480</v>
      </c>
      <c r="C738" s="5">
        <v>2019</v>
      </c>
      <c r="D738" s="5" t="s">
        <v>7188</v>
      </c>
      <c r="E738" s="5" t="s">
        <v>1484</v>
      </c>
      <c r="I738" s="5" t="s">
        <v>28</v>
      </c>
      <c r="L738" s="5" t="s">
        <v>4401</v>
      </c>
    </row>
    <row r="739" spans="1:18" ht="17.25" customHeight="1" x14ac:dyDescent="0.25">
      <c r="A739" s="5" t="s">
        <v>1622</v>
      </c>
      <c r="B739" s="5" t="s">
        <v>1624</v>
      </c>
      <c r="C739" s="5">
        <v>2019</v>
      </c>
      <c r="D739" s="5" t="s">
        <v>1628</v>
      </c>
      <c r="E739" s="5" t="s">
        <v>1629</v>
      </c>
      <c r="I739" s="5" t="s">
        <v>28</v>
      </c>
      <c r="L739" s="5" t="s">
        <v>4401</v>
      </c>
    </row>
    <row r="740" spans="1:18" ht="17.25" customHeight="1" x14ac:dyDescent="0.25">
      <c r="A740" s="5" t="s">
        <v>1092</v>
      </c>
      <c r="B740" s="5" t="s">
        <v>1095</v>
      </c>
      <c r="C740" s="5">
        <v>2019</v>
      </c>
      <c r="D740" s="5" t="s">
        <v>1099</v>
      </c>
      <c r="E740" s="5" t="s">
        <v>1100</v>
      </c>
      <c r="I740" s="5" t="s">
        <v>28</v>
      </c>
      <c r="L740" s="5" t="s">
        <v>4401</v>
      </c>
      <c r="M740" s="5" t="s">
        <v>4403</v>
      </c>
      <c r="N740" s="5" t="s">
        <v>4403</v>
      </c>
      <c r="O740" s="5" t="s">
        <v>4403</v>
      </c>
      <c r="P740" s="5" t="s">
        <v>4403</v>
      </c>
      <c r="Q740" s="5" t="s">
        <v>4403</v>
      </c>
      <c r="R740" s="5" t="s">
        <v>4403</v>
      </c>
    </row>
    <row r="741" spans="1:18" ht="17.25" customHeight="1" x14ac:dyDescent="0.25">
      <c r="A741" s="5" t="s">
        <v>6082</v>
      </c>
      <c r="B741" s="5" t="s">
        <v>6085</v>
      </c>
      <c r="C741" s="5">
        <v>2019</v>
      </c>
      <c r="D741" s="5" t="s">
        <v>5970</v>
      </c>
      <c r="F741" s="5">
        <v>37</v>
      </c>
      <c r="G741" s="5">
        <v>42</v>
      </c>
      <c r="H741" s="5">
        <v>5</v>
      </c>
      <c r="I741" s="5" t="s">
        <v>28</v>
      </c>
      <c r="L741" s="5" t="s">
        <v>4401</v>
      </c>
    </row>
    <row r="742" spans="1:18" ht="17.25" customHeight="1" x14ac:dyDescent="0.25">
      <c r="A742" s="5" t="s">
        <v>5939</v>
      </c>
      <c r="B742" s="5" t="s">
        <v>5942</v>
      </c>
      <c r="C742" s="5">
        <v>2019</v>
      </c>
      <c r="D742" s="5" t="s">
        <v>6173</v>
      </c>
      <c r="I742" s="5" t="s">
        <v>28</v>
      </c>
      <c r="L742" s="5" t="s">
        <v>4401</v>
      </c>
    </row>
    <row r="743" spans="1:18" ht="17.25" customHeight="1" x14ac:dyDescent="0.25">
      <c r="A743" s="5" t="s">
        <v>2189</v>
      </c>
      <c r="B743" s="5" t="s">
        <v>2192</v>
      </c>
      <c r="C743" s="5">
        <v>2019</v>
      </c>
      <c r="D743" s="5" t="s">
        <v>2196</v>
      </c>
      <c r="E743" s="5" t="s">
        <v>2197</v>
      </c>
      <c r="F743" s="5">
        <v>351</v>
      </c>
      <c r="G743" s="5">
        <v>357</v>
      </c>
      <c r="H743" s="5">
        <v>6</v>
      </c>
      <c r="I743" s="5" t="s">
        <v>28</v>
      </c>
      <c r="L743" s="5" t="s">
        <v>4401</v>
      </c>
      <c r="M743" s="5" t="s">
        <v>4402</v>
      </c>
      <c r="N743" s="5" t="s">
        <v>4403</v>
      </c>
      <c r="O743" s="5" t="s">
        <v>4403</v>
      </c>
      <c r="P743" s="5" t="s">
        <v>4403</v>
      </c>
    </row>
    <row r="744" spans="1:18" ht="17.25" customHeight="1" x14ac:dyDescent="0.25">
      <c r="A744" s="5" t="s">
        <v>1921</v>
      </c>
      <c r="B744" s="5" t="s">
        <v>1924</v>
      </c>
      <c r="C744" s="5">
        <v>2019</v>
      </c>
      <c r="D744" s="5" t="s">
        <v>1928</v>
      </c>
      <c r="E744" s="5" t="s">
        <v>1929</v>
      </c>
      <c r="F744" s="5">
        <v>622</v>
      </c>
      <c r="G744" s="5">
        <v>632</v>
      </c>
      <c r="H744" s="5">
        <v>10</v>
      </c>
      <c r="I744" s="5" t="s">
        <v>28</v>
      </c>
      <c r="L744" s="5" t="s">
        <v>4401</v>
      </c>
      <c r="M744" s="5" t="s">
        <v>4402</v>
      </c>
      <c r="N744" s="5" t="s">
        <v>4403</v>
      </c>
      <c r="O744" s="5" t="s">
        <v>4403</v>
      </c>
      <c r="P744" s="5" t="s">
        <v>4403</v>
      </c>
    </row>
    <row r="745" spans="1:18" ht="17.25" customHeight="1" x14ac:dyDescent="0.25">
      <c r="A745" s="5" t="s">
        <v>1316</v>
      </c>
      <c r="B745" s="5" t="s">
        <v>1319</v>
      </c>
      <c r="C745" s="5">
        <v>2019</v>
      </c>
      <c r="D745" s="5" t="s">
        <v>1322</v>
      </c>
      <c r="E745" s="5" t="s">
        <v>1323</v>
      </c>
      <c r="F745" s="5">
        <v>241</v>
      </c>
      <c r="G745" s="5">
        <v>246</v>
      </c>
      <c r="H745" s="5">
        <v>5</v>
      </c>
      <c r="I745" s="5" t="s">
        <v>28</v>
      </c>
      <c r="L745" s="5" t="s">
        <v>4401</v>
      </c>
      <c r="M745" s="5" t="s">
        <v>4402</v>
      </c>
      <c r="N745" s="5" t="s">
        <v>4403</v>
      </c>
      <c r="O745" s="5" t="s">
        <v>4403</v>
      </c>
      <c r="P745" s="5" t="s">
        <v>4403</v>
      </c>
    </row>
    <row r="746" spans="1:18" ht="17.25" customHeight="1" x14ac:dyDescent="0.25">
      <c r="A746" s="5" t="s">
        <v>1119</v>
      </c>
      <c r="B746" s="5" t="s">
        <v>1122</v>
      </c>
      <c r="C746" s="5">
        <v>2019</v>
      </c>
      <c r="D746" s="5" t="s">
        <v>1126</v>
      </c>
      <c r="E746" s="5" t="s">
        <v>1127</v>
      </c>
      <c r="F746" s="5">
        <v>25</v>
      </c>
      <c r="G746" s="5">
        <v>35</v>
      </c>
      <c r="H746" s="5">
        <v>10</v>
      </c>
      <c r="I746" s="5" t="s">
        <v>28</v>
      </c>
      <c r="L746" s="5" t="s">
        <v>4401</v>
      </c>
      <c r="M746" s="5" t="s">
        <v>4402</v>
      </c>
      <c r="N746" s="5" t="s">
        <v>4403</v>
      </c>
      <c r="O746" s="5" t="s">
        <v>4403</v>
      </c>
      <c r="P746" s="5" t="s">
        <v>4403</v>
      </c>
    </row>
    <row r="747" spans="1:18" ht="17.25" customHeight="1" x14ac:dyDescent="0.25">
      <c r="A747" s="5" t="s">
        <v>1128</v>
      </c>
      <c r="B747" s="5" t="s">
        <v>1131</v>
      </c>
      <c r="C747" s="5">
        <v>2019</v>
      </c>
      <c r="D747" s="5" t="s">
        <v>1134</v>
      </c>
      <c r="E747" s="5" t="s">
        <v>1135</v>
      </c>
      <c r="F747" s="5">
        <v>199</v>
      </c>
      <c r="G747" s="5">
        <v>205</v>
      </c>
      <c r="H747" s="5">
        <v>6</v>
      </c>
      <c r="I747" s="5" t="s">
        <v>28</v>
      </c>
      <c r="L747" s="5" t="s">
        <v>4401</v>
      </c>
      <c r="M747" s="5" t="s">
        <v>4402</v>
      </c>
      <c r="N747" s="5" t="s">
        <v>4403</v>
      </c>
      <c r="O747" s="5" t="s">
        <v>4403</v>
      </c>
      <c r="P747" s="5" t="s">
        <v>4403</v>
      </c>
    </row>
    <row r="748" spans="1:18" ht="17.25" customHeight="1" x14ac:dyDescent="0.25">
      <c r="A748" s="5" t="s">
        <v>1863</v>
      </c>
      <c r="B748" s="5" t="s">
        <v>1866</v>
      </c>
      <c r="C748" s="5">
        <v>2019</v>
      </c>
      <c r="D748" s="5" t="s">
        <v>1869</v>
      </c>
      <c r="E748" s="5" t="s">
        <v>1870</v>
      </c>
      <c r="F748" s="5">
        <v>673</v>
      </c>
      <c r="G748" s="5">
        <v>682</v>
      </c>
      <c r="H748" s="5">
        <v>9</v>
      </c>
      <c r="I748" s="5" t="s">
        <v>28</v>
      </c>
      <c r="L748" s="5" t="s">
        <v>4401</v>
      </c>
      <c r="M748" s="5" t="s">
        <v>4402</v>
      </c>
      <c r="N748" s="5" t="s">
        <v>4403</v>
      </c>
      <c r="O748" s="5" t="s">
        <v>4403</v>
      </c>
      <c r="P748" s="5" t="s">
        <v>4403</v>
      </c>
    </row>
    <row r="749" spans="1:18" ht="17.25" customHeight="1" x14ac:dyDescent="0.25">
      <c r="A749" s="5" t="s">
        <v>1204</v>
      </c>
      <c r="B749" s="5" t="s">
        <v>1207</v>
      </c>
      <c r="C749" s="5">
        <v>2019</v>
      </c>
      <c r="D749" s="5" t="s">
        <v>1210</v>
      </c>
      <c r="E749" s="5" t="s">
        <v>1211</v>
      </c>
      <c r="F749" s="5">
        <v>27</v>
      </c>
      <c r="G749" s="5">
        <v>49</v>
      </c>
      <c r="H749" s="5">
        <v>22</v>
      </c>
      <c r="I749" s="5" t="s">
        <v>28</v>
      </c>
      <c r="L749" s="5" t="s">
        <v>4401</v>
      </c>
      <c r="M749" s="5" t="s">
        <v>4403</v>
      </c>
      <c r="N749" s="5" t="s">
        <v>4403</v>
      </c>
      <c r="O749" s="5" t="s">
        <v>4403</v>
      </c>
      <c r="P749" s="5" t="s">
        <v>4403</v>
      </c>
    </row>
    <row r="750" spans="1:18" ht="17.25" customHeight="1" x14ac:dyDescent="0.25">
      <c r="A750" s="5" t="s">
        <v>6008</v>
      </c>
      <c r="B750" s="5" t="s">
        <v>6011</v>
      </c>
      <c r="C750" s="5">
        <v>2019</v>
      </c>
      <c r="D750" s="5" t="s">
        <v>6111</v>
      </c>
      <c r="E750" s="5" t="s">
        <v>6112</v>
      </c>
      <c r="I750" s="5" t="s">
        <v>28</v>
      </c>
      <c r="L750" s="5" t="s">
        <v>4401</v>
      </c>
    </row>
    <row r="751" spans="1:18" ht="17.25" customHeight="1" x14ac:dyDescent="0.25">
      <c r="A751" s="5" t="s">
        <v>1229</v>
      </c>
      <c r="B751" s="5" t="s">
        <v>1232</v>
      </c>
      <c r="C751" s="5">
        <v>2019</v>
      </c>
      <c r="D751" s="5" t="s">
        <v>1236</v>
      </c>
      <c r="E751" s="5" t="s">
        <v>1237</v>
      </c>
      <c r="I751" s="5" t="s">
        <v>28</v>
      </c>
      <c r="L751" s="5" t="s">
        <v>4401</v>
      </c>
      <c r="M751" s="5" t="s">
        <v>4402</v>
      </c>
      <c r="N751" s="5" t="s">
        <v>4403</v>
      </c>
      <c r="O751" s="5" t="s">
        <v>4403</v>
      </c>
      <c r="P751" s="5" t="s">
        <v>4403</v>
      </c>
      <c r="Q751" s="5" t="s">
        <v>4403</v>
      </c>
      <c r="R751" s="5" t="s">
        <v>4403</v>
      </c>
    </row>
    <row r="752" spans="1:18" ht="17.25" customHeight="1" x14ac:dyDescent="0.25">
      <c r="A752" s="5" t="s">
        <v>1980</v>
      </c>
      <c r="B752" s="5" t="s">
        <v>1983</v>
      </c>
      <c r="C752" s="5">
        <v>2019</v>
      </c>
      <c r="D752" s="5" t="s">
        <v>1986</v>
      </c>
      <c r="E752" s="5" t="s">
        <v>1987</v>
      </c>
      <c r="F752" s="5">
        <v>210</v>
      </c>
      <c r="G752" s="5">
        <v>217</v>
      </c>
      <c r="H752" s="5">
        <v>7</v>
      </c>
      <c r="I752" s="5" t="s">
        <v>28</v>
      </c>
      <c r="L752" s="5" t="s">
        <v>4401</v>
      </c>
      <c r="M752" s="5" t="s">
        <v>4403</v>
      </c>
      <c r="N752" s="5" t="s">
        <v>4403</v>
      </c>
      <c r="O752" s="5" t="s">
        <v>4403</v>
      </c>
      <c r="P752" s="5" t="s">
        <v>4403</v>
      </c>
    </row>
    <row r="753" spans="1:18" ht="17.25" customHeight="1" x14ac:dyDescent="0.25">
      <c r="A753" s="5" t="s">
        <v>1700</v>
      </c>
      <c r="B753" s="5" t="s">
        <v>1703</v>
      </c>
      <c r="C753" s="5">
        <v>2019</v>
      </c>
      <c r="D753" s="5" t="s">
        <v>1706</v>
      </c>
      <c r="I753" s="5" t="s">
        <v>28</v>
      </c>
      <c r="L753" s="5" t="s">
        <v>4401</v>
      </c>
      <c r="M753" s="5" t="s">
        <v>4402</v>
      </c>
      <c r="N753" s="5" t="s">
        <v>4403</v>
      </c>
      <c r="O753" s="5" t="s">
        <v>4403</v>
      </c>
    </row>
    <row r="754" spans="1:18" ht="17.25" customHeight="1" x14ac:dyDescent="0.25">
      <c r="A754" s="5" t="s">
        <v>1395</v>
      </c>
      <c r="B754" s="5" t="s">
        <v>1398</v>
      </c>
      <c r="C754" s="5">
        <v>2019</v>
      </c>
      <c r="D754" s="5" t="s">
        <v>1403</v>
      </c>
      <c r="E754" s="5" t="s">
        <v>1404</v>
      </c>
      <c r="I754" s="5" t="s">
        <v>28</v>
      </c>
      <c r="L754" s="5" t="s">
        <v>4401</v>
      </c>
      <c r="M754" s="5" t="s">
        <v>4402</v>
      </c>
      <c r="N754" s="5" t="s">
        <v>4403</v>
      </c>
      <c r="O754" s="5" t="s">
        <v>4403</v>
      </c>
    </row>
    <row r="755" spans="1:18" ht="17.25" customHeight="1" x14ac:dyDescent="0.25">
      <c r="A755" s="5" t="s">
        <v>2024</v>
      </c>
      <c r="B755" s="5" t="s">
        <v>2027</v>
      </c>
      <c r="C755" s="5">
        <v>2019</v>
      </c>
      <c r="D755" s="5" t="s">
        <v>2029</v>
      </c>
      <c r="E755" s="5" t="s">
        <v>2030</v>
      </c>
      <c r="I755" s="5" t="s">
        <v>28</v>
      </c>
      <c r="L755" s="5" t="s">
        <v>4401</v>
      </c>
      <c r="M755" s="5" t="s">
        <v>4402</v>
      </c>
      <c r="N755" s="5" t="s">
        <v>4403</v>
      </c>
      <c r="O755" s="5" t="s">
        <v>4403</v>
      </c>
    </row>
    <row r="756" spans="1:18" ht="17.25" customHeight="1" x14ac:dyDescent="0.25">
      <c r="A756" s="5" t="s">
        <v>1890</v>
      </c>
      <c r="B756" s="5" t="s">
        <v>1892</v>
      </c>
      <c r="C756" s="5">
        <v>2019</v>
      </c>
      <c r="D756" s="5" t="s">
        <v>1894</v>
      </c>
      <c r="E756" s="5" t="s">
        <v>1895</v>
      </c>
      <c r="I756" s="5" t="s">
        <v>28</v>
      </c>
      <c r="L756" s="5" t="s">
        <v>4401</v>
      </c>
      <c r="M756" s="5" t="s">
        <v>4403</v>
      </c>
      <c r="N756" s="5" t="s">
        <v>4403</v>
      </c>
      <c r="O756" s="5" t="s">
        <v>4403</v>
      </c>
      <c r="P756" s="5" t="s">
        <v>4403</v>
      </c>
      <c r="Q756" s="5" t="s">
        <v>4403</v>
      </c>
      <c r="R756" s="5" t="s">
        <v>4403</v>
      </c>
    </row>
    <row r="757" spans="1:18" ht="17.25" customHeight="1" x14ac:dyDescent="0.25">
      <c r="A757" s="5" t="s">
        <v>1586</v>
      </c>
      <c r="B757" s="5" t="s">
        <v>1589</v>
      </c>
      <c r="C757" s="5">
        <v>2019</v>
      </c>
      <c r="D757" s="5" t="s">
        <v>1593</v>
      </c>
      <c r="E757" s="5" t="s">
        <v>1594</v>
      </c>
      <c r="F757" s="5">
        <v>39</v>
      </c>
      <c r="G757" s="5">
        <v>45</v>
      </c>
      <c r="H757" s="5">
        <v>6</v>
      </c>
      <c r="I757" s="5" t="s">
        <v>28</v>
      </c>
      <c r="L757" s="5" t="s">
        <v>4401</v>
      </c>
      <c r="M757" s="5" t="s">
        <v>4402</v>
      </c>
      <c r="N757" s="5" t="s">
        <v>4403</v>
      </c>
      <c r="O757" s="5" t="s">
        <v>4403</v>
      </c>
      <c r="P757" s="5" t="s">
        <v>4403</v>
      </c>
    </row>
    <row r="758" spans="1:18" ht="17.25" customHeight="1" x14ac:dyDescent="0.25">
      <c r="A758" s="5" t="s">
        <v>1437</v>
      </c>
      <c r="B758" s="5" t="s">
        <v>1440</v>
      </c>
      <c r="C758" s="5">
        <v>2019</v>
      </c>
      <c r="D758" s="5" t="s">
        <v>1444</v>
      </c>
      <c r="E758" s="5" t="s">
        <v>1445</v>
      </c>
      <c r="F758" s="5">
        <v>1502</v>
      </c>
      <c r="G758" s="7" t="s">
        <v>4406</v>
      </c>
      <c r="I758" s="5" t="s">
        <v>28</v>
      </c>
      <c r="L758" s="5" t="s">
        <v>4401</v>
      </c>
      <c r="M758" s="5" t="s">
        <v>4402</v>
      </c>
      <c r="N758" s="5" t="s">
        <v>4403</v>
      </c>
      <c r="O758" s="5" t="s">
        <v>4403</v>
      </c>
    </row>
    <row r="759" spans="1:18" ht="17.25" customHeight="1" x14ac:dyDescent="0.25">
      <c r="A759" s="5" t="s">
        <v>1161</v>
      </c>
      <c r="B759" s="5" t="s">
        <v>1164</v>
      </c>
      <c r="C759" s="5">
        <v>2019</v>
      </c>
      <c r="D759" s="5" t="s">
        <v>1168</v>
      </c>
      <c r="E759" s="5" t="s">
        <v>1169</v>
      </c>
      <c r="I759" s="5" t="s">
        <v>28</v>
      </c>
      <c r="J759" s="5" t="s">
        <v>4409</v>
      </c>
      <c r="L759" s="5" t="s">
        <v>4401</v>
      </c>
      <c r="M759" s="5" t="s">
        <v>4402</v>
      </c>
      <c r="N759" s="5" t="s">
        <v>4403</v>
      </c>
      <c r="O759" s="5" t="s">
        <v>4403</v>
      </c>
    </row>
    <row r="760" spans="1:18" ht="17.25" customHeight="1" x14ac:dyDescent="0.25">
      <c r="A760" s="5" t="s">
        <v>1613</v>
      </c>
      <c r="B760" s="5" t="s">
        <v>1616</v>
      </c>
      <c r="C760" s="5">
        <v>2019</v>
      </c>
      <c r="D760" s="5" t="s">
        <v>1620</v>
      </c>
      <c r="E760" s="5" t="s">
        <v>1621</v>
      </c>
      <c r="I760" s="5" t="s">
        <v>28</v>
      </c>
      <c r="L760" s="5" t="s">
        <v>4401</v>
      </c>
      <c r="M760" s="5" t="s">
        <v>4402</v>
      </c>
      <c r="N760" s="5" t="s">
        <v>4403</v>
      </c>
      <c r="O760" s="5" t="s">
        <v>4403</v>
      </c>
    </row>
    <row r="761" spans="1:18" ht="17.25" customHeight="1" x14ac:dyDescent="0.25">
      <c r="A761" s="5" t="s">
        <v>1655</v>
      </c>
      <c r="B761" s="5" t="s">
        <v>1658</v>
      </c>
      <c r="C761" s="5">
        <v>2019</v>
      </c>
      <c r="D761" s="5" t="s">
        <v>1661</v>
      </c>
      <c r="E761" s="5" t="s">
        <v>1662</v>
      </c>
      <c r="F761" s="5">
        <v>5218</v>
      </c>
      <c r="G761" s="5">
        <v>5225</v>
      </c>
      <c r="H761" s="5">
        <v>7</v>
      </c>
      <c r="I761" s="5" t="s">
        <v>28</v>
      </c>
      <c r="L761" s="5" t="s">
        <v>4401</v>
      </c>
      <c r="M761" s="5" t="s">
        <v>4402</v>
      </c>
      <c r="N761" s="5" t="s">
        <v>4403</v>
      </c>
      <c r="O761" s="5" t="s">
        <v>4403</v>
      </c>
      <c r="P761" s="5" t="s">
        <v>4403</v>
      </c>
    </row>
    <row r="762" spans="1:18" ht="17.25" customHeight="1" x14ac:dyDescent="0.25">
      <c r="A762" s="5" t="s">
        <v>6157</v>
      </c>
      <c r="B762" s="5" t="s">
        <v>6160</v>
      </c>
      <c r="C762" s="5">
        <v>2019</v>
      </c>
      <c r="D762" s="5" t="s">
        <v>7188</v>
      </c>
      <c r="E762" s="5" t="s">
        <v>1782</v>
      </c>
      <c r="F762" s="5">
        <v>384</v>
      </c>
      <c r="G762" s="5">
        <v>387</v>
      </c>
      <c r="H762" s="5">
        <v>3</v>
      </c>
      <c r="I762" s="5" t="s">
        <v>28</v>
      </c>
      <c r="L762" s="5" t="s">
        <v>4401</v>
      </c>
    </row>
    <row r="763" spans="1:18" ht="17.25" customHeight="1" x14ac:dyDescent="0.25">
      <c r="A763" s="5" t="s">
        <v>5950</v>
      </c>
      <c r="B763" s="5" t="s">
        <v>5952</v>
      </c>
      <c r="C763" s="5">
        <v>2019</v>
      </c>
      <c r="D763" s="5" t="s">
        <v>6049</v>
      </c>
      <c r="E763" s="5" t="s">
        <v>6050</v>
      </c>
      <c r="F763" s="5">
        <v>35</v>
      </c>
      <c r="G763" s="5">
        <v>44</v>
      </c>
      <c r="H763" s="5">
        <v>9</v>
      </c>
      <c r="I763" s="5" t="s">
        <v>28</v>
      </c>
      <c r="L763" s="5" t="s">
        <v>4401</v>
      </c>
    </row>
    <row r="764" spans="1:18" ht="17.25" customHeight="1" x14ac:dyDescent="0.25">
      <c r="A764" s="5" t="s">
        <v>1793</v>
      </c>
      <c r="B764" s="5" t="s">
        <v>1796</v>
      </c>
      <c r="C764" s="5">
        <v>2019</v>
      </c>
      <c r="D764" s="5" t="s">
        <v>1800</v>
      </c>
      <c r="E764" s="5" t="s">
        <v>1801</v>
      </c>
      <c r="F764" s="5">
        <v>266</v>
      </c>
      <c r="G764" s="5">
        <v>280</v>
      </c>
      <c r="H764" s="5">
        <v>14</v>
      </c>
      <c r="I764" s="5" t="s">
        <v>28</v>
      </c>
      <c r="L764" s="5" t="s">
        <v>4401</v>
      </c>
      <c r="M764" s="5" t="s">
        <v>4402</v>
      </c>
      <c r="N764" s="5" t="s">
        <v>4403</v>
      </c>
      <c r="O764" s="5" t="s">
        <v>4403</v>
      </c>
      <c r="P764" s="5" t="s">
        <v>4403</v>
      </c>
    </row>
    <row r="765" spans="1:18" ht="17.25" customHeight="1" x14ac:dyDescent="0.25">
      <c r="A765" s="5" t="s">
        <v>1546</v>
      </c>
      <c r="B765" s="5" t="s">
        <v>1549</v>
      </c>
      <c r="C765" s="5">
        <v>2019</v>
      </c>
      <c r="D765" s="5" t="s">
        <v>1552</v>
      </c>
      <c r="E765" s="5" t="s">
        <v>1553</v>
      </c>
      <c r="I765" s="5" t="s">
        <v>28</v>
      </c>
      <c r="L765" s="5" t="s">
        <v>4401</v>
      </c>
      <c r="M765" s="5" t="s">
        <v>4402</v>
      </c>
      <c r="N765" s="5" t="s">
        <v>4403</v>
      </c>
      <c r="O765" s="5" t="s">
        <v>4403</v>
      </c>
    </row>
    <row r="766" spans="1:18" ht="17.25" customHeight="1" x14ac:dyDescent="0.25">
      <c r="A766" s="5" t="s">
        <v>1896</v>
      </c>
      <c r="B766" s="5" t="s">
        <v>1898</v>
      </c>
      <c r="C766" s="5">
        <v>2019</v>
      </c>
      <c r="D766" s="5" t="s">
        <v>1901</v>
      </c>
      <c r="E766" s="5" t="s">
        <v>1902</v>
      </c>
      <c r="I766" s="5" t="s">
        <v>28</v>
      </c>
      <c r="L766" s="5" t="s">
        <v>4401</v>
      </c>
      <c r="M766" s="5" t="s">
        <v>4403</v>
      </c>
      <c r="N766" s="5" t="s">
        <v>4403</v>
      </c>
      <c r="O766" s="5" t="s">
        <v>4403</v>
      </c>
      <c r="P766" s="5" t="s">
        <v>4403</v>
      </c>
      <c r="Q766" s="5" t="s">
        <v>4403</v>
      </c>
      <c r="R766" s="5" t="s">
        <v>4403</v>
      </c>
    </row>
    <row r="767" spans="1:18" ht="17.25" customHeight="1" x14ac:dyDescent="0.25">
      <c r="A767" s="5" t="s">
        <v>6104</v>
      </c>
      <c r="B767" s="5" t="s">
        <v>6107</v>
      </c>
      <c r="C767" s="5">
        <v>2019</v>
      </c>
      <c r="D767" s="5" t="s">
        <v>5986</v>
      </c>
      <c r="E767" s="5" t="s">
        <v>5987</v>
      </c>
      <c r="F767" s="5">
        <v>2955</v>
      </c>
      <c r="G767" s="5">
        <v>2963</v>
      </c>
      <c r="H767" s="5">
        <v>8</v>
      </c>
      <c r="I767" s="5" t="s">
        <v>28</v>
      </c>
      <c r="L767" s="5" t="s">
        <v>4401</v>
      </c>
    </row>
    <row r="768" spans="1:18" ht="17.25" customHeight="1" x14ac:dyDescent="0.25">
      <c r="A768" s="5" t="s">
        <v>2214</v>
      </c>
      <c r="B768" s="5" t="s">
        <v>2217</v>
      </c>
      <c r="C768" s="5">
        <v>2019</v>
      </c>
      <c r="D768" s="5" t="s">
        <v>5956</v>
      </c>
      <c r="E768" s="5" t="s">
        <v>5957</v>
      </c>
      <c r="F768" s="5">
        <v>55</v>
      </c>
      <c r="G768" s="5">
        <v>66</v>
      </c>
      <c r="H768" s="5">
        <v>11</v>
      </c>
      <c r="I768" s="5" t="s">
        <v>28</v>
      </c>
      <c r="L768" s="5" t="s">
        <v>4401</v>
      </c>
    </row>
    <row r="769" spans="1:18" ht="17.25" customHeight="1" x14ac:dyDescent="0.25">
      <c r="A769" s="5" t="s">
        <v>1872</v>
      </c>
      <c r="B769" s="5" t="s">
        <v>1875</v>
      </c>
      <c r="C769" s="5">
        <v>2019</v>
      </c>
      <c r="D769" s="5" t="s">
        <v>1879</v>
      </c>
      <c r="E769" s="5" t="s">
        <v>1880</v>
      </c>
      <c r="F769" s="5">
        <v>1819</v>
      </c>
      <c r="G769" s="5">
        <v>1825</v>
      </c>
      <c r="H769" s="5">
        <v>6</v>
      </c>
      <c r="I769" s="5" t="s">
        <v>28</v>
      </c>
      <c r="L769" s="5" t="s">
        <v>4401</v>
      </c>
      <c r="M769" s="5" t="s">
        <v>4402</v>
      </c>
      <c r="N769" s="5" t="s">
        <v>4403</v>
      </c>
      <c r="O769" s="5" t="s">
        <v>4403</v>
      </c>
      <c r="P769" s="5" t="s">
        <v>4403</v>
      </c>
    </row>
    <row r="770" spans="1:18" ht="17.25" customHeight="1" x14ac:dyDescent="0.25">
      <c r="A770" s="5" t="s">
        <v>5963</v>
      </c>
      <c r="B770" s="5" t="s">
        <v>5966</v>
      </c>
      <c r="C770" s="5">
        <v>2019</v>
      </c>
      <c r="D770" s="5" t="s">
        <v>6015</v>
      </c>
      <c r="E770" s="5" t="s">
        <v>5686</v>
      </c>
      <c r="I770" s="5" t="s">
        <v>28</v>
      </c>
      <c r="L770" s="5" t="s">
        <v>4401</v>
      </c>
    </row>
    <row r="771" spans="1:18" ht="17.25" customHeight="1" x14ac:dyDescent="0.25">
      <c r="A771" s="5" t="s">
        <v>6043</v>
      </c>
      <c r="B771" s="5" t="s">
        <v>6046</v>
      </c>
      <c r="C771" s="5">
        <v>2019</v>
      </c>
      <c r="D771" s="5" t="s">
        <v>5995</v>
      </c>
      <c r="F771" s="5">
        <v>118</v>
      </c>
      <c r="G771" s="5">
        <v>121</v>
      </c>
      <c r="H771" s="5">
        <v>3</v>
      </c>
      <c r="I771" s="5" t="s">
        <v>28</v>
      </c>
      <c r="L771" s="5" t="s">
        <v>4401</v>
      </c>
    </row>
    <row r="772" spans="1:18" ht="17.25" customHeight="1" x14ac:dyDescent="0.25">
      <c r="A772" s="5" t="s">
        <v>2222</v>
      </c>
      <c r="B772" s="5" t="s">
        <v>2225</v>
      </c>
      <c r="C772" s="5">
        <v>2019</v>
      </c>
      <c r="D772" s="5" t="s">
        <v>2229</v>
      </c>
      <c r="E772" s="5" t="s">
        <v>2230</v>
      </c>
      <c r="F772" s="5">
        <v>117</v>
      </c>
      <c r="G772" s="5">
        <v>141</v>
      </c>
      <c r="H772" s="5">
        <v>24</v>
      </c>
      <c r="I772" s="5" t="s">
        <v>28</v>
      </c>
      <c r="L772" s="5" t="s">
        <v>4401</v>
      </c>
      <c r="M772" s="5" t="s">
        <v>4402</v>
      </c>
      <c r="N772" s="5" t="s">
        <v>4403</v>
      </c>
      <c r="O772" s="5" t="s">
        <v>4403</v>
      </c>
      <c r="P772" s="5" t="s">
        <v>4403</v>
      </c>
    </row>
    <row r="773" spans="1:18" ht="17.25" customHeight="1" x14ac:dyDescent="0.25">
      <c r="A773" s="5" t="s">
        <v>6022</v>
      </c>
      <c r="B773" s="5" t="s">
        <v>6025</v>
      </c>
      <c r="C773" s="5">
        <v>2019</v>
      </c>
      <c r="D773" s="5" t="s">
        <v>7188</v>
      </c>
      <c r="E773" s="5" t="s">
        <v>1361</v>
      </c>
      <c r="I773" s="5" t="s">
        <v>28</v>
      </c>
      <c r="L773" s="5" t="s">
        <v>4401</v>
      </c>
    </row>
    <row r="774" spans="1:18" ht="17.25" customHeight="1" x14ac:dyDescent="0.25">
      <c r="A774" s="5" t="s">
        <v>1353</v>
      </c>
      <c r="B774" s="5" t="s">
        <v>1356</v>
      </c>
      <c r="C774" s="5">
        <v>2019</v>
      </c>
      <c r="D774" s="5" t="s">
        <v>7188</v>
      </c>
      <c r="E774" s="5" t="s">
        <v>1361</v>
      </c>
      <c r="I774" s="5" t="s">
        <v>28</v>
      </c>
      <c r="L774" s="5" t="s">
        <v>4401</v>
      </c>
    </row>
    <row r="775" spans="1:18" ht="17.25" customHeight="1" x14ac:dyDescent="0.25">
      <c r="A775" s="5" t="s">
        <v>1379</v>
      </c>
      <c r="B775" s="5" t="s">
        <v>1382</v>
      </c>
      <c r="C775" s="5">
        <v>2019</v>
      </c>
      <c r="D775" s="5" t="s">
        <v>1386</v>
      </c>
      <c r="E775" s="5" t="s">
        <v>1387</v>
      </c>
      <c r="F775" s="5">
        <v>610</v>
      </c>
      <c r="G775" s="5">
        <v>615</v>
      </c>
      <c r="H775" s="5">
        <v>5</v>
      </c>
      <c r="I775" s="5" t="s">
        <v>28</v>
      </c>
      <c r="L775" s="5" t="s">
        <v>4401</v>
      </c>
      <c r="M775" s="5" t="s">
        <v>4402</v>
      </c>
      <c r="N775" s="5" t="s">
        <v>4403</v>
      </c>
      <c r="O775" s="5" t="s">
        <v>4403</v>
      </c>
      <c r="P775" s="5" t="s">
        <v>4403</v>
      </c>
    </row>
    <row r="776" spans="1:18" ht="17.25" customHeight="1" x14ac:dyDescent="0.25">
      <c r="A776" s="5" t="s">
        <v>2249</v>
      </c>
      <c r="B776" s="5" t="s">
        <v>2252</v>
      </c>
      <c r="C776" s="5">
        <v>2019</v>
      </c>
      <c r="D776" s="5" t="s">
        <v>2255</v>
      </c>
      <c r="E776" s="5" t="s">
        <v>2256</v>
      </c>
      <c r="F776" s="5">
        <v>5</v>
      </c>
      <c r="G776" s="5">
        <v>14</v>
      </c>
      <c r="H776" s="5">
        <v>9</v>
      </c>
      <c r="I776" s="5" t="s">
        <v>28</v>
      </c>
      <c r="L776" s="5" t="s">
        <v>4401</v>
      </c>
      <c r="M776" s="5" t="s">
        <v>4402</v>
      </c>
      <c r="N776" s="5" t="s">
        <v>4403</v>
      </c>
      <c r="O776" s="5" t="s">
        <v>4403</v>
      </c>
      <c r="P776" s="5" t="s">
        <v>4403</v>
      </c>
    </row>
    <row r="777" spans="1:18" ht="17.25" customHeight="1" x14ac:dyDescent="0.25">
      <c r="A777" s="5" t="s">
        <v>5919</v>
      </c>
      <c r="B777" s="5" t="s">
        <v>5921</v>
      </c>
      <c r="C777" s="5">
        <v>2019</v>
      </c>
      <c r="D777" s="5" t="s">
        <v>5946</v>
      </c>
      <c r="E777" s="5" t="s">
        <v>5947</v>
      </c>
      <c r="F777" s="5">
        <v>431</v>
      </c>
      <c r="G777" s="5">
        <v>435</v>
      </c>
      <c r="H777" s="5">
        <v>4</v>
      </c>
      <c r="I777" s="5" t="s">
        <v>28</v>
      </c>
      <c r="L777" s="5" t="s">
        <v>4401</v>
      </c>
    </row>
    <row r="778" spans="1:18" ht="17.25" customHeight="1" x14ac:dyDescent="0.25">
      <c r="A778" s="5" t="s">
        <v>5980</v>
      </c>
      <c r="B778" s="5" t="s">
        <v>5983</v>
      </c>
      <c r="C778" s="5">
        <v>2019</v>
      </c>
      <c r="D778" s="5" t="s">
        <v>7188</v>
      </c>
      <c r="E778" s="5" t="s">
        <v>1484</v>
      </c>
      <c r="F778" s="5">
        <v>277</v>
      </c>
      <c r="G778" s="5">
        <v>286</v>
      </c>
      <c r="H778" s="5">
        <v>9</v>
      </c>
      <c r="I778" s="5" t="s">
        <v>28</v>
      </c>
      <c r="L778" s="5" t="s">
        <v>4401</v>
      </c>
    </row>
    <row r="779" spans="1:18" ht="17.25" customHeight="1" x14ac:dyDescent="0.25">
      <c r="A779" s="5" t="s">
        <v>5989</v>
      </c>
      <c r="B779" s="5" t="s">
        <v>5992</v>
      </c>
      <c r="C779" s="5">
        <v>2019</v>
      </c>
      <c r="D779" s="5" t="s">
        <v>7188</v>
      </c>
      <c r="E779" s="5" t="s">
        <v>1298</v>
      </c>
      <c r="F779" s="5">
        <v>667</v>
      </c>
      <c r="G779" s="5">
        <v>672</v>
      </c>
      <c r="H779" s="5">
        <v>5</v>
      </c>
      <c r="I779" s="5" t="s">
        <v>28</v>
      </c>
      <c r="L779" s="5" t="s">
        <v>4401</v>
      </c>
    </row>
    <row r="780" spans="1:18" ht="17.25" customHeight="1" x14ac:dyDescent="0.25">
      <c r="A780" s="13" t="s">
        <v>1537</v>
      </c>
      <c r="B780" s="8" t="s">
        <v>1539</v>
      </c>
      <c r="C780" s="5">
        <v>2019</v>
      </c>
      <c r="D780" s="8" t="s">
        <v>1543</v>
      </c>
      <c r="E780" s="8" t="s">
        <v>1544</v>
      </c>
      <c r="F780" s="5">
        <v>62</v>
      </c>
      <c r="G780" s="5">
        <v>86</v>
      </c>
      <c r="H780" s="5">
        <v>24</v>
      </c>
      <c r="I780" s="5" t="s">
        <v>28</v>
      </c>
      <c r="L780" s="5" t="s">
        <v>4401</v>
      </c>
      <c r="M780" s="5" t="s">
        <v>4403</v>
      </c>
      <c r="N780" s="5" t="s">
        <v>4403</v>
      </c>
      <c r="O780" s="5" t="s">
        <v>4403</v>
      </c>
      <c r="P780" s="5" t="s">
        <v>4403</v>
      </c>
      <c r="Q780" s="5" t="s">
        <v>4403</v>
      </c>
      <c r="R780" s="5" t="s">
        <v>4403</v>
      </c>
    </row>
    <row r="781" spans="1:18" ht="17.25" customHeight="1" x14ac:dyDescent="0.25">
      <c r="A781" s="13" t="s">
        <v>1144</v>
      </c>
      <c r="B781" s="8" t="s">
        <v>1147</v>
      </c>
      <c r="C781" s="5">
        <v>2019</v>
      </c>
      <c r="D781" s="8" t="s">
        <v>1151</v>
      </c>
      <c r="E781" s="8" t="s">
        <v>1152</v>
      </c>
      <c r="I781" s="5" t="s">
        <v>28</v>
      </c>
      <c r="L781" s="5" t="s">
        <v>4401</v>
      </c>
      <c r="M781" s="5" t="s">
        <v>4402</v>
      </c>
      <c r="N781" s="5" t="s">
        <v>4403</v>
      </c>
      <c r="O781" s="5" t="s">
        <v>4403</v>
      </c>
    </row>
    <row r="782" spans="1:18" ht="17.25" customHeight="1" x14ac:dyDescent="0.25">
      <c r="A782" s="13" t="s">
        <v>6118</v>
      </c>
      <c r="B782" s="8" t="s">
        <v>6121</v>
      </c>
      <c r="C782" s="5">
        <v>2019</v>
      </c>
      <c r="D782" s="8" t="s">
        <v>5924</v>
      </c>
      <c r="E782" s="8" t="s">
        <v>5925</v>
      </c>
      <c r="I782" s="5" t="s">
        <v>28</v>
      </c>
      <c r="L782" s="5" t="s">
        <v>4401</v>
      </c>
    </row>
    <row r="783" spans="1:18" ht="17.25" customHeight="1" x14ac:dyDescent="0.25">
      <c r="A783" s="17" t="s">
        <v>1775</v>
      </c>
      <c r="B783" s="8" t="s">
        <v>1778</v>
      </c>
      <c r="C783" s="5">
        <v>2019</v>
      </c>
      <c r="D783" s="8" t="s">
        <v>7188</v>
      </c>
      <c r="E783" s="8" t="s">
        <v>1782</v>
      </c>
      <c r="F783" s="5">
        <v>566</v>
      </c>
      <c r="G783" s="5">
        <v>571</v>
      </c>
      <c r="H783" s="5">
        <v>5</v>
      </c>
      <c r="I783" s="5" t="s">
        <v>28</v>
      </c>
      <c r="L783" s="5" t="s">
        <v>4401</v>
      </c>
    </row>
    <row r="784" spans="1:18" ht="17.25" customHeight="1" x14ac:dyDescent="0.25">
      <c r="A784" s="5" t="s">
        <v>1196</v>
      </c>
      <c r="B784" s="5" t="s">
        <v>1198</v>
      </c>
      <c r="C784" s="5">
        <v>2019</v>
      </c>
      <c r="D784" s="5" t="s">
        <v>1202</v>
      </c>
      <c r="E784" s="5" t="s">
        <v>1203</v>
      </c>
      <c r="F784" s="5">
        <v>556</v>
      </c>
      <c r="G784" s="5">
        <v>569</v>
      </c>
      <c r="H784" s="5">
        <v>13</v>
      </c>
      <c r="I784" s="5" t="s">
        <v>28</v>
      </c>
      <c r="L784" s="5" t="s">
        <v>4401</v>
      </c>
    </row>
    <row r="785" spans="1:18" ht="17.25" customHeight="1" x14ac:dyDescent="0.25">
      <c r="A785" s="5" t="s">
        <v>1784</v>
      </c>
      <c r="B785" s="5" t="s">
        <v>1787</v>
      </c>
      <c r="C785" s="5">
        <v>2019</v>
      </c>
      <c r="D785" s="5" t="s">
        <v>1791</v>
      </c>
      <c r="E785" s="5" t="s">
        <v>1792</v>
      </c>
      <c r="F785" s="5">
        <v>228</v>
      </c>
      <c r="G785" s="5">
        <v>234</v>
      </c>
      <c r="H785" s="5">
        <v>6</v>
      </c>
      <c r="I785" s="5" t="s">
        <v>28</v>
      </c>
      <c r="L785" s="5" t="s">
        <v>4401</v>
      </c>
      <c r="M785" s="5" t="s">
        <v>4402</v>
      </c>
      <c r="N785" s="5" t="s">
        <v>4403</v>
      </c>
      <c r="O785" s="5" t="s">
        <v>4403</v>
      </c>
      <c r="P785" s="5" t="s">
        <v>4403</v>
      </c>
    </row>
    <row r="786" spans="1:18" ht="17.25" customHeight="1" x14ac:dyDescent="0.25">
      <c r="A786" s="5" t="s">
        <v>1663</v>
      </c>
      <c r="B786" s="5" t="s">
        <v>1666</v>
      </c>
      <c r="C786" s="5">
        <v>2019</v>
      </c>
      <c r="D786" s="5" t="s">
        <v>1670</v>
      </c>
      <c r="E786" s="5" t="s">
        <v>1671</v>
      </c>
      <c r="F786" s="5">
        <v>417</v>
      </c>
      <c r="G786" s="5">
        <v>447</v>
      </c>
      <c r="H786" s="5">
        <v>30</v>
      </c>
      <c r="I786" s="5" t="s">
        <v>28</v>
      </c>
      <c r="L786" s="5" t="s">
        <v>4401</v>
      </c>
      <c r="M786" s="5" t="s">
        <v>4402</v>
      </c>
      <c r="N786" s="5" t="s">
        <v>4403</v>
      </c>
      <c r="O786" s="5" t="s">
        <v>4403</v>
      </c>
      <c r="P786" s="5" t="s">
        <v>4403</v>
      </c>
    </row>
    <row r="787" spans="1:18" ht="17.25" customHeight="1" x14ac:dyDescent="0.25">
      <c r="A787" s="5" t="s">
        <v>1136</v>
      </c>
      <c r="B787" s="5" t="s">
        <v>1139</v>
      </c>
      <c r="C787" s="5">
        <v>2019</v>
      </c>
      <c r="D787" s="5" t="s">
        <v>1142</v>
      </c>
      <c r="E787" s="5" t="s">
        <v>1143</v>
      </c>
      <c r="F787" s="5">
        <v>215</v>
      </c>
      <c r="G787" s="5">
        <v>220</v>
      </c>
      <c r="H787" s="5">
        <v>5</v>
      </c>
      <c r="I787" s="5" t="s">
        <v>28</v>
      </c>
      <c r="L787" s="5" t="s">
        <v>4401</v>
      </c>
    </row>
    <row r="788" spans="1:18" ht="17.25" customHeight="1" x14ac:dyDescent="0.25">
      <c r="A788" s="5" t="s">
        <v>2048</v>
      </c>
      <c r="B788" s="5" t="s">
        <v>2051</v>
      </c>
      <c r="C788" s="5">
        <v>2019</v>
      </c>
      <c r="D788" s="5" t="s">
        <v>2054</v>
      </c>
      <c r="E788" s="5" t="s">
        <v>2055</v>
      </c>
      <c r="F788" s="5">
        <v>237</v>
      </c>
      <c r="G788" s="5">
        <v>249</v>
      </c>
      <c r="H788" s="5">
        <v>12</v>
      </c>
      <c r="I788" s="5" t="s">
        <v>28</v>
      </c>
      <c r="L788" s="5" t="s">
        <v>7180</v>
      </c>
      <c r="M788" s="5" t="s">
        <v>4403</v>
      </c>
      <c r="N788" s="5" t="s">
        <v>4403</v>
      </c>
      <c r="O788" s="5" t="s">
        <v>4403</v>
      </c>
      <c r="P788" s="5" t="s">
        <v>4403</v>
      </c>
      <c r="Q788" s="5" t="s">
        <v>4403</v>
      </c>
      <c r="R788" s="5" t="s">
        <v>4403</v>
      </c>
    </row>
    <row r="789" spans="1:18" ht="17.25" customHeight="1" x14ac:dyDescent="0.25">
      <c r="A789" s="5" t="s">
        <v>6167</v>
      </c>
      <c r="B789" s="5" t="s">
        <v>6170</v>
      </c>
      <c r="C789" s="5">
        <v>2019</v>
      </c>
      <c r="D789" s="5" t="s">
        <v>6164</v>
      </c>
      <c r="E789" s="5" t="s">
        <v>6165</v>
      </c>
      <c r="F789" s="5">
        <v>674</v>
      </c>
      <c r="G789" s="5">
        <v>679</v>
      </c>
      <c r="H789" s="5">
        <v>5</v>
      </c>
      <c r="I789" s="5" t="s">
        <v>28</v>
      </c>
      <c r="L789" s="5" t="s">
        <v>7180</v>
      </c>
      <c r="M789" s="5" t="s">
        <v>4403</v>
      </c>
    </row>
    <row r="790" spans="1:18" ht="17.25" customHeight="1" x14ac:dyDescent="0.25">
      <c r="A790" s="5" t="s">
        <v>1246</v>
      </c>
      <c r="B790" s="5" t="s">
        <v>1249</v>
      </c>
      <c r="C790" s="5">
        <v>2019</v>
      </c>
      <c r="D790" s="5" t="s">
        <v>1253</v>
      </c>
      <c r="E790" s="5" t="s">
        <v>1254</v>
      </c>
      <c r="F790" s="5">
        <v>763</v>
      </c>
      <c r="G790" s="5">
        <v>771</v>
      </c>
      <c r="H790" s="5">
        <v>8</v>
      </c>
      <c r="I790" s="5" t="s">
        <v>28</v>
      </c>
      <c r="L790" s="5" t="s">
        <v>7180</v>
      </c>
      <c r="M790" s="5" t="s">
        <v>4403</v>
      </c>
      <c r="N790" s="5" t="s">
        <v>4403</v>
      </c>
      <c r="O790" s="5" t="s">
        <v>4403</v>
      </c>
      <c r="P790" s="5" t="s">
        <v>4403</v>
      </c>
    </row>
    <row r="791" spans="1:18" ht="17.25" customHeight="1" x14ac:dyDescent="0.25">
      <c r="A791" s="5" t="s">
        <v>9277</v>
      </c>
      <c r="B791" s="5" t="s">
        <v>9278</v>
      </c>
      <c r="C791" s="5">
        <v>2019</v>
      </c>
      <c r="D791" s="5" t="s">
        <v>9280</v>
      </c>
      <c r="E791" s="5" t="s">
        <v>9281</v>
      </c>
      <c r="F791" s="5">
        <v>610</v>
      </c>
      <c r="G791" s="5">
        <v>615</v>
      </c>
      <c r="H791" s="5">
        <f>G791-F791+1</f>
        <v>6</v>
      </c>
      <c r="I791" s="5" t="s">
        <v>9239</v>
      </c>
      <c r="K791" s="5" t="s">
        <v>4401</v>
      </c>
    </row>
    <row r="792" spans="1:18" ht="17.25" customHeight="1" x14ac:dyDescent="0.25">
      <c r="A792" s="5" t="s">
        <v>7555</v>
      </c>
      <c r="B792" s="5" t="s">
        <v>7556</v>
      </c>
      <c r="C792" s="5">
        <v>2019</v>
      </c>
      <c r="D792" s="5" t="s">
        <v>7559</v>
      </c>
      <c r="E792" s="5" t="s">
        <v>7560</v>
      </c>
      <c r="F792" s="5">
        <v>27</v>
      </c>
      <c r="G792" s="5">
        <v>31</v>
      </c>
      <c r="H792" s="5">
        <v>4</v>
      </c>
      <c r="I792" s="5" t="s">
        <v>7287</v>
      </c>
      <c r="K792" s="5" t="s">
        <v>4401</v>
      </c>
    </row>
    <row r="793" spans="1:18" ht="17.25" customHeight="1" x14ac:dyDescent="0.25">
      <c r="A793" s="5" t="s">
        <v>7876</v>
      </c>
      <c r="B793" s="5" t="s">
        <v>7877</v>
      </c>
      <c r="C793" s="5">
        <v>2019</v>
      </c>
      <c r="D793" s="5" t="s">
        <v>7880</v>
      </c>
      <c r="F793" s="5">
        <v>674</v>
      </c>
      <c r="G793" s="5">
        <v>679</v>
      </c>
      <c r="H793" s="5">
        <v>5</v>
      </c>
      <c r="I793" s="5" t="s">
        <v>7287</v>
      </c>
      <c r="K793" s="5" t="s">
        <v>4401</v>
      </c>
    </row>
    <row r="794" spans="1:18" ht="17.25" customHeight="1" x14ac:dyDescent="0.25">
      <c r="A794" s="5" t="s">
        <v>7294</v>
      </c>
      <c r="B794" s="5" t="s">
        <v>1616</v>
      </c>
      <c r="C794" s="5">
        <v>2019</v>
      </c>
      <c r="D794" s="5" t="s">
        <v>7297</v>
      </c>
      <c r="E794" s="5" t="s">
        <v>7298</v>
      </c>
      <c r="F794" s="5">
        <v>1</v>
      </c>
      <c r="G794" s="5">
        <v>8</v>
      </c>
      <c r="H794" s="5">
        <v>7</v>
      </c>
      <c r="I794" s="5" t="s">
        <v>7287</v>
      </c>
      <c r="K794" s="5" t="s">
        <v>4401</v>
      </c>
    </row>
    <row r="795" spans="1:18" ht="17.25" customHeight="1" x14ac:dyDescent="0.25">
      <c r="A795" s="5" t="s">
        <v>7299</v>
      </c>
      <c r="B795" s="5" t="s">
        <v>1147</v>
      </c>
      <c r="C795" s="5">
        <v>2019</v>
      </c>
      <c r="D795" s="5" t="s">
        <v>7302</v>
      </c>
      <c r="E795" s="5" t="s">
        <v>7303</v>
      </c>
      <c r="F795" s="5">
        <v>1</v>
      </c>
      <c r="G795" s="5">
        <v>7</v>
      </c>
      <c r="H795" s="5">
        <v>6</v>
      </c>
      <c r="I795" s="5" t="s">
        <v>7287</v>
      </c>
      <c r="K795" s="5" t="s">
        <v>4401</v>
      </c>
    </row>
    <row r="796" spans="1:18" ht="17.25" customHeight="1" x14ac:dyDescent="0.25">
      <c r="A796" s="5" t="s">
        <v>8139</v>
      </c>
      <c r="B796" s="5" t="s">
        <v>8140</v>
      </c>
      <c r="C796" s="5">
        <v>2019</v>
      </c>
      <c r="D796" s="5" t="s">
        <v>8142</v>
      </c>
      <c r="E796" s="5" t="s">
        <v>8143</v>
      </c>
      <c r="F796" s="5">
        <v>5</v>
      </c>
      <c r="G796" s="5">
        <v>14</v>
      </c>
      <c r="H796" s="5">
        <v>9</v>
      </c>
      <c r="I796" s="5" t="s">
        <v>7287</v>
      </c>
      <c r="K796" s="5" t="s">
        <v>4401</v>
      </c>
    </row>
    <row r="797" spans="1:18" ht="17.25" customHeight="1" x14ac:dyDescent="0.25">
      <c r="A797" s="5" t="s">
        <v>8314</v>
      </c>
      <c r="B797" s="5" t="s">
        <v>8315</v>
      </c>
      <c r="C797" s="5">
        <v>2019</v>
      </c>
      <c r="D797" s="5" t="s">
        <v>8317</v>
      </c>
      <c r="E797" s="5" t="s">
        <v>8318</v>
      </c>
      <c r="F797" s="5">
        <v>1819</v>
      </c>
      <c r="G797" s="5">
        <v>1825</v>
      </c>
      <c r="H797" s="5">
        <v>6</v>
      </c>
      <c r="I797" s="5" t="s">
        <v>7287</v>
      </c>
      <c r="K797" s="5" t="s">
        <v>4401</v>
      </c>
    </row>
    <row r="798" spans="1:18" ht="17.25" customHeight="1" x14ac:dyDescent="0.25">
      <c r="A798" s="5" t="s">
        <v>7900</v>
      </c>
      <c r="B798" s="5" t="s">
        <v>7901</v>
      </c>
      <c r="C798" s="5">
        <v>2019</v>
      </c>
      <c r="D798" s="5" t="s">
        <v>7904</v>
      </c>
      <c r="E798" s="5" t="s">
        <v>7905</v>
      </c>
      <c r="F798" s="5">
        <v>199</v>
      </c>
      <c r="G798" s="5">
        <v>205</v>
      </c>
      <c r="H798" s="5">
        <v>6</v>
      </c>
      <c r="I798" s="5" t="s">
        <v>7287</v>
      </c>
      <c r="K798" s="5" t="s">
        <v>4401</v>
      </c>
    </row>
    <row r="799" spans="1:18" ht="17.25" customHeight="1" x14ac:dyDescent="0.25">
      <c r="A799" s="5" t="s">
        <v>8196</v>
      </c>
      <c r="B799" s="5" t="s">
        <v>6025</v>
      </c>
      <c r="C799" s="5">
        <v>2019</v>
      </c>
      <c r="D799" s="5" t="s">
        <v>8198</v>
      </c>
      <c r="E799" s="5" t="s">
        <v>8199</v>
      </c>
      <c r="F799" s="5">
        <v>1</v>
      </c>
      <c r="G799" s="5">
        <v>5</v>
      </c>
      <c r="H799" s="5">
        <v>4</v>
      </c>
      <c r="I799" s="5" t="s">
        <v>7287</v>
      </c>
      <c r="K799" s="5" t="s">
        <v>4401</v>
      </c>
    </row>
    <row r="800" spans="1:18" ht="17.25" customHeight="1" x14ac:dyDescent="0.25">
      <c r="A800" s="5" t="s">
        <v>8096</v>
      </c>
      <c r="B800" s="5" t="s">
        <v>1232</v>
      </c>
      <c r="C800" s="5">
        <v>2019</v>
      </c>
      <c r="D800" s="5" t="s">
        <v>8099</v>
      </c>
      <c r="E800" s="5" t="s">
        <v>8100</v>
      </c>
      <c r="F800" s="5">
        <v>1</v>
      </c>
      <c r="G800" s="5">
        <v>6</v>
      </c>
      <c r="H800" s="5">
        <v>5</v>
      </c>
      <c r="I800" s="5" t="s">
        <v>7287</v>
      </c>
      <c r="K800" s="5" t="s">
        <v>4401</v>
      </c>
    </row>
    <row r="801" spans="1:18" ht="17.25" customHeight="1" x14ac:dyDescent="0.25">
      <c r="A801" s="5" t="s">
        <v>7367</v>
      </c>
      <c r="B801" s="5" t="s">
        <v>1164</v>
      </c>
      <c r="C801" s="5">
        <v>2019</v>
      </c>
      <c r="D801" s="5" t="s">
        <v>7370</v>
      </c>
      <c r="E801" s="5" t="s">
        <v>7371</v>
      </c>
      <c r="F801" s="5">
        <v>1</v>
      </c>
      <c r="G801" s="5">
        <v>8</v>
      </c>
      <c r="H801" s="5">
        <v>7</v>
      </c>
      <c r="I801" s="5" t="s">
        <v>7287</v>
      </c>
      <c r="K801" s="5" t="s">
        <v>4401</v>
      </c>
    </row>
    <row r="802" spans="1:18" ht="17.25" customHeight="1" x14ac:dyDescent="0.25">
      <c r="A802" s="5" t="s">
        <v>7525</v>
      </c>
      <c r="B802" s="5" t="s">
        <v>1580</v>
      </c>
      <c r="C802" s="5">
        <v>2020</v>
      </c>
      <c r="D802" s="5" t="s">
        <v>7528</v>
      </c>
      <c r="E802" s="5" t="s">
        <v>7529</v>
      </c>
      <c r="F802" s="5">
        <v>1</v>
      </c>
      <c r="G802" s="5">
        <v>4</v>
      </c>
      <c r="H802" s="5">
        <v>3</v>
      </c>
      <c r="I802" s="5" t="s">
        <v>7287</v>
      </c>
      <c r="K802" s="5" t="s">
        <v>4401</v>
      </c>
      <c r="L802" s="5" t="s">
        <v>4402</v>
      </c>
      <c r="M802" s="5" t="s">
        <v>4402</v>
      </c>
      <c r="N802" s="5" t="s">
        <v>4402</v>
      </c>
      <c r="O802" s="5" t="s">
        <v>4402</v>
      </c>
      <c r="P802" s="5" t="s">
        <v>4401</v>
      </c>
    </row>
    <row r="803" spans="1:18" ht="17.25" customHeight="1" x14ac:dyDescent="0.25">
      <c r="A803" s="5" t="s">
        <v>1707</v>
      </c>
      <c r="B803" s="5" t="s">
        <v>1710</v>
      </c>
      <c r="C803" s="5">
        <v>2020</v>
      </c>
      <c r="D803" s="5" t="s">
        <v>1713</v>
      </c>
      <c r="E803" s="5" t="s">
        <v>1714</v>
      </c>
      <c r="F803" s="5">
        <v>108</v>
      </c>
      <c r="G803" s="5">
        <v>112</v>
      </c>
      <c r="H803" s="5">
        <v>4</v>
      </c>
      <c r="I803" s="5" t="s">
        <v>28</v>
      </c>
      <c r="L803" s="5" t="s">
        <v>4402</v>
      </c>
      <c r="M803" s="5" t="s">
        <v>4402</v>
      </c>
      <c r="N803" s="5" t="s">
        <v>4403</v>
      </c>
      <c r="O803" s="5" t="s">
        <v>4403</v>
      </c>
      <c r="P803" s="5" t="s">
        <v>4401</v>
      </c>
    </row>
    <row r="804" spans="1:18" ht="17.25" customHeight="1" x14ac:dyDescent="0.25">
      <c r="A804" s="5" t="s">
        <v>1577</v>
      </c>
      <c r="B804" s="5" t="s">
        <v>1580</v>
      </c>
      <c r="C804" s="5">
        <v>2020</v>
      </c>
      <c r="D804" s="5" t="s">
        <v>1584</v>
      </c>
      <c r="E804" s="5" t="s">
        <v>1585</v>
      </c>
      <c r="F804" s="5">
        <v>325</v>
      </c>
      <c r="G804" s="5">
        <v>328</v>
      </c>
      <c r="H804" s="5">
        <v>3</v>
      </c>
      <c r="I804" s="5" t="s">
        <v>28</v>
      </c>
      <c r="L804" s="5" t="s">
        <v>4402</v>
      </c>
      <c r="M804" s="5" t="s">
        <v>4402</v>
      </c>
      <c r="N804" s="5" t="s">
        <v>4403</v>
      </c>
      <c r="O804" s="5" t="s">
        <v>4403</v>
      </c>
      <c r="P804" s="5" t="s">
        <v>4401</v>
      </c>
    </row>
    <row r="805" spans="1:18" ht="17.25" customHeight="1" x14ac:dyDescent="0.25">
      <c r="A805" s="5" t="s">
        <v>1336</v>
      </c>
      <c r="B805" s="5" t="s">
        <v>1339</v>
      </c>
      <c r="C805" s="5">
        <v>2020</v>
      </c>
      <c r="D805" s="5" t="s">
        <v>1342</v>
      </c>
      <c r="E805" s="5" t="s">
        <v>1343</v>
      </c>
      <c r="I805" s="5" t="s">
        <v>28</v>
      </c>
      <c r="L805" s="5" t="s">
        <v>4402</v>
      </c>
      <c r="M805" s="5" t="s">
        <v>4402</v>
      </c>
      <c r="N805" s="5" t="s">
        <v>4403</v>
      </c>
      <c r="O805" s="5" t="s">
        <v>4403</v>
      </c>
      <c r="P805" s="5" t="s">
        <v>4402</v>
      </c>
      <c r="Q805" s="5" t="s">
        <v>4402</v>
      </c>
      <c r="R805" s="5" t="s">
        <v>4401</v>
      </c>
    </row>
    <row r="806" spans="1:18" ht="17.25" customHeight="1" x14ac:dyDescent="0.25">
      <c r="A806" s="5" t="s">
        <v>1604</v>
      </c>
      <c r="B806" s="5" t="s">
        <v>1607</v>
      </c>
      <c r="C806" s="5">
        <v>2020</v>
      </c>
      <c r="D806" s="5" t="s">
        <v>1611</v>
      </c>
      <c r="E806" s="5" t="s">
        <v>1612</v>
      </c>
      <c r="F806" s="5">
        <v>655</v>
      </c>
      <c r="G806" s="5">
        <v>659</v>
      </c>
      <c r="H806" s="5">
        <v>4</v>
      </c>
      <c r="I806" s="5" t="s">
        <v>28</v>
      </c>
      <c r="L806" s="5" t="s">
        <v>4402</v>
      </c>
      <c r="M806" s="5" t="s">
        <v>4402</v>
      </c>
      <c r="N806" s="5" t="s">
        <v>4403</v>
      </c>
      <c r="O806" s="5" t="s">
        <v>4403</v>
      </c>
      <c r="P806" s="5" t="s">
        <v>4401</v>
      </c>
    </row>
    <row r="807" spans="1:18" ht="17.25" customHeight="1" x14ac:dyDescent="0.25">
      <c r="A807" s="5" t="s">
        <v>1521</v>
      </c>
      <c r="B807" s="5" t="s">
        <v>1524</v>
      </c>
      <c r="C807" s="5">
        <v>2020</v>
      </c>
      <c r="D807" s="5" t="s">
        <v>1528</v>
      </c>
      <c r="E807" s="5" t="s">
        <v>1529</v>
      </c>
      <c r="F807" s="5">
        <v>543</v>
      </c>
      <c r="G807" s="5">
        <v>547</v>
      </c>
      <c r="H807" s="5">
        <v>4</v>
      </c>
      <c r="I807" s="5" t="s">
        <v>28</v>
      </c>
      <c r="L807" s="5" t="s">
        <v>4402</v>
      </c>
      <c r="M807" s="5" t="s">
        <v>4402</v>
      </c>
      <c r="N807" s="5" t="s">
        <v>4403</v>
      </c>
      <c r="O807" s="5" t="s">
        <v>4403</v>
      </c>
      <c r="P807" s="5" t="s">
        <v>4401</v>
      </c>
    </row>
    <row r="808" spans="1:18" ht="17.25" customHeight="1" x14ac:dyDescent="0.25">
      <c r="A808" s="5" t="s">
        <v>8875</v>
      </c>
      <c r="B808" s="5" t="s">
        <v>8876</v>
      </c>
      <c r="C808" s="5">
        <v>2020</v>
      </c>
      <c r="D808" s="5" t="s">
        <v>8880</v>
      </c>
      <c r="E808" s="5" t="s">
        <v>8881</v>
      </c>
      <c r="F808" s="5">
        <v>1</v>
      </c>
      <c r="G808" s="5">
        <v>6</v>
      </c>
      <c r="H808" s="5">
        <v>5</v>
      </c>
      <c r="I808" s="5" t="s">
        <v>7287</v>
      </c>
      <c r="L808" s="5" t="s">
        <v>4401</v>
      </c>
    </row>
    <row r="809" spans="1:18" ht="17.25" customHeight="1" x14ac:dyDescent="0.25">
      <c r="A809" s="5" t="s">
        <v>8536</v>
      </c>
      <c r="B809" s="5" t="s">
        <v>8537</v>
      </c>
      <c r="C809" s="5">
        <v>2020</v>
      </c>
      <c r="D809" s="5" t="s">
        <v>8541</v>
      </c>
      <c r="E809" s="5" t="s">
        <v>8542</v>
      </c>
      <c r="F809" s="5">
        <v>1641</v>
      </c>
      <c r="G809" s="5">
        <v>1646</v>
      </c>
      <c r="H809" s="5">
        <v>5</v>
      </c>
      <c r="I809" s="5" t="s">
        <v>7287</v>
      </c>
      <c r="L809" s="5" t="s">
        <v>4401</v>
      </c>
    </row>
    <row r="810" spans="1:18" ht="17.25" customHeight="1" x14ac:dyDescent="0.25">
      <c r="A810" s="5" t="s">
        <v>8062</v>
      </c>
      <c r="B810" s="5" t="s">
        <v>8063</v>
      </c>
      <c r="C810" s="5">
        <v>2020</v>
      </c>
      <c r="D810" s="5" t="s">
        <v>8067</v>
      </c>
      <c r="E810" s="5" t="s">
        <v>8068</v>
      </c>
      <c r="F810" s="5">
        <v>38</v>
      </c>
      <c r="G810" s="5">
        <v>46</v>
      </c>
      <c r="H810" s="5">
        <v>8</v>
      </c>
      <c r="I810" s="5" t="s">
        <v>7287</v>
      </c>
      <c r="L810" s="5" t="s">
        <v>4401</v>
      </c>
    </row>
    <row r="811" spans="1:18" ht="17.25" customHeight="1" x14ac:dyDescent="0.25">
      <c r="A811" s="5" t="s">
        <v>7568</v>
      </c>
      <c r="B811" s="5" t="s">
        <v>7569</v>
      </c>
      <c r="C811" s="5">
        <v>2020</v>
      </c>
      <c r="D811" s="5" t="s">
        <v>7573</v>
      </c>
      <c r="E811" s="5" t="s">
        <v>7574</v>
      </c>
      <c r="F811" s="5">
        <v>1</v>
      </c>
      <c r="G811" s="5">
        <v>7</v>
      </c>
      <c r="H811" s="5">
        <v>6</v>
      </c>
      <c r="I811" s="5" t="s">
        <v>7287</v>
      </c>
      <c r="L811" s="5" t="s">
        <v>4401</v>
      </c>
    </row>
    <row r="812" spans="1:18" ht="17.25" customHeight="1" x14ac:dyDescent="0.25">
      <c r="A812" s="5" t="s">
        <v>8150</v>
      </c>
      <c r="B812" s="5" t="s">
        <v>8151</v>
      </c>
      <c r="C812" s="5">
        <v>2020</v>
      </c>
      <c r="D812" s="5" t="s">
        <v>8155</v>
      </c>
      <c r="E812" s="5" t="s">
        <v>8156</v>
      </c>
      <c r="F812" s="5">
        <v>2365</v>
      </c>
      <c r="G812" s="5">
        <v>2372</v>
      </c>
      <c r="H812" s="5">
        <v>7</v>
      </c>
      <c r="I812" s="5" t="s">
        <v>7287</v>
      </c>
      <c r="L812" s="5" t="s">
        <v>4401</v>
      </c>
    </row>
    <row r="813" spans="1:18" ht="17.25" customHeight="1" x14ac:dyDescent="0.25">
      <c r="A813" s="5" t="s">
        <v>8888</v>
      </c>
      <c r="B813" s="5" t="s">
        <v>8889</v>
      </c>
      <c r="C813" s="5">
        <v>2020</v>
      </c>
      <c r="D813" s="5" t="s">
        <v>8893</v>
      </c>
      <c r="E813" s="5" t="s">
        <v>8894</v>
      </c>
      <c r="F813" s="5">
        <v>1</v>
      </c>
      <c r="G813" s="5">
        <v>7</v>
      </c>
      <c r="H813" s="5">
        <v>6</v>
      </c>
      <c r="I813" s="5" t="s">
        <v>7287</v>
      </c>
      <c r="L813" s="5" t="s">
        <v>4401</v>
      </c>
    </row>
    <row r="814" spans="1:18" ht="17.25" customHeight="1" x14ac:dyDescent="0.25">
      <c r="A814" s="5" t="s">
        <v>1272</v>
      </c>
      <c r="B814" s="5" t="s">
        <v>1275</v>
      </c>
      <c r="C814" s="5">
        <v>2020</v>
      </c>
      <c r="D814" s="5" t="s">
        <v>1279</v>
      </c>
      <c r="E814" s="5" t="s">
        <v>1280</v>
      </c>
      <c r="I814" s="5" t="s">
        <v>28</v>
      </c>
      <c r="L814" s="5" t="s">
        <v>4401</v>
      </c>
      <c r="M814" s="5" t="s">
        <v>4402</v>
      </c>
      <c r="N814" s="5" t="s">
        <v>4403</v>
      </c>
      <c r="O814" s="5" t="s">
        <v>4403</v>
      </c>
    </row>
    <row r="815" spans="1:18" ht="17.25" customHeight="1" x14ac:dyDescent="0.25">
      <c r="A815" s="5" t="s">
        <v>1299</v>
      </c>
      <c r="B815" s="5" t="s">
        <v>1302</v>
      </c>
      <c r="C815" s="5">
        <v>2020</v>
      </c>
      <c r="D815" s="5" t="s">
        <v>1306</v>
      </c>
      <c r="E815" s="5" t="s">
        <v>1307</v>
      </c>
      <c r="F815" s="5">
        <v>153</v>
      </c>
      <c r="G815" s="5">
        <v>157</v>
      </c>
      <c r="H815" s="5">
        <v>4</v>
      </c>
      <c r="I815" s="5" t="s">
        <v>28</v>
      </c>
      <c r="L815" s="5" t="s">
        <v>4401</v>
      </c>
      <c r="M815" s="5" t="s">
        <v>4402</v>
      </c>
      <c r="N815" s="5" t="s">
        <v>4403</v>
      </c>
      <c r="O815" s="5" t="s">
        <v>4403</v>
      </c>
      <c r="P815" s="5" t="s">
        <v>4401</v>
      </c>
    </row>
    <row r="816" spans="1:18" ht="17.25" customHeight="1" x14ac:dyDescent="0.25">
      <c r="A816" s="5" t="s">
        <v>5997</v>
      </c>
      <c r="B816" s="5" t="s">
        <v>6000</v>
      </c>
      <c r="C816" s="5">
        <v>2020</v>
      </c>
      <c r="D816" s="5" t="s">
        <v>7188</v>
      </c>
      <c r="E816" s="5" t="s">
        <v>1603</v>
      </c>
      <c r="F816" s="5">
        <v>52</v>
      </c>
      <c r="G816" s="5">
        <v>64</v>
      </c>
      <c r="H816" s="5">
        <v>12</v>
      </c>
      <c r="I816" s="5" t="s">
        <v>28</v>
      </c>
      <c r="L816" s="5" t="s">
        <v>4401</v>
      </c>
    </row>
    <row r="817" spans="1:18" ht="17.25" customHeight="1" x14ac:dyDescent="0.25">
      <c r="A817" s="5" t="s">
        <v>672</v>
      </c>
      <c r="B817" s="5" t="s">
        <v>675</v>
      </c>
      <c r="C817" s="5">
        <v>2020</v>
      </c>
      <c r="D817" s="5" t="s">
        <v>679</v>
      </c>
      <c r="E817" s="5" t="s">
        <v>680</v>
      </c>
      <c r="F817" s="5">
        <v>1</v>
      </c>
      <c r="G817" s="5">
        <v>6</v>
      </c>
      <c r="H817" s="5">
        <v>5</v>
      </c>
      <c r="I817" s="5" t="s">
        <v>28</v>
      </c>
      <c r="L817" s="5" t="s">
        <v>4401</v>
      </c>
      <c r="M817" s="5" t="s">
        <v>4402</v>
      </c>
      <c r="N817" s="5" t="s">
        <v>4403</v>
      </c>
      <c r="O817" s="5" t="s">
        <v>4403</v>
      </c>
      <c r="P817" s="5" t="s">
        <v>4403</v>
      </c>
    </row>
    <row r="818" spans="1:18" ht="17.25" customHeight="1" x14ac:dyDescent="0.25">
      <c r="A818" s="5" t="s">
        <v>1263</v>
      </c>
      <c r="B818" s="5" t="s">
        <v>1265</v>
      </c>
      <c r="C818" s="5">
        <v>2020</v>
      </c>
      <c r="D818" s="5" t="s">
        <v>1270</v>
      </c>
      <c r="E818" s="5" t="s">
        <v>1271</v>
      </c>
      <c r="F818" s="5">
        <v>170</v>
      </c>
      <c r="G818" s="5">
        <v>183</v>
      </c>
      <c r="H818" s="5">
        <v>13</v>
      </c>
      <c r="I818" s="5" t="s">
        <v>28</v>
      </c>
      <c r="L818" s="5" t="s">
        <v>4401</v>
      </c>
      <c r="M818" s="5" t="s">
        <v>4402</v>
      </c>
      <c r="N818" s="5" t="s">
        <v>4403</v>
      </c>
      <c r="O818" s="5" t="s">
        <v>4403</v>
      </c>
      <c r="P818" s="5" t="s">
        <v>4403</v>
      </c>
    </row>
    <row r="819" spans="1:18" ht="17.25" customHeight="1" x14ac:dyDescent="0.25">
      <c r="A819" s="5" t="s">
        <v>1324</v>
      </c>
      <c r="B819" s="5" t="s">
        <v>1327</v>
      </c>
      <c r="C819" s="5">
        <v>2020</v>
      </c>
      <c r="D819" s="5" t="s">
        <v>1331</v>
      </c>
      <c r="E819" s="5" t="s">
        <v>1332</v>
      </c>
      <c r="F819" s="5">
        <v>138</v>
      </c>
      <c r="G819" s="5">
        <v>146</v>
      </c>
      <c r="H819" s="5">
        <v>8</v>
      </c>
      <c r="I819" s="5" t="s">
        <v>28</v>
      </c>
      <c r="L819" s="5" t="s">
        <v>4401</v>
      </c>
      <c r="M819" s="5" t="s">
        <v>4402</v>
      </c>
      <c r="N819" s="5" t="s">
        <v>4403</v>
      </c>
      <c r="O819" s="5" t="s">
        <v>4403</v>
      </c>
      <c r="P819" s="5" t="s">
        <v>4403</v>
      </c>
    </row>
    <row r="820" spans="1:18" ht="17.25" customHeight="1" x14ac:dyDescent="0.25">
      <c r="A820" s="5" t="s">
        <v>1672</v>
      </c>
      <c r="B820" s="5" t="s">
        <v>1675</v>
      </c>
      <c r="C820" s="5">
        <v>2020</v>
      </c>
      <c r="D820" s="5" t="s">
        <v>7188</v>
      </c>
      <c r="E820" s="5" t="s">
        <v>1464</v>
      </c>
      <c r="I820" s="5" t="s">
        <v>28</v>
      </c>
      <c r="L820" s="5" t="s">
        <v>4401</v>
      </c>
    </row>
    <row r="821" spans="1:18" ht="17.25" customHeight="1" x14ac:dyDescent="0.25">
      <c r="A821" s="5" t="s">
        <v>601</v>
      </c>
      <c r="B821" s="5" t="s">
        <v>604</v>
      </c>
      <c r="C821" s="5">
        <v>2020</v>
      </c>
      <c r="D821" s="5" t="s">
        <v>7188</v>
      </c>
      <c r="E821" s="5" t="s">
        <v>608</v>
      </c>
      <c r="F821" s="5">
        <v>1</v>
      </c>
      <c r="G821" s="5">
        <v>33</v>
      </c>
      <c r="H821" s="5">
        <v>32</v>
      </c>
      <c r="I821" s="5" t="s">
        <v>28</v>
      </c>
      <c r="L821" s="5" t="s">
        <v>4401</v>
      </c>
    </row>
    <row r="822" spans="1:18" ht="17.25" customHeight="1" x14ac:dyDescent="0.25">
      <c r="A822" s="5" t="s">
        <v>1715</v>
      </c>
      <c r="B822" s="5" t="s">
        <v>1718</v>
      </c>
      <c r="C822" s="5">
        <v>2020</v>
      </c>
      <c r="D822" s="5" t="s">
        <v>1723</v>
      </c>
      <c r="E822" s="5" t="s">
        <v>1724</v>
      </c>
      <c r="I822" s="5" t="s">
        <v>28</v>
      </c>
      <c r="L822" s="5" t="s">
        <v>4401</v>
      </c>
      <c r="M822" s="5" t="s">
        <v>4402</v>
      </c>
      <c r="N822" s="5" t="s">
        <v>4403</v>
      </c>
      <c r="O822" s="5" t="s">
        <v>4403</v>
      </c>
      <c r="P822" s="5" t="s">
        <v>4403</v>
      </c>
      <c r="Q822" s="5" t="s">
        <v>4403</v>
      </c>
      <c r="R822" s="5" t="s">
        <v>4403</v>
      </c>
    </row>
    <row r="823" spans="1:18" ht="17.25" customHeight="1" x14ac:dyDescent="0.25">
      <c r="A823" s="5" t="s">
        <v>1119</v>
      </c>
      <c r="B823" s="5" t="s">
        <v>1530</v>
      </c>
      <c r="C823" s="5">
        <v>2020</v>
      </c>
      <c r="D823" s="5" t="s">
        <v>1535</v>
      </c>
      <c r="E823" s="5" t="s">
        <v>1536</v>
      </c>
      <c r="I823" s="5" t="s">
        <v>28</v>
      </c>
      <c r="L823" s="5" t="s">
        <v>4401</v>
      </c>
      <c r="M823" s="5" t="s">
        <v>4402</v>
      </c>
      <c r="N823" s="5" t="s">
        <v>4403</v>
      </c>
      <c r="O823" s="5" t="s">
        <v>4403</v>
      </c>
      <c r="P823" s="5" t="s">
        <v>4403</v>
      </c>
      <c r="Q823" s="5" t="s">
        <v>4403</v>
      </c>
      <c r="R823" s="5" t="s">
        <v>4403</v>
      </c>
    </row>
    <row r="824" spans="1:18" ht="17.25" customHeight="1" x14ac:dyDescent="0.25">
      <c r="A824" s="5" t="s">
        <v>1370</v>
      </c>
      <c r="B824" s="5" t="s">
        <v>1373</v>
      </c>
      <c r="C824" s="5">
        <v>2020</v>
      </c>
      <c r="D824" s="5" t="s">
        <v>6004</v>
      </c>
      <c r="E824" s="5" t="s">
        <v>6005</v>
      </c>
      <c r="I824" s="5" t="s">
        <v>28</v>
      </c>
      <c r="L824" s="5" t="s">
        <v>4401</v>
      </c>
    </row>
    <row r="825" spans="1:18" ht="17.25" customHeight="1" x14ac:dyDescent="0.25">
      <c r="A825" s="5" t="s">
        <v>6056</v>
      </c>
      <c r="B825" s="5" t="s">
        <v>6059</v>
      </c>
      <c r="C825" s="5">
        <v>2020</v>
      </c>
      <c r="D825" s="5" t="s">
        <v>5624</v>
      </c>
      <c r="F825" s="5">
        <v>389</v>
      </c>
      <c r="G825" s="5">
        <v>394</v>
      </c>
      <c r="H825" s="5">
        <v>5</v>
      </c>
      <c r="I825" s="5" t="s">
        <v>28</v>
      </c>
      <c r="L825" s="5" t="s">
        <v>4401</v>
      </c>
    </row>
    <row r="826" spans="1:18" ht="17.25" customHeight="1" x14ac:dyDescent="0.25">
      <c r="A826" s="5" t="s">
        <v>952</v>
      </c>
      <c r="B826" s="5" t="s">
        <v>955</v>
      </c>
      <c r="C826" s="5">
        <v>2020</v>
      </c>
      <c r="D826" s="5" t="s">
        <v>959</v>
      </c>
      <c r="E826" s="5" t="s">
        <v>960</v>
      </c>
      <c r="I826" s="5" t="s">
        <v>28</v>
      </c>
      <c r="L826" s="5" t="s">
        <v>4401</v>
      </c>
    </row>
    <row r="827" spans="1:18" ht="17.25" customHeight="1" x14ac:dyDescent="0.25">
      <c r="A827" s="5" t="s">
        <v>1690</v>
      </c>
      <c r="B827" s="5" t="s">
        <v>1693</v>
      </c>
      <c r="C827" s="5">
        <v>2020</v>
      </c>
      <c r="D827" s="5" t="s">
        <v>1697</v>
      </c>
      <c r="E827" s="5" t="s">
        <v>1698</v>
      </c>
      <c r="F827" s="5">
        <v>88</v>
      </c>
      <c r="G827" s="5">
        <v>96</v>
      </c>
      <c r="H827" s="5">
        <v>8</v>
      </c>
      <c r="I827" s="5" t="s">
        <v>28</v>
      </c>
      <c r="L827" s="5" t="s">
        <v>4401</v>
      </c>
      <c r="M827" s="5" t="s">
        <v>4402</v>
      </c>
      <c r="N827" s="5" t="s">
        <v>4403</v>
      </c>
      <c r="O827" s="5" t="s">
        <v>4403</v>
      </c>
      <c r="P827" s="5" t="s">
        <v>4403</v>
      </c>
    </row>
    <row r="828" spans="1:18" ht="17.25" customHeight="1" x14ac:dyDescent="0.25">
      <c r="A828" s="5" t="s">
        <v>1630</v>
      </c>
      <c r="B828" s="5" t="s">
        <v>1633</v>
      </c>
      <c r="C828" s="5">
        <v>2020</v>
      </c>
      <c r="D828" s="5" t="s">
        <v>1636</v>
      </c>
      <c r="E828" s="5" t="s">
        <v>1637</v>
      </c>
      <c r="F828" s="5">
        <v>145</v>
      </c>
      <c r="G828" s="5">
        <v>154</v>
      </c>
      <c r="H828" s="5">
        <v>9</v>
      </c>
      <c r="I828" s="5" t="s">
        <v>28</v>
      </c>
      <c r="L828" s="5" t="s">
        <v>4401</v>
      </c>
    </row>
    <row r="829" spans="1:18" ht="17.25" customHeight="1" x14ac:dyDescent="0.25">
      <c r="A829" s="5" t="s">
        <v>5617</v>
      </c>
      <c r="B829" s="5" t="s">
        <v>5620</v>
      </c>
      <c r="C829" s="5">
        <v>2020</v>
      </c>
      <c r="D829" s="5" t="s">
        <v>7186</v>
      </c>
      <c r="E829" s="5" t="s">
        <v>1118</v>
      </c>
      <c r="I829" s="5" t="s">
        <v>28</v>
      </c>
      <c r="L829" s="5" t="s">
        <v>4401</v>
      </c>
    </row>
    <row r="830" spans="1:18" ht="17.25" customHeight="1" x14ac:dyDescent="0.25">
      <c r="A830" s="5" t="s">
        <v>1420</v>
      </c>
      <c r="B830" s="5" t="s">
        <v>1423</v>
      </c>
      <c r="C830" s="5">
        <v>2020</v>
      </c>
      <c r="D830" s="5" t="s">
        <v>7188</v>
      </c>
      <c r="E830" s="5" t="s">
        <v>608</v>
      </c>
      <c r="F830" s="5">
        <v>540</v>
      </c>
      <c r="G830" s="5">
        <v>546</v>
      </c>
      <c r="H830" s="5">
        <v>6</v>
      </c>
      <c r="I830" s="5" t="s">
        <v>28</v>
      </c>
      <c r="L830" s="5" t="s">
        <v>4401</v>
      </c>
    </row>
    <row r="831" spans="1:18" ht="17.25" customHeight="1" x14ac:dyDescent="0.25">
      <c r="A831" s="5" t="s">
        <v>1554</v>
      </c>
      <c r="B831" s="5" t="s">
        <v>1557</v>
      </c>
      <c r="C831" s="5">
        <v>2020</v>
      </c>
      <c r="D831" s="5" t="s">
        <v>1560</v>
      </c>
      <c r="E831" s="5" t="s">
        <v>1561</v>
      </c>
      <c r="F831" s="5">
        <v>1</v>
      </c>
      <c r="G831" s="5">
        <v>22</v>
      </c>
      <c r="H831" s="5">
        <v>21</v>
      </c>
      <c r="I831" s="5" t="s">
        <v>28</v>
      </c>
      <c r="L831" s="5" t="s">
        <v>4401</v>
      </c>
      <c r="M831" s="5" t="s">
        <v>4402</v>
      </c>
      <c r="N831" s="5" t="s">
        <v>4403</v>
      </c>
      <c r="O831" s="5" t="s">
        <v>4403</v>
      </c>
      <c r="P831" s="5" t="s">
        <v>4403</v>
      </c>
    </row>
    <row r="832" spans="1:18" ht="17.25" customHeight="1" x14ac:dyDescent="0.25">
      <c r="A832" s="5" t="s">
        <v>6144</v>
      </c>
      <c r="B832" s="5" t="s">
        <v>6147</v>
      </c>
      <c r="C832" s="5">
        <v>2020</v>
      </c>
      <c r="D832" s="5" t="s">
        <v>6099</v>
      </c>
      <c r="E832" s="5" t="s">
        <v>6100</v>
      </c>
      <c r="I832" s="5" t="s">
        <v>28</v>
      </c>
      <c r="L832" s="5" t="s">
        <v>4401</v>
      </c>
    </row>
    <row r="833" spans="1:16" ht="17.25" customHeight="1" x14ac:dyDescent="0.25">
      <c r="A833" s="5" t="s">
        <v>1212</v>
      </c>
      <c r="B833" s="5" t="s">
        <v>1215</v>
      </c>
      <c r="C833" s="5">
        <v>2020</v>
      </c>
      <c r="D833" s="5" t="s">
        <v>1219</v>
      </c>
      <c r="E833" s="5" t="s">
        <v>1220</v>
      </c>
      <c r="F833" s="5">
        <v>1273</v>
      </c>
      <c r="G833" s="5">
        <v>1282</v>
      </c>
      <c r="H833" s="5">
        <v>9</v>
      </c>
      <c r="I833" s="5" t="s">
        <v>28</v>
      </c>
      <c r="L833" s="5" t="s">
        <v>4401</v>
      </c>
      <c r="M833" s="5" t="s">
        <v>4402</v>
      </c>
      <c r="N833" s="5" t="s">
        <v>4403</v>
      </c>
      <c r="O833" s="5" t="s">
        <v>4403</v>
      </c>
      <c r="P833" s="5" t="s">
        <v>4403</v>
      </c>
    </row>
    <row r="834" spans="1:16" ht="17.25" customHeight="1" x14ac:dyDescent="0.25">
      <c r="A834" s="5" t="s">
        <v>1153</v>
      </c>
      <c r="B834" s="5" t="s">
        <v>1156</v>
      </c>
      <c r="C834" s="5">
        <v>2020</v>
      </c>
      <c r="D834" s="5" t="s">
        <v>1160</v>
      </c>
      <c r="I834" s="5" t="s">
        <v>28</v>
      </c>
      <c r="L834" s="5" t="s">
        <v>4401</v>
      </c>
      <c r="M834" s="5" t="s">
        <v>4402</v>
      </c>
      <c r="N834" s="5" t="s">
        <v>4403</v>
      </c>
      <c r="O834" s="5" t="s">
        <v>4403</v>
      </c>
    </row>
    <row r="835" spans="1:16" ht="17.25" customHeight="1" x14ac:dyDescent="0.25">
      <c r="A835" s="5" t="s">
        <v>1562</v>
      </c>
      <c r="B835" s="5" t="s">
        <v>1565</v>
      </c>
      <c r="C835" s="5">
        <v>2020</v>
      </c>
      <c r="D835" s="5" t="s">
        <v>1568</v>
      </c>
      <c r="E835" s="5" t="s">
        <v>1569</v>
      </c>
      <c r="I835" s="5" t="s">
        <v>28</v>
      </c>
      <c r="L835" s="5" t="s">
        <v>4401</v>
      </c>
      <c r="M835" s="5" t="s">
        <v>4403</v>
      </c>
      <c r="N835" s="5" t="s">
        <v>4403</v>
      </c>
      <c r="O835" s="5" t="s">
        <v>4403</v>
      </c>
    </row>
    <row r="836" spans="1:16" ht="17.25" customHeight="1" x14ac:dyDescent="0.25">
      <c r="A836" s="5" t="s">
        <v>1647</v>
      </c>
      <c r="B836" s="5" t="s">
        <v>1650</v>
      </c>
      <c r="C836" s="5">
        <v>2020</v>
      </c>
      <c r="D836" s="5" t="s">
        <v>1653</v>
      </c>
      <c r="E836" s="5" t="s">
        <v>1654</v>
      </c>
      <c r="F836" s="5">
        <v>136</v>
      </c>
      <c r="G836" s="5">
        <v>143</v>
      </c>
      <c r="H836" s="5">
        <v>7</v>
      </c>
      <c r="I836" s="5" t="s">
        <v>28</v>
      </c>
      <c r="L836" s="5" t="s">
        <v>4401</v>
      </c>
      <c r="M836" s="5" t="s">
        <v>4403</v>
      </c>
      <c r="N836" s="5" t="s">
        <v>4403</v>
      </c>
      <c r="O836" s="5" t="s">
        <v>4403</v>
      </c>
      <c r="P836" s="5" t="s">
        <v>4403</v>
      </c>
    </row>
    <row r="837" spans="1:16" ht="17.25" customHeight="1" x14ac:dyDescent="0.25">
      <c r="A837" s="5" t="s">
        <v>1170</v>
      </c>
      <c r="B837" s="5" t="s">
        <v>1173</v>
      </c>
      <c r="C837" s="5">
        <v>2020</v>
      </c>
      <c r="D837" s="5" t="s">
        <v>1177</v>
      </c>
      <c r="E837" s="5" t="s">
        <v>1178</v>
      </c>
      <c r="F837" s="5">
        <v>21</v>
      </c>
      <c r="G837" s="5">
        <v>39</v>
      </c>
      <c r="H837" s="5">
        <v>18</v>
      </c>
      <c r="I837" s="5" t="s">
        <v>28</v>
      </c>
      <c r="L837" s="5" t="s">
        <v>4401</v>
      </c>
      <c r="M837" s="5" t="s">
        <v>4403</v>
      </c>
      <c r="N837" s="5" t="s">
        <v>4403</v>
      </c>
      <c r="O837" s="5" t="s">
        <v>4403</v>
      </c>
      <c r="P837" s="5" t="s">
        <v>4403</v>
      </c>
    </row>
    <row r="838" spans="1:16" ht="17.25" customHeight="1" x14ac:dyDescent="0.25">
      <c r="A838" s="5" t="s">
        <v>1362</v>
      </c>
      <c r="B838" s="5" t="s">
        <v>1365</v>
      </c>
      <c r="C838" s="5">
        <v>2020</v>
      </c>
      <c r="D838" s="5" t="s">
        <v>1368</v>
      </c>
      <c r="E838" s="5" t="s">
        <v>1369</v>
      </c>
      <c r="F838" s="5">
        <v>5</v>
      </c>
      <c r="G838" s="5">
        <v>30</v>
      </c>
      <c r="H838" s="5">
        <v>25</v>
      </c>
      <c r="I838" s="5" t="s">
        <v>28</v>
      </c>
      <c r="L838" s="5" t="s">
        <v>4401</v>
      </c>
      <c r="M838" s="5" t="s">
        <v>4403</v>
      </c>
      <c r="N838" s="5" t="s">
        <v>4403</v>
      </c>
      <c r="O838" s="5" t="s">
        <v>4403</v>
      </c>
      <c r="P838" s="5" t="s">
        <v>4403</v>
      </c>
    </row>
    <row r="839" spans="1:16" ht="17.25" customHeight="1" x14ac:dyDescent="0.25">
      <c r="A839" s="5" t="s">
        <v>5630</v>
      </c>
      <c r="B839" s="5" t="s">
        <v>5633</v>
      </c>
      <c r="C839" s="5">
        <v>2020</v>
      </c>
      <c r="D839" s="5" t="s">
        <v>5761</v>
      </c>
      <c r="E839" s="5" t="s">
        <v>5762</v>
      </c>
      <c r="F839" s="5">
        <v>88</v>
      </c>
      <c r="G839" s="5">
        <v>97</v>
      </c>
      <c r="H839" s="5">
        <v>9</v>
      </c>
      <c r="I839" s="5" t="s">
        <v>28</v>
      </c>
      <c r="L839" s="5" t="s">
        <v>4401</v>
      </c>
    </row>
    <row r="840" spans="1:16" ht="17.25" customHeight="1" x14ac:dyDescent="0.25">
      <c r="A840" s="5" t="s">
        <v>1281</v>
      </c>
      <c r="B840" s="5" t="s">
        <v>1284</v>
      </c>
      <c r="C840" s="5">
        <v>2020</v>
      </c>
      <c r="D840" s="5" t="s">
        <v>1288</v>
      </c>
      <c r="E840" s="5" t="s">
        <v>1289</v>
      </c>
      <c r="F840" s="5">
        <v>186</v>
      </c>
      <c r="G840" s="5">
        <v>193</v>
      </c>
      <c r="H840" s="5">
        <v>7</v>
      </c>
      <c r="I840" s="5" t="s">
        <v>28</v>
      </c>
      <c r="L840" s="5" t="s">
        <v>4401</v>
      </c>
      <c r="M840" s="5" t="s">
        <v>4402</v>
      </c>
      <c r="N840" s="5" t="s">
        <v>4403</v>
      </c>
      <c r="O840" s="5" t="s">
        <v>4403</v>
      </c>
      <c r="P840" s="5" t="s">
        <v>4403</v>
      </c>
    </row>
    <row r="841" spans="1:16" ht="17.25" customHeight="1" x14ac:dyDescent="0.25">
      <c r="A841" s="5" t="s">
        <v>1188</v>
      </c>
      <c r="B841" s="5" t="s">
        <v>1191</v>
      </c>
      <c r="C841" s="5">
        <v>2020</v>
      </c>
      <c r="D841" s="5" t="s">
        <v>1194</v>
      </c>
      <c r="E841" s="5" t="s">
        <v>1195</v>
      </c>
      <c r="F841" s="5">
        <v>389</v>
      </c>
      <c r="G841" s="5">
        <v>399</v>
      </c>
      <c r="H841" s="5">
        <v>10</v>
      </c>
      <c r="I841" s="5" t="s">
        <v>28</v>
      </c>
      <c r="L841" s="5" t="s">
        <v>4401</v>
      </c>
    </row>
    <row r="842" spans="1:16" ht="17.25" customHeight="1" x14ac:dyDescent="0.25">
      <c r="A842" s="5" t="s">
        <v>1188</v>
      </c>
      <c r="B842" s="5" t="s">
        <v>1191</v>
      </c>
      <c r="C842" s="5">
        <v>2020</v>
      </c>
      <c r="D842" s="5" t="s">
        <v>1502</v>
      </c>
      <c r="E842" s="5" t="s">
        <v>1195</v>
      </c>
      <c r="F842" s="5">
        <v>389</v>
      </c>
      <c r="G842" s="5">
        <v>399</v>
      </c>
      <c r="H842" s="5">
        <v>10</v>
      </c>
      <c r="I842" s="5" t="s">
        <v>28</v>
      </c>
      <c r="K842" s="5" t="s">
        <v>4401</v>
      </c>
      <c r="L842" s="5" t="s">
        <v>4401</v>
      </c>
    </row>
    <row r="843" spans="1:16" ht="17.25" customHeight="1" x14ac:dyDescent="0.25">
      <c r="A843" s="5" t="s">
        <v>1503</v>
      </c>
      <c r="B843" s="5" t="s">
        <v>1506</v>
      </c>
      <c r="C843" s="5">
        <v>2020</v>
      </c>
      <c r="D843" s="5" t="s">
        <v>1509</v>
      </c>
      <c r="E843" s="5" t="s">
        <v>1510</v>
      </c>
      <c r="I843" s="5" t="s">
        <v>28</v>
      </c>
      <c r="J843" s="5" t="s">
        <v>4409</v>
      </c>
      <c r="L843" s="5" t="s">
        <v>4401</v>
      </c>
      <c r="M843" s="5" t="s">
        <v>4402</v>
      </c>
      <c r="N843" s="5" t="s">
        <v>4403</v>
      </c>
      <c r="O843" s="5" t="s">
        <v>4403</v>
      </c>
    </row>
    <row r="844" spans="1:16" ht="17.25" customHeight="1" x14ac:dyDescent="0.25">
      <c r="A844" s="5" t="s">
        <v>1405</v>
      </c>
      <c r="B844" s="5" t="s">
        <v>1407</v>
      </c>
      <c r="C844" s="5">
        <v>2020</v>
      </c>
      <c r="D844" s="5" t="s">
        <v>1410</v>
      </c>
      <c r="E844" s="5" t="s">
        <v>1411</v>
      </c>
      <c r="I844" s="5" t="s">
        <v>28</v>
      </c>
      <c r="L844" s="5" t="s">
        <v>4401</v>
      </c>
      <c r="M844" s="5" t="s">
        <v>4402</v>
      </c>
      <c r="N844" s="5" t="s">
        <v>4403</v>
      </c>
      <c r="O844" s="5" t="s">
        <v>4403</v>
      </c>
    </row>
    <row r="845" spans="1:16" ht="17.25" customHeight="1" x14ac:dyDescent="0.25">
      <c r="A845" s="5" t="s">
        <v>1238</v>
      </c>
      <c r="B845" s="5" t="s">
        <v>1241</v>
      </c>
      <c r="C845" s="5">
        <v>2020</v>
      </c>
      <c r="D845" s="5" t="s">
        <v>1244</v>
      </c>
      <c r="E845" s="5" t="s">
        <v>1245</v>
      </c>
      <c r="F845" s="5">
        <v>222876</v>
      </c>
      <c r="G845" s="5">
        <v>222889</v>
      </c>
      <c r="H845" s="5">
        <v>13</v>
      </c>
      <c r="I845" s="5" t="s">
        <v>28</v>
      </c>
      <c r="L845" s="5" t="s">
        <v>4401</v>
      </c>
      <c r="M845" s="5" t="s">
        <v>4402</v>
      </c>
      <c r="N845" s="5" t="s">
        <v>4403</v>
      </c>
      <c r="O845" s="5" t="s">
        <v>4403</v>
      </c>
      <c r="P845" s="5" t="s">
        <v>4403</v>
      </c>
    </row>
    <row r="846" spans="1:16" ht="17.25" customHeight="1" x14ac:dyDescent="0.25">
      <c r="A846" s="5" t="s">
        <v>1110</v>
      </c>
      <c r="B846" s="5" t="s">
        <v>1113</v>
      </c>
      <c r="C846" s="5">
        <v>2020</v>
      </c>
      <c r="D846" s="5" t="s">
        <v>7185</v>
      </c>
      <c r="E846" s="5" t="s">
        <v>1118</v>
      </c>
      <c r="F846" s="5">
        <v>120</v>
      </c>
      <c r="G846" s="5">
        <v>129</v>
      </c>
      <c r="H846" s="5">
        <v>9</v>
      </c>
      <c r="I846" s="5" t="s">
        <v>28</v>
      </c>
      <c r="L846" s="5" t="s">
        <v>4401</v>
      </c>
      <c r="M846" s="5" t="s">
        <v>4402</v>
      </c>
      <c r="N846" s="5" t="s">
        <v>4403</v>
      </c>
      <c r="O846" s="5" t="s">
        <v>4403</v>
      </c>
      <c r="P846" s="5" t="s">
        <v>4403</v>
      </c>
    </row>
    <row r="847" spans="1:16" ht="17.25" customHeight="1" x14ac:dyDescent="0.25">
      <c r="A847" s="5" t="s">
        <v>1101</v>
      </c>
      <c r="B847" s="5" t="s">
        <v>1104</v>
      </c>
      <c r="C847" s="5">
        <v>2020</v>
      </c>
      <c r="D847" s="5" t="s">
        <v>1108</v>
      </c>
      <c r="F847" s="5">
        <v>555</v>
      </c>
      <c r="G847" s="5">
        <v>562</v>
      </c>
      <c r="H847" s="5">
        <v>7</v>
      </c>
      <c r="I847" s="5" t="s">
        <v>28</v>
      </c>
      <c r="L847" s="5" t="s">
        <v>4401</v>
      </c>
      <c r="M847" s="5" t="s">
        <v>4403</v>
      </c>
      <c r="N847" s="5" t="s">
        <v>4403</v>
      </c>
      <c r="O847" s="5" t="s">
        <v>4403</v>
      </c>
      <c r="P847" s="5" t="s">
        <v>4403</v>
      </c>
    </row>
    <row r="848" spans="1:16" ht="17.25" customHeight="1" x14ac:dyDescent="0.25">
      <c r="A848" s="5" t="s">
        <v>6031</v>
      </c>
      <c r="B848" s="5" t="s">
        <v>6034</v>
      </c>
      <c r="C848" s="5">
        <v>2020</v>
      </c>
      <c r="D848" s="5" t="s">
        <v>6037</v>
      </c>
      <c r="E848" s="5" t="s">
        <v>6038</v>
      </c>
      <c r="F848" s="5">
        <v>417</v>
      </c>
      <c r="G848" s="5">
        <v>426</v>
      </c>
      <c r="H848" s="5">
        <v>9</v>
      </c>
      <c r="I848" s="5" t="s">
        <v>28</v>
      </c>
      <c r="L848" s="5" t="s">
        <v>4401</v>
      </c>
    </row>
    <row r="849" spans="1:18" ht="17.25" customHeight="1" x14ac:dyDescent="0.25">
      <c r="A849" s="5" t="s">
        <v>6031</v>
      </c>
      <c r="B849" s="5" t="s">
        <v>6034</v>
      </c>
      <c r="C849" s="5">
        <v>2020</v>
      </c>
      <c r="D849" s="5" t="s">
        <v>6072</v>
      </c>
      <c r="E849" s="5" t="s">
        <v>6038</v>
      </c>
      <c r="F849" s="5">
        <v>417</v>
      </c>
      <c r="G849" s="5">
        <v>426</v>
      </c>
      <c r="H849" s="5">
        <v>9</v>
      </c>
      <c r="I849" s="5" t="s">
        <v>28</v>
      </c>
      <c r="K849" s="5" t="s">
        <v>4401</v>
      </c>
      <c r="L849" s="5" t="s">
        <v>4401</v>
      </c>
    </row>
    <row r="850" spans="1:18" ht="17.25" customHeight="1" x14ac:dyDescent="0.25">
      <c r="A850" s="5" t="s">
        <v>1456</v>
      </c>
      <c r="B850" s="5" t="s">
        <v>1459</v>
      </c>
      <c r="C850" s="5">
        <v>2020</v>
      </c>
      <c r="D850" s="5" t="s">
        <v>7188</v>
      </c>
      <c r="E850" s="5" t="s">
        <v>1464</v>
      </c>
      <c r="F850" s="5">
        <v>624</v>
      </c>
      <c r="G850" s="5">
        <v>647</v>
      </c>
      <c r="H850" s="5">
        <v>23</v>
      </c>
      <c r="I850" s="5" t="s">
        <v>28</v>
      </c>
      <c r="L850" s="5" t="s">
        <v>4401</v>
      </c>
    </row>
    <row r="851" spans="1:18" ht="17.25" customHeight="1" x14ac:dyDescent="0.25">
      <c r="A851" s="5" t="s">
        <v>6130</v>
      </c>
      <c r="B851" s="5" t="s">
        <v>6133</v>
      </c>
      <c r="C851" s="5">
        <v>2020</v>
      </c>
      <c r="D851" s="5" t="s">
        <v>6063</v>
      </c>
      <c r="E851" s="5" t="s">
        <v>6064</v>
      </c>
      <c r="I851" s="5" t="s">
        <v>28</v>
      </c>
      <c r="L851" s="5" t="s">
        <v>4401</v>
      </c>
    </row>
    <row r="852" spans="1:18" ht="17.25" customHeight="1" x14ac:dyDescent="0.25">
      <c r="A852" s="5" t="s">
        <v>979</v>
      </c>
      <c r="B852" s="5" t="s">
        <v>982</v>
      </c>
      <c r="C852" s="5">
        <v>2020</v>
      </c>
      <c r="D852" s="5" t="s">
        <v>986</v>
      </c>
      <c r="E852" s="5" t="s">
        <v>987</v>
      </c>
      <c r="F852" s="5">
        <v>709</v>
      </c>
      <c r="G852" s="5">
        <v>714</v>
      </c>
      <c r="H852" s="5">
        <v>5</v>
      </c>
      <c r="I852" s="5" t="s">
        <v>28</v>
      </c>
      <c r="L852" s="5" t="s">
        <v>4401</v>
      </c>
      <c r="M852" s="5" t="s">
        <v>4402</v>
      </c>
      <c r="N852" s="5" t="s">
        <v>4403</v>
      </c>
      <c r="O852" s="5" t="s">
        <v>4403</v>
      </c>
      <c r="P852" s="5" t="s">
        <v>4403</v>
      </c>
    </row>
    <row r="853" spans="1:18" ht="17.25" customHeight="1" x14ac:dyDescent="0.25">
      <c r="A853" s="5" t="s">
        <v>1412</v>
      </c>
      <c r="B853" s="5" t="s">
        <v>1415</v>
      </c>
      <c r="C853" s="5">
        <v>2020</v>
      </c>
      <c r="D853" s="5" t="s">
        <v>7188</v>
      </c>
      <c r="E853" s="5" t="s">
        <v>1419</v>
      </c>
      <c r="F853" s="5">
        <v>4</v>
      </c>
      <c r="G853" s="5">
        <v>24</v>
      </c>
      <c r="H853" s="5">
        <v>20</v>
      </c>
      <c r="I853" s="5" t="s">
        <v>28</v>
      </c>
      <c r="L853" s="5" t="s">
        <v>4401</v>
      </c>
    </row>
    <row r="854" spans="1:18" ht="17.25" customHeight="1" x14ac:dyDescent="0.25">
      <c r="A854" s="5" t="s">
        <v>1485</v>
      </c>
      <c r="B854" s="5" t="s">
        <v>1488</v>
      </c>
      <c r="C854" s="5">
        <v>2020</v>
      </c>
      <c r="D854" s="5" t="s">
        <v>1491</v>
      </c>
      <c r="E854" s="5" t="s">
        <v>1492</v>
      </c>
      <c r="I854" s="5" t="s">
        <v>28</v>
      </c>
      <c r="L854" s="5" t="s">
        <v>4401</v>
      </c>
      <c r="M854" s="5" t="s">
        <v>4402</v>
      </c>
      <c r="N854" s="5" t="s">
        <v>4403</v>
      </c>
      <c r="O854" s="5" t="s">
        <v>4403</v>
      </c>
    </row>
    <row r="855" spans="1:18" ht="17.25" customHeight="1" x14ac:dyDescent="0.25">
      <c r="A855" s="5" t="s">
        <v>1308</v>
      </c>
      <c r="B855" s="5" t="s">
        <v>1311</v>
      </c>
      <c r="C855" s="5">
        <v>2020</v>
      </c>
      <c r="D855" s="5" t="s">
        <v>1314</v>
      </c>
      <c r="E855" s="5" t="s">
        <v>1315</v>
      </c>
      <c r="F855" s="5">
        <v>197</v>
      </c>
      <c r="G855" s="5">
        <v>207</v>
      </c>
      <c r="H855" s="5">
        <v>10</v>
      </c>
      <c r="I855" s="5" t="s">
        <v>28</v>
      </c>
      <c r="L855" s="5" t="s">
        <v>4401</v>
      </c>
      <c r="M855" s="5" t="s">
        <v>4402</v>
      </c>
      <c r="N855" s="5" t="s">
        <v>4403</v>
      </c>
      <c r="O855" s="5" t="s">
        <v>4403</v>
      </c>
      <c r="P855" s="5" t="s">
        <v>4403</v>
      </c>
    </row>
    <row r="856" spans="1:18" ht="17.25" customHeight="1" x14ac:dyDescent="0.25">
      <c r="A856" s="5" t="s">
        <v>1255</v>
      </c>
      <c r="B856" s="5" t="s">
        <v>1258</v>
      </c>
      <c r="C856" s="5">
        <v>2020</v>
      </c>
      <c r="D856" s="5" t="s">
        <v>1261</v>
      </c>
      <c r="E856" s="5" t="s">
        <v>1262</v>
      </c>
      <c r="F856" s="5">
        <v>721</v>
      </c>
      <c r="G856" s="5">
        <v>730</v>
      </c>
      <c r="H856" s="5">
        <v>9</v>
      </c>
      <c r="I856" s="5" t="s">
        <v>28</v>
      </c>
      <c r="L856" s="5" t="s">
        <v>4401</v>
      </c>
    </row>
    <row r="857" spans="1:18" ht="17.25" customHeight="1" x14ac:dyDescent="0.25">
      <c r="A857" s="5" t="s">
        <v>1255</v>
      </c>
      <c r="B857" s="5" t="s">
        <v>1258</v>
      </c>
      <c r="C857" s="5">
        <v>2020</v>
      </c>
      <c r="D857" s="5" t="s">
        <v>1467</v>
      </c>
      <c r="E857" s="5" t="s">
        <v>1262</v>
      </c>
      <c r="F857" s="5">
        <v>721</v>
      </c>
      <c r="G857" s="5">
        <v>730</v>
      </c>
      <c r="H857" s="5">
        <v>9</v>
      </c>
      <c r="I857" s="5" t="s">
        <v>28</v>
      </c>
      <c r="K857" s="5" t="s">
        <v>4401</v>
      </c>
      <c r="L857" s="5" t="s">
        <v>4401</v>
      </c>
    </row>
    <row r="858" spans="1:18" ht="17.25" customHeight="1" x14ac:dyDescent="0.25">
      <c r="A858" s="5" t="s">
        <v>1388</v>
      </c>
      <c r="B858" s="5" t="s">
        <v>1390</v>
      </c>
      <c r="C858" s="5">
        <v>2020</v>
      </c>
      <c r="D858" s="5" t="s">
        <v>1393</v>
      </c>
      <c r="E858" s="5" t="s">
        <v>1394</v>
      </c>
      <c r="F858" s="5">
        <v>3449</v>
      </c>
      <c r="G858" s="5">
        <v>3464</v>
      </c>
      <c r="H858" s="5">
        <v>15</v>
      </c>
      <c r="I858" s="5" t="s">
        <v>28</v>
      </c>
      <c r="L858" s="5" t="s">
        <v>4401</v>
      </c>
      <c r="M858" s="5" t="s">
        <v>4403</v>
      </c>
      <c r="N858" s="5" t="s">
        <v>4403</v>
      </c>
      <c r="O858" s="5" t="s">
        <v>4403</v>
      </c>
      <c r="P858" s="5" t="s">
        <v>4403</v>
      </c>
    </row>
    <row r="859" spans="1:18" ht="17.25" customHeight="1" x14ac:dyDescent="0.25">
      <c r="A859" s="5" t="s">
        <v>1179</v>
      </c>
      <c r="B859" s="5" t="s">
        <v>1182</v>
      </c>
      <c r="C859" s="5">
        <v>2020</v>
      </c>
      <c r="D859" s="5" t="s">
        <v>1186</v>
      </c>
      <c r="E859" s="5" t="s">
        <v>1187</v>
      </c>
      <c r="F859" s="5">
        <v>739</v>
      </c>
      <c r="G859" s="5">
        <v>748</v>
      </c>
      <c r="H859" s="5">
        <v>9</v>
      </c>
      <c r="I859" s="5" t="s">
        <v>28</v>
      </c>
      <c r="L859" s="5" t="s">
        <v>4401</v>
      </c>
    </row>
    <row r="860" spans="1:18" ht="17.25" customHeight="1" x14ac:dyDescent="0.25">
      <c r="A860" s="5" t="s">
        <v>1179</v>
      </c>
      <c r="B860" s="5" t="s">
        <v>1182</v>
      </c>
      <c r="C860" s="5">
        <v>2020</v>
      </c>
      <c r="D860" s="5" t="s">
        <v>1335</v>
      </c>
      <c r="E860" s="5" t="s">
        <v>1187</v>
      </c>
      <c r="F860" s="5">
        <v>739</v>
      </c>
      <c r="G860" s="5">
        <v>748</v>
      </c>
      <c r="H860" s="5">
        <v>9</v>
      </c>
      <c r="I860" s="5" t="s">
        <v>28</v>
      </c>
      <c r="K860" s="5" t="s">
        <v>4401</v>
      </c>
      <c r="L860" s="5" t="s">
        <v>4401</v>
      </c>
    </row>
    <row r="861" spans="1:18" ht="17.25" customHeight="1" x14ac:dyDescent="0.25">
      <c r="A861" s="5" t="s">
        <v>6073</v>
      </c>
      <c r="B861" s="5" t="s">
        <v>6075</v>
      </c>
      <c r="C861" s="5">
        <v>2020</v>
      </c>
      <c r="D861" s="5" t="s">
        <v>7188</v>
      </c>
      <c r="E861" s="5" t="s">
        <v>1419</v>
      </c>
      <c r="F861" s="5">
        <v>199</v>
      </c>
      <c r="G861" s="5">
        <v>204</v>
      </c>
      <c r="H861" s="5">
        <v>5</v>
      </c>
      <c r="I861" s="5" t="s">
        <v>28</v>
      </c>
      <c r="L861" s="5" t="s">
        <v>4401</v>
      </c>
    </row>
    <row r="862" spans="1:18" ht="17.25" customHeight="1" x14ac:dyDescent="0.25">
      <c r="A862" s="5" t="s">
        <v>1429</v>
      </c>
      <c r="B862" s="5" t="s">
        <v>1431</v>
      </c>
      <c r="C862" s="5">
        <v>2020</v>
      </c>
      <c r="D862" s="5" t="s">
        <v>1435</v>
      </c>
      <c r="E862" s="5" t="s">
        <v>1436</v>
      </c>
      <c r="I862" s="5" t="s">
        <v>28</v>
      </c>
      <c r="L862" s="5" t="s">
        <v>4401</v>
      </c>
      <c r="M862" s="5" t="s">
        <v>4402</v>
      </c>
      <c r="N862" s="5" t="s">
        <v>4403</v>
      </c>
      <c r="O862" s="5" t="s">
        <v>4403</v>
      </c>
    </row>
    <row r="863" spans="1:18" ht="17.25" customHeight="1" x14ac:dyDescent="0.25">
      <c r="A863" s="5" t="s">
        <v>1221</v>
      </c>
      <c r="B863" s="5" t="s">
        <v>1223</v>
      </c>
      <c r="C863" s="5">
        <v>2020</v>
      </c>
      <c r="D863" s="5" t="s">
        <v>1227</v>
      </c>
      <c r="E863" s="5" t="s">
        <v>1228</v>
      </c>
      <c r="F863" s="5">
        <v>60</v>
      </c>
      <c r="G863" s="5">
        <v>74</v>
      </c>
      <c r="H863" s="5">
        <v>14</v>
      </c>
      <c r="I863" s="5" t="s">
        <v>28</v>
      </c>
      <c r="L863" s="5" t="s">
        <v>4401</v>
      </c>
      <c r="M863" s="5" t="s">
        <v>4403</v>
      </c>
      <c r="N863" s="5" t="s">
        <v>4403</v>
      </c>
      <c r="O863" s="5" t="s">
        <v>4403</v>
      </c>
      <c r="P863" s="5" t="s">
        <v>4403</v>
      </c>
      <c r="Q863" s="5" t="s">
        <v>4403</v>
      </c>
      <c r="R863" s="5" t="s">
        <v>4403</v>
      </c>
    </row>
    <row r="864" spans="1:18" ht="17.25" customHeight="1" x14ac:dyDescent="0.25">
      <c r="A864" s="5" t="s">
        <v>1493</v>
      </c>
      <c r="B864" s="5" t="s">
        <v>1496</v>
      </c>
      <c r="C864" s="5">
        <v>2020</v>
      </c>
      <c r="D864" s="5" t="s">
        <v>1499</v>
      </c>
      <c r="E864" s="5" t="s">
        <v>1500</v>
      </c>
      <c r="F864" s="5">
        <v>404</v>
      </c>
      <c r="G864" s="5">
        <v>413</v>
      </c>
      <c r="H864" s="5">
        <v>9</v>
      </c>
      <c r="I864" s="5" t="s">
        <v>28</v>
      </c>
      <c r="L864" s="5" t="s">
        <v>4401</v>
      </c>
      <c r="M864" s="5" t="s">
        <v>4402</v>
      </c>
      <c r="N864" s="5" t="s">
        <v>4403</v>
      </c>
      <c r="O864" s="5" t="s">
        <v>4403</v>
      </c>
      <c r="P864" s="5" t="s">
        <v>4403</v>
      </c>
    </row>
    <row r="865" spans="1:18" ht="17.25" customHeight="1" x14ac:dyDescent="0.25">
      <c r="A865" s="5" t="s">
        <v>1511</v>
      </c>
      <c r="B865" s="5" t="s">
        <v>1514</v>
      </c>
      <c r="C865" s="5">
        <v>2020</v>
      </c>
      <c r="D865" s="5" t="s">
        <v>1519</v>
      </c>
      <c r="E865" s="5" t="s">
        <v>1520</v>
      </c>
      <c r="I865" s="5" t="s">
        <v>28</v>
      </c>
      <c r="L865" s="5" t="s">
        <v>4401</v>
      </c>
      <c r="M865" s="5" t="s">
        <v>4402</v>
      </c>
      <c r="N865" s="5" t="s">
        <v>4403</v>
      </c>
      <c r="O865" s="5" t="s">
        <v>4403</v>
      </c>
    </row>
    <row r="866" spans="1:18" ht="17.25" customHeight="1" x14ac:dyDescent="0.25">
      <c r="A866" s="5" t="s">
        <v>1290</v>
      </c>
      <c r="B866" s="5" t="s">
        <v>1293</v>
      </c>
      <c r="C866" s="5">
        <v>2020</v>
      </c>
      <c r="D866" s="5" t="s">
        <v>7188</v>
      </c>
      <c r="E866" s="5" t="s">
        <v>1298</v>
      </c>
      <c r="I866" s="5" t="s">
        <v>28</v>
      </c>
      <c r="L866" s="5" t="s">
        <v>4401</v>
      </c>
    </row>
    <row r="867" spans="1:18" ht="17.25" customHeight="1" x14ac:dyDescent="0.25">
      <c r="A867" s="5" t="s">
        <v>6092</v>
      </c>
      <c r="B867" s="5" t="s">
        <v>6095</v>
      </c>
      <c r="C867" s="5">
        <v>2020</v>
      </c>
      <c r="D867" s="5" t="s">
        <v>1377</v>
      </c>
      <c r="E867" s="5" t="s">
        <v>1378</v>
      </c>
      <c r="F867" s="5">
        <v>44</v>
      </c>
      <c r="G867" s="5">
        <v>52</v>
      </c>
      <c r="H867" s="5">
        <v>8</v>
      </c>
      <c r="I867" s="5" t="s">
        <v>28</v>
      </c>
      <c r="L867" s="5" t="s">
        <v>4401</v>
      </c>
    </row>
    <row r="868" spans="1:18" ht="17.25" customHeight="1" x14ac:dyDescent="0.25">
      <c r="A868" s="5" t="s">
        <v>1595</v>
      </c>
      <c r="B868" s="5" t="s">
        <v>1598</v>
      </c>
      <c r="C868" s="5">
        <v>2020</v>
      </c>
      <c r="D868" s="5" t="s">
        <v>7188</v>
      </c>
      <c r="E868" s="5" t="s">
        <v>1603</v>
      </c>
      <c r="F868" s="5">
        <v>10</v>
      </c>
      <c r="G868" s="5">
        <v>15</v>
      </c>
      <c r="H868" s="5">
        <v>5</v>
      </c>
      <c r="I868" s="5" t="s">
        <v>28</v>
      </c>
      <c r="L868" s="5" t="s">
        <v>4401</v>
      </c>
    </row>
    <row r="869" spans="1:18" ht="17.25" customHeight="1" x14ac:dyDescent="0.25">
      <c r="A869" s="5" t="s">
        <v>1468</v>
      </c>
      <c r="B869" s="5" t="s">
        <v>1471</v>
      </c>
      <c r="C869" s="5">
        <v>2020</v>
      </c>
      <c r="D869" s="5" t="s">
        <v>1475</v>
      </c>
      <c r="E869" s="5" t="s">
        <v>1476</v>
      </c>
      <c r="F869" s="5">
        <v>618</v>
      </c>
      <c r="G869" s="5">
        <v>623</v>
      </c>
      <c r="H869" s="5">
        <v>5</v>
      </c>
      <c r="I869" s="5" t="s">
        <v>28</v>
      </c>
      <c r="L869" s="5" t="s">
        <v>4401</v>
      </c>
    </row>
    <row r="870" spans="1:18" ht="17.25" customHeight="1" x14ac:dyDescent="0.25">
      <c r="A870" s="5" t="s">
        <v>1344</v>
      </c>
      <c r="B870" s="5" t="s">
        <v>1347</v>
      </c>
      <c r="C870" s="5">
        <v>2020</v>
      </c>
      <c r="D870" s="5" t="s">
        <v>1351</v>
      </c>
      <c r="E870" s="5" t="s">
        <v>1352</v>
      </c>
      <c r="F870" s="5">
        <v>33</v>
      </c>
      <c r="G870" s="5">
        <v>40</v>
      </c>
      <c r="H870" s="5">
        <v>7</v>
      </c>
      <c r="I870" s="5" t="s">
        <v>28</v>
      </c>
      <c r="L870" s="5" t="s">
        <v>4401</v>
      </c>
      <c r="M870" s="5" t="s">
        <v>4402</v>
      </c>
      <c r="N870" s="5" t="s">
        <v>4403</v>
      </c>
      <c r="O870" s="5" t="s">
        <v>4403</v>
      </c>
      <c r="P870" s="5" t="s">
        <v>4403</v>
      </c>
    </row>
    <row r="871" spans="1:18" ht="17.25" customHeight="1" x14ac:dyDescent="0.25">
      <c r="A871" s="5" t="s">
        <v>1682</v>
      </c>
      <c r="B871" s="5" t="s">
        <v>1685</v>
      </c>
      <c r="C871" s="5">
        <v>2020</v>
      </c>
      <c r="D871" s="5" t="s">
        <v>1689</v>
      </c>
      <c r="I871" s="5" t="s">
        <v>28</v>
      </c>
      <c r="L871" s="5" t="s">
        <v>4401</v>
      </c>
      <c r="M871" s="5" t="s">
        <v>4402</v>
      </c>
      <c r="N871" s="5" t="s">
        <v>4403</v>
      </c>
      <c r="O871" s="5" t="s">
        <v>4403</v>
      </c>
    </row>
    <row r="872" spans="1:18" ht="17.25" customHeight="1" x14ac:dyDescent="0.25">
      <c r="A872" s="5" t="s">
        <v>1570</v>
      </c>
      <c r="B872" s="5" t="s">
        <v>1572</v>
      </c>
      <c r="C872" s="5">
        <v>2020</v>
      </c>
      <c r="D872" s="5" t="s">
        <v>1575</v>
      </c>
      <c r="E872" s="5" t="s">
        <v>1576</v>
      </c>
      <c r="F872" s="5">
        <v>35</v>
      </c>
      <c r="G872" s="5">
        <v>42</v>
      </c>
      <c r="H872" s="5">
        <v>7</v>
      </c>
      <c r="I872" s="5" t="s">
        <v>28</v>
      </c>
      <c r="L872" s="5" t="s">
        <v>7180</v>
      </c>
      <c r="M872" s="5" t="s">
        <v>4403</v>
      </c>
      <c r="N872" s="5" t="s">
        <v>4403</v>
      </c>
      <c r="O872" s="5" t="s">
        <v>4403</v>
      </c>
      <c r="P872" s="5" t="s">
        <v>4403</v>
      </c>
      <c r="Q872" s="5" t="s">
        <v>4403</v>
      </c>
      <c r="R872" s="5" t="s">
        <v>4403</v>
      </c>
    </row>
    <row r="873" spans="1:18" ht="17.25" customHeight="1" x14ac:dyDescent="0.25">
      <c r="A873" s="5" t="s">
        <v>9263</v>
      </c>
      <c r="B873" s="5" t="s">
        <v>1407</v>
      </c>
      <c r="C873" s="5">
        <v>2020</v>
      </c>
      <c r="D873" s="5" t="s">
        <v>9265</v>
      </c>
      <c r="E873" s="5" t="s">
        <v>9266</v>
      </c>
      <c r="H873" s="5">
        <f>G873-F873+1</f>
        <v>1</v>
      </c>
      <c r="I873" s="5" t="s">
        <v>9239</v>
      </c>
      <c r="K873" s="5" t="s">
        <v>4401</v>
      </c>
    </row>
    <row r="874" spans="1:18" ht="17.25" customHeight="1" x14ac:dyDescent="0.25">
      <c r="A874" s="5" t="s">
        <v>9282</v>
      </c>
      <c r="B874" s="5" t="s">
        <v>6133</v>
      </c>
      <c r="C874" s="5">
        <v>2020</v>
      </c>
      <c r="D874" s="5" t="s">
        <v>9284</v>
      </c>
      <c r="E874" s="5" t="s">
        <v>9285</v>
      </c>
      <c r="H874" s="5">
        <f>G874-F874+1</f>
        <v>1</v>
      </c>
      <c r="I874" s="5" t="s">
        <v>9239</v>
      </c>
      <c r="K874" s="5" t="s">
        <v>4401</v>
      </c>
    </row>
    <row r="875" spans="1:18" ht="17.25" customHeight="1" x14ac:dyDescent="0.25">
      <c r="A875" s="5" t="s">
        <v>7336</v>
      </c>
      <c r="B875" s="5" t="s">
        <v>1241</v>
      </c>
      <c r="C875" s="5">
        <v>2020</v>
      </c>
      <c r="D875" s="5" t="s">
        <v>7338</v>
      </c>
      <c r="E875" s="5" t="s">
        <v>7339</v>
      </c>
      <c r="F875" s="5">
        <v>222876</v>
      </c>
      <c r="G875" s="5">
        <v>222889</v>
      </c>
      <c r="H875" s="5">
        <v>13</v>
      </c>
      <c r="I875" s="5" t="s">
        <v>7287</v>
      </c>
      <c r="K875" s="5" t="s">
        <v>4401</v>
      </c>
    </row>
    <row r="876" spans="1:18" ht="17.25" customHeight="1" x14ac:dyDescent="0.25">
      <c r="A876" s="5" t="s">
        <v>9189</v>
      </c>
      <c r="B876" s="5" t="s">
        <v>1598</v>
      </c>
      <c r="C876" s="5">
        <v>2020</v>
      </c>
      <c r="D876" s="5" t="s">
        <v>9192</v>
      </c>
      <c r="E876" s="5" t="s">
        <v>9193</v>
      </c>
      <c r="F876" s="5">
        <v>10</v>
      </c>
      <c r="G876" s="5">
        <v>15</v>
      </c>
      <c r="H876" s="5">
        <v>5</v>
      </c>
      <c r="I876" s="5" t="s">
        <v>7287</v>
      </c>
      <c r="K876" s="5" t="s">
        <v>4401</v>
      </c>
    </row>
    <row r="877" spans="1:18" ht="17.25" customHeight="1" x14ac:dyDescent="0.25">
      <c r="A877" s="5" t="s">
        <v>7288</v>
      </c>
      <c r="B877" s="5" t="s">
        <v>7289</v>
      </c>
      <c r="C877" s="5">
        <v>2020</v>
      </c>
      <c r="D877" s="5" t="s">
        <v>7292</v>
      </c>
      <c r="E877" s="5" t="s">
        <v>7293</v>
      </c>
      <c r="F877" s="5">
        <v>1</v>
      </c>
      <c r="G877" s="5">
        <v>6</v>
      </c>
      <c r="H877" s="5">
        <v>5</v>
      </c>
      <c r="I877" s="5" t="s">
        <v>7287</v>
      </c>
      <c r="K877" s="5" t="s">
        <v>4401</v>
      </c>
    </row>
    <row r="878" spans="1:18" ht="17.25" customHeight="1" x14ac:dyDescent="0.25">
      <c r="A878" s="5" t="s">
        <v>7731</v>
      </c>
      <c r="B878" s="5" t="s">
        <v>7732</v>
      </c>
      <c r="C878" s="5">
        <v>2020</v>
      </c>
      <c r="D878" s="5" t="s">
        <v>7735</v>
      </c>
      <c r="E878" s="5" t="s">
        <v>7736</v>
      </c>
      <c r="F878" s="5">
        <v>543</v>
      </c>
      <c r="G878" s="5">
        <v>547</v>
      </c>
      <c r="H878" s="5">
        <v>4</v>
      </c>
      <c r="I878" s="5" t="s">
        <v>7287</v>
      </c>
      <c r="K878" s="5" t="s">
        <v>4401</v>
      </c>
    </row>
    <row r="879" spans="1:18" ht="17.25" customHeight="1" x14ac:dyDescent="0.25">
      <c r="A879" s="5" t="s">
        <v>8694</v>
      </c>
      <c r="B879" s="5" t="s">
        <v>982</v>
      </c>
      <c r="C879" s="5">
        <v>2020</v>
      </c>
      <c r="D879" s="5" t="s">
        <v>8697</v>
      </c>
      <c r="E879" s="5" t="s">
        <v>8698</v>
      </c>
      <c r="F879" s="5">
        <v>709</v>
      </c>
      <c r="G879" s="5">
        <v>714</v>
      </c>
      <c r="H879" s="5">
        <v>5</v>
      </c>
      <c r="I879" s="5" t="s">
        <v>7287</v>
      </c>
      <c r="K879" s="5" t="s">
        <v>4401</v>
      </c>
    </row>
    <row r="880" spans="1:18" ht="17.25" customHeight="1" x14ac:dyDescent="0.25">
      <c r="A880" s="5" t="s">
        <v>7751</v>
      </c>
      <c r="B880" s="5" t="s">
        <v>1347</v>
      </c>
      <c r="C880" s="5">
        <v>2020</v>
      </c>
      <c r="D880" s="5" t="s">
        <v>7754</v>
      </c>
      <c r="E880" s="5" t="s">
        <v>7755</v>
      </c>
      <c r="F880" s="5">
        <v>33</v>
      </c>
      <c r="G880" s="5">
        <v>40</v>
      </c>
      <c r="H880" s="5">
        <v>7</v>
      </c>
      <c r="I880" s="5" t="s">
        <v>7287</v>
      </c>
      <c r="K880" s="5" t="s">
        <v>4401</v>
      </c>
    </row>
    <row r="881" spans="1:18" ht="17.25" customHeight="1" x14ac:dyDescent="0.25">
      <c r="A881" s="5" t="s">
        <v>8549</v>
      </c>
      <c r="B881" s="5" t="s">
        <v>8550</v>
      </c>
      <c r="C881" s="5">
        <v>2021</v>
      </c>
      <c r="D881" s="5" t="s">
        <v>8554</v>
      </c>
      <c r="E881" s="5" t="s">
        <v>8555</v>
      </c>
      <c r="F881" s="5">
        <v>144</v>
      </c>
      <c r="G881" s="5">
        <v>148</v>
      </c>
      <c r="H881" s="5">
        <v>4</v>
      </c>
      <c r="I881" s="5" t="s">
        <v>7287</v>
      </c>
      <c r="J881" s="5" t="s">
        <v>9432</v>
      </c>
      <c r="L881" s="5" t="s">
        <v>4403</v>
      </c>
      <c r="M881" s="5" t="s">
        <v>4403</v>
      </c>
      <c r="N881" s="5" t="s">
        <v>4403</v>
      </c>
      <c r="O881" s="5" t="s">
        <v>4403</v>
      </c>
      <c r="P881" s="5" t="s">
        <v>4403</v>
      </c>
      <c r="Q881" s="5" t="s">
        <v>4403</v>
      </c>
      <c r="R881" s="5" t="s">
        <v>4403</v>
      </c>
    </row>
    <row r="882" spans="1:18" ht="17.25" customHeight="1" x14ac:dyDescent="0.25">
      <c r="A882" s="5" t="s">
        <v>9048</v>
      </c>
      <c r="B882" s="5" t="s">
        <v>9049</v>
      </c>
      <c r="C882" s="5">
        <v>2021</v>
      </c>
      <c r="D882" s="5" t="s">
        <v>9052</v>
      </c>
      <c r="E882" s="5" t="s">
        <v>9053</v>
      </c>
      <c r="F882" s="5">
        <v>1</v>
      </c>
      <c r="G882" s="5">
        <v>9</v>
      </c>
      <c r="H882" s="5">
        <v>8</v>
      </c>
      <c r="I882" s="5" t="s">
        <v>7287</v>
      </c>
      <c r="L882" s="5" t="s">
        <v>4403</v>
      </c>
      <c r="M882" s="5" t="s">
        <v>4403</v>
      </c>
      <c r="N882" s="5" t="s">
        <v>4403</v>
      </c>
      <c r="O882" s="5" t="s">
        <v>4403</v>
      </c>
      <c r="P882" s="5" t="s">
        <v>4403</v>
      </c>
      <c r="Q882" s="5" t="s">
        <v>4403</v>
      </c>
      <c r="R882" s="5" t="s">
        <v>4403</v>
      </c>
    </row>
    <row r="883" spans="1:18" ht="17.25" customHeight="1" x14ac:dyDescent="0.25">
      <c r="A883" s="5" t="s">
        <v>681</v>
      </c>
      <c r="B883" s="5" t="s">
        <v>988</v>
      </c>
      <c r="C883" s="5">
        <v>2021</v>
      </c>
      <c r="D883" s="5" t="s">
        <v>991</v>
      </c>
      <c r="E883" s="5" t="s">
        <v>992</v>
      </c>
      <c r="F883" s="5">
        <v>187</v>
      </c>
      <c r="G883" s="5">
        <v>207</v>
      </c>
      <c r="H883" s="5">
        <v>20</v>
      </c>
      <c r="I883" s="5" t="s">
        <v>28</v>
      </c>
      <c r="L883" s="5" t="s">
        <v>7180</v>
      </c>
      <c r="M883" s="5" t="s">
        <v>4403</v>
      </c>
      <c r="N883" s="5" t="s">
        <v>4403</v>
      </c>
      <c r="O883" s="5" t="s">
        <v>4403</v>
      </c>
      <c r="P883" s="5" t="s">
        <v>4403</v>
      </c>
      <c r="Q883" s="5" t="s">
        <v>4403</v>
      </c>
      <c r="R883" s="5" t="s">
        <v>4403</v>
      </c>
    </row>
    <row r="884" spans="1:18" ht="17.25" customHeight="1" x14ac:dyDescent="0.25">
      <c r="A884" s="5" t="s">
        <v>8112</v>
      </c>
      <c r="B884" s="5" t="s">
        <v>8113</v>
      </c>
      <c r="C884" s="5">
        <v>2021</v>
      </c>
      <c r="D884" s="5" t="s">
        <v>8117</v>
      </c>
      <c r="E884" s="5" t="s">
        <v>8118</v>
      </c>
      <c r="F884" s="5">
        <v>1</v>
      </c>
      <c r="G884" s="5">
        <v>4</v>
      </c>
      <c r="H884" s="5">
        <v>3</v>
      </c>
      <c r="I884" s="5" t="s">
        <v>7287</v>
      </c>
      <c r="L884" s="5" t="s">
        <v>4402</v>
      </c>
      <c r="M884" s="5" t="s">
        <v>4402</v>
      </c>
      <c r="N884" s="5" t="s">
        <v>4402</v>
      </c>
      <c r="O884" s="5" t="s">
        <v>4402</v>
      </c>
      <c r="P884" s="5" t="s">
        <v>4401</v>
      </c>
    </row>
    <row r="885" spans="1:18" ht="17.25" customHeight="1" x14ac:dyDescent="0.25">
      <c r="A885" s="5" t="s">
        <v>7377</v>
      </c>
      <c r="B885" s="5" t="s">
        <v>7378</v>
      </c>
      <c r="C885" s="5">
        <v>2021</v>
      </c>
      <c r="D885" s="5" t="s">
        <v>7382</v>
      </c>
      <c r="E885" s="5" t="s">
        <v>7383</v>
      </c>
      <c r="F885" s="5">
        <v>1</v>
      </c>
      <c r="G885" s="5">
        <v>3</v>
      </c>
      <c r="H885" s="5">
        <v>2</v>
      </c>
      <c r="I885" s="5" t="s">
        <v>7287</v>
      </c>
      <c r="L885" s="5" t="s">
        <v>4402</v>
      </c>
      <c r="M885" s="5" t="s">
        <v>4402</v>
      </c>
      <c r="N885" s="5" t="s">
        <v>4402</v>
      </c>
      <c r="O885" s="5" t="s">
        <v>4402</v>
      </c>
      <c r="P885" s="5" t="s">
        <v>4401</v>
      </c>
    </row>
    <row r="886" spans="1:18" ht="17.25" customHeight="1" x14ac:dyDescent="0.25">
      <c r="A886" s="5" t="s">
        <v>9148</v>
      </c>
      <c r="B886" s="5" t="s">
        <v>9149</v>
      </c>
      <c r="C886" s="5">
        <v>2021</v>
      </c>
      <c r="D886" s="5" t="s">
        <v>9153</v>
      </c>
      <c r="E886" s="5" t="s">
        <v>9154</v>
      </c>
      <c r="F886" s="5">
        <v>1</v>
      </c>
      <c r="G886" s="5">
        <v>4</v>
      </c>
      <c r="H886" s="5">
        <v>3</v>
      </c>
      <c r="I886" s="5" t="s">
        <v>7287</v>
      </c>
      <c r="L886" s="5" t="s">
        <v>4402</v>
      </c>
      <c r="M886" s="5" t="s">
        <v>4402</v>
      </c>
      <c r="N886" s="5" t="s">
        <v>4402</v>
      </c>
      <c r="O886" s="5" t="s">
        <v>4402</v>
      </c>
      <c r="P886" s="5" t="s">
        <v>4401</v>
      </c>
    </row>
    <row r="887" spans="1:18" ht="17.25" customHeight="1" x14ac:dyDescent="0.25">
      <c r="A887" s="5" t="s">
        <v>9003</v>
      </c>
      <c r="B887" s="5" t="s">
        <v>9004</v>
      </c>
      <c r="C887" s="5">
        <v>2021</v>
      </c>
      <c r="D887" s="5" t="s">
        <v>9008</v>
      </c>
      <c r="F887" s="5">
        <v>237</v>
      </c>
      <c r="G887" s="5">
        <v>237</v>
      </c>
      <c r="H887" s="5">
        <v>0</v>
      </c>
      <c r="I887" s="5" t="s">
        <v>7287</v>
      </c>
      <c r="L887" s="5" t="s">
        <v>4402</v>
      </c>
      <c r="M887" s="5" t="s">
        <v>4402</v>
      </c>
      <c r="N887" s="5" t="s">
        <v>4402</v>
      </c>
      <c r="O887" s="5" t="s">
        <v>4402</v>
      </c>
      <c r="P887" s="5" t="s">
        <v>4401</v>
      </c>
    </row>
    <row r="888" spans="1:18" ht="17.25" customHeight="1" x14ac:dyDescent="0.25">
      <c r="A888" s="5" t="s">
        <v>8739</v>
      </c>
      <c r="B888" s="5" t="s">
        <v>8740</v>
      </c>
      <c r="C888" s="5">
        <v>2021</v>
      </c>
      <c r="D888" s="5" t="s">
        <v>8744</v>
      </c>
      <c r="E888" s="5" t="s">
        <v>8745</v>
      </c>
      <c r="F888" s="5">
        <v>314</v>
      </c>
      <c r="G888" s="5">
        <v>316</v>
      </c>
      <c r="H888" s="5">
        <v>2</v>
      </c>
      <c r="I888" s="5" t="s">
        <v>7287</v>
      </c>
      <c r="L888" s="5" t="s">
        <v>4402</v>
      </c>
      <c r="M888" s="5" t="s">
        <v>4402</v>
      </c>
      <c r="N888" s="5" t="s">
        <v>4402</v>
      </c>
      <c r="O888" s="5" t="s">
        <v>4402</v>
      </c>
      <c r="P888" s="5" t="s">
        <v>4401</v>
      </c>
    </row>
    <row r="889" spans="1:18" ht="17.25" customHeight="1" x14ac:dyDescent="0.25">
      <c r="A889" s="5" t="s">
        <v>726</v>
      </c>
      <c r="B889" s="5" t="s">
        <v>729</v>
      </c>
      <c r="C889" s="5">
        <v>2021</v>
      </c>
      <c r="D889" s="5" t="s">
        <v>732</v>
      </c>
      <c r="E889" s="5" t="s">
        <v>733</v>
      </c>
      <c r="F889" s="5">
        <v>62</v>
      </c>
      <c r="G889" s="5">
        <v>80</v>
      </c>
      <c r="H889" s="5">
        <v>18</v>
      </c>
      <c r="I889" s="5" t="s">
        <v>28</v>
      </c>
      <c r="L889" s="5" t="s">
        <v>4402</v>
      </c>
      <c r="M889" s="5" t="s">
        <v>4402</v>
      </c>
      <c r="N889" s="5" t="s">
        <v>4403</v>
      </c>
      <c r="O889" s="5" t="s">
        <v>4403</v>
      </c>
      <c r="P889" s="5" t="s">
        <v>4403</v>
      </c>
      <c r="Q889" s="5" t="s">
        <v>4402</v>
      </c>
      <c r="R889" s="5" t="s">
        <v>4401</v>
      </c>
    </row>
    <row r="890" spans="1:18" ht="17.25" customHeight="1" x14ac:dyDescent="0.25">
      <c r="A890" s="5" t="s">
        <v>894</v>
      </c>
      <c r="B890" s="5" t="s">
        <v>897</v>
      </c>
      <c r="C890" s="5">
        <v>2021</v>
      </c>
      <c r="D890" s="5" t="s">
        <v>901</v>
      </c>
      <c r="E890" s="5" t="s">
        <v>902</v>
      </c>
      <c r="F890" s="5">
        <v>662</v>
      </c>
      <c r="G890" s="5">
        <v>665</v>
      </c>
      <c r="H890" s="5">
        <v>3</v>
      </c>
      <c r="I890" s="5" t="s">
        <v>28</v>
      </c>
      <c r="L890" s="5" t="s">
        <v>4402</v>
      </c>
      <c r="M890" s="5" t="s">
        <v>4402</v>
      </c>
      <c r="N890" s="5" t="s">
        <v>4403</v>
      </c>
      <c r="O890" s="5" t="s">
        <v>4403</v>
      </c>
      <c r="P890" s="5" t="s">
        <v>4401</v>
      </c>
    </row>
    <row r="891" spans="1:18" ht="17.25" customHeight="1" x14ac:dyDescent="0.25">
      <c r="A891" s="5" t="s">
        <v>840</v>
      </c>
      <c r="B891" s="5" t="s">
        <v>843</v>
      </c>
      <c r="C891" s="5">
        <v>2021</v>
      </c>
      <c r="D891" s="5" t="s">
        <v>847</v>
      </c>
      <c r="F891" s="5">
        <v>3356</v>
      </c>
      <c r="G891" s="5">
        <v>3360</v>
      </c>
      <c r="H891" s="5">
        <v>4</v>
      </c>
      <c r="I891" s="5" t="s">
        <v>28</v>
      </c>
      <c r="L891" s="5" t="s">
        <v>4402</v>
      </c>
      <c r="M891" s="5" t="s">
        <v>4402</v>
      </c>
      <c r="N891" s="5" t="s">
        <v>4403</v>
      </c>
      <c r="O891" s="5" t="s">
        <v>4403</v>
      </c>
      <c r="P891" s="5" t="s">
        <v>4401</v>
      </c>
    </row>
    <row r="892" spans="1:18" ht="17.25" customHeight="1" x14ac:dyDescent="0.25">
      <c r="A892" s="5" t="s">
        <v>1020</v>
      </c>
      <c r="B892" s="5" t="s">
        <v>1023</v>
      </c>
      <c r="C892" s="5">
        <v>2021</v>
      </c>
      <c r="D892" s="5" t="s">
        <v>1027</v>
      </c>
      <c r="E892" s="5" t="s">
        <v>1028</v>
      </c>
      <c r="F892" s="5">
        <v>333</v>
      </c>
      <c r="G892" s="5">
        <v>337</v>
      </c>
      <c r="H892" s="5">
        <v>4</v>
      </c>
      <c r="I892" s="5" t="s">
        <v>28</v>
      </c>
      <c r="L892" s="5" t="s">
        <v>4402</v>
      </c>
      <c r="M892" s="5" t="s">
        <v>4402</v>
      </c>
      <c r="N892" s="5" t="s">
        <v>4403</v>
      </c>
      <c r="O892" s="5" t="s">
        <v>4403</v>
      </c>
      <c r="P892" s="5" t="s">
        <v>4401</v>
      </c>
    </row>
    <row r="893" spans="1:18" ht="17.25" customHeight="1" x14ac:dyDescent="0.25">
      <c r="A893" s="5" t="s">
        <v>869</v>
      </c>
      <c r="B893" s="5" t="s">
        <v>872</v>
      </c>
      <c r="C893" s="5">
        <v>2021</v>
      </c>
      <c r="D893" s="5" t="s">
        <v>876</v>
      </c>
      <c r="E893" s="5" t="s">
        <v>877</v>
      </c>
      <c r="F893" s="5">
        <v>925</v>
      </c>
      <c r="G893" s="5">
        <v>928</v>
      </c>
      <c r="H893" s="5">
        <v>3</v>
      </c>
      <c r="I893" s="5" t="s">
        <v>28</v>
      </c>
      <c r="L893" s="5" t="s">
        <v>4402</v>
      </c>
      <c r="M893" s="5" t="s">
        <v>4402</v>
      </c>
      <c r="N893" s="5" t="s">
        <v>4403</v>
      </c>
      <c r="O893" s="5" t="s">
        <v>4403</v>
      </c>
      <c r="P893" s="5" t="s">
        <v>4401</v>
      </c>
    </row>
    <row r="894" spans="1:18" ht="17.25" customHeight="1" x14ac:dyDescent="0.25">
      <c r="A894" s="5" t="s">
        <v>9254</v>
      </c>
      <c r="B894" s="5" t="s">
        <v>9255</v>
      </c>
      <c r="C894" s="5">
        <v>2021</v>
      </c>
      <c r="D894" s="5" t="s">
        <v>9257</v>
      </c>
      <c r="F894" s="5">
        <v>150</v>
      </c>
      <c r="G894" s="5">
        <v>156</v>
      </c>
      <c r="H894" s="5">
        <f>G894-F894+1</f>
        <v>7</v>
      </c>
      <c r="I894" s="5" t="s">
        <v>9239</v>
      </c>
      <c r="L894" s="5" t="s">
        <v>4401</v>
      </c>
    </row>
    <row r="895" spans="1:18" ht="17.25" customHeight="1" x14ac:dyDescent="0.25">
      <c r="A895" s="5" t="s">
        <v>7959</v>
      </c>
      <c r="B895" s="5" t="s">
        <v>7960</v>
      </c>
      <c r="C895" s="5">
        <v>2021</v>
      </c>
      <c r="D895" s="5" t="s">
        <v>7963</v>
      </c>
      <c r="E895" s="5" t="s">
        <v>7964</v>
      </c>
      <c r="F895" s="5">
        <v>72087</v>
      </c>
      <c r="G895" s="5">
        <v>72102</v>
      </c>
      <c r="H895" s="5">
        <v>15</v>
      </c>
      <c r="I895" s="5" t="s">
        <v>7287</v>
      </c>
      <c r="L895" s="5" t="s">
        <v>4401</v>
      </c>
    </row>
    <row r="896" spans="1:18" ht="17.25" customHeight="1" x14ac:dyDescent="0.25">
      <c r="A896" s="5" t="s">
        <v>8417</v>
      </c>
      <c r="B896" s="5" t="s">
        <v>8418</v>
      </c>
      <c r="C896" s="5">
        <v>2021</v>
      </c>
      <c r="D896" s="5" t="s">
        <v>8421</v>
      </c>
      <c r="E896" s="5" t="s">
        <v>8422</v>
      </c>
      <c r="F896" s="5">
        <v>103120</v>
      </c>
      <c r="G896" s="5">
        <v>103131</v>
      </c>
      <c r="H896" s="5">
        <v>11</v>
      </c>
      <c r="I896" s="5" t="s">
        <v>7287</v>
      </c>
      <c r="L896" s="5" t="s">
        <v>4401</v>
      </c>
    </row>
    <row r="897" spans="1:12" ht="17.25" customHeight="1" x14ac:dyDescent="0.25">
      <c r="A897" s="5" t="s">
        <v>8717</v>
      </c>
      <c r="B897" s="5" t="s">
        <v>8718</v>
      </c>
      <c r="C897" s="5">
        <v>2021</v>
      </c>
      <c r="D897" s="5" t="s">
        <v>8722</v>
      </c>
      <c r="E897" s="5" t="s">
        <v>8723</v>
      </c>
      <c r="F897" s="5">
        <v>1</v>
      </c>
      <c r="G897" s="5">
        <v>8</v>
      </c>
      <c r="H897" s="5">
        <v>7</v>
      </c>
      <c r="I897" s="5" t="s">
        <v>7287</v>
      </c>
      <c r="L897" s="5" t="s">
        <v>4401</v>
      </c>
    </row>
    <row r="898" spans="1:12" ht="17.25" customHeight="1" x14ac:dyDescent="0.25">
      <c r="A898" s="5" t="s">
        <v>7309</v>
      </c>
      <c r="B898" s="5" t="s">
        <v>7310</v>
      </c>
      <c r="C898" s="5">
        <v>2021</v>
      </c>
      <c r="D898" s="5" t="s">
        <v>7313</v>
      </c>
      <c r="E898" s="5" t="s">
        <v>7314</v>
      </c>
      <c r="F898" s="5">
        <v>190</v>
      </c>
      <c r="G898" s="5">
        <v>195</v>
      </c>
      <c r="H898" s="5">
        <v>5</v>
      </c>
      <c r="I898" s="5" t="s">
        <v>7287</v>
      </c>
      <c r="L898" s="5" t="s">
        <v>4401</v>
      </c>
    </row>
    <row r="899" spans="1:12" ht="17.25" customHeight="1" x14ac:dyDescent="0.25">
      <c r="A899" s="5" t="s">
        <v>8509</v>
      </c>
      <c r="B899" s="5" t="s">
        <v>8510</v>
      </c>
      <c r="C899" s="5">
        <v>2021</v>
      </c>
      <c r="D899" s="5" t="s">
        <v>8513</v>
      </c>
      <c r="E899" s="5" t="s">
        <v>8514</v>
      </c>
      <c r="F899" s="5">
        <v>1</v>
      </c>
      <c r="G899" s="5">
        <v>5</v>
      </c>
      <c r="H899" s="5">
        <v>4</v>
      </c>
      <c r="I899" s="5" t="s">
        <v>7287</v>
      </c>
      <c r="L899" s="5" t="s">
        <v>4401</v>
      </c>
    </row>
    <row r="900" spans="1:12" ht="17.25" customHeight="1" x14ac:dyDescent="0.25">
      <c r="A900" s="5" t="s">
        <v>8410</v>
      </c>
      <c r="B900" s="5" t="s">
        <v>8411</v>
      </c>
      <c r="C900" s="5">
        <v>2021</v>
      </c>
      <c r="D900" s="5" t="s">
        <v>8415</v>
      </c>
      <c r="E900" s="5" t="s">
        <v>8416</v>
      </c>
      <c r="F900" s="5">
        <v>126</v>
      </c>
      <c r="G900" s="5">
        <v>135</v>
      </c>
      <c r="H900" s="5">
        <v>9</v>
      </c>
      <c r="I900" s="5" t="s">
        <v>7287</v>
      </c>
      <c r="L900" s="5" t="s">
        <v>4401</v>
      </c>
    </row>
    <row r="901" spans="1:12" ht="17.25" customHeight="1" x14ac:dyDescent="0.25">
      <c r="A901" s="5" t="s">
        <v>8766</v>
      </c>
      <c r="B901" s="5" t="s">
        <v>8767</v>
      </c>
      <c r="C901" s="5">
        <v>2021</v>
      </c>
      <c r="D901" s="5" t="s">
        <v>8771</v>
      </c>
      <c r="E901" s="5" t="s">
        <v>8772</v>
      </c>
      <c r="F901" s="5">
        <v>126</v>
      </c>
      <c r="G901" s="5">
        <v>133</v>
      </c>
      <c r="H901" s="5">
        <v>7</v>
      </c>
      <c r="I901" s="5" t="s">
        <v>7287</v>
      </c>
      <c r="L901" s="5" t="s">
        <v>4401</v>
      </c>
    </row>
    <row r="902" spans="1:12" ht="17.25" customHeight="1" x14ac:dyDescent="0.25">
      <c r="A902" s="5" t="s">
        <v>8002</v>
      </c>
      <c r="B902" s="5" t="s">
        <v>8003</v>
      </c>
      <c r="C902" s="5">
        <v>2021</v>
      </c>
      <c r="D902" s="5" t="s">
        <v>8007</v>
      </c>
      <c r="E902" s="5" t="s">
        <v>8008</v>
      </c>
      <c r="F902" s="5">
        <v>1</v>
      </c>
      <c r="G902" s="5">
        <v>9</v>
      </c>
      <c r="H902" s="5">
        <v>8</v>
      </c>
      <c r="I902" s="5" t="s">
        <v>7287</v>
      </c>
      <c r="L902" s="5" t="s">
        <v>4401</v>
      </c>
    </row>
    <row r="903" spans="1:12" ht="17.25" customHeight="1" x14ac:dyDescent="0.25">
      <c r="A903" s="5" t="s">
        <v>8793</v>
      </c>
      <c r="B903" s="5" t="s">
        <v>8794</v>
      </c>
      <c r="C903" s="5">
        <v>2021</v>
      </c>
      <c r="D903" s="5" t="s">
        <v>8798</v>
      </c>
      <c r="E903" s="5" t="s">
        <v>8799</v>
      </c>
      <c r="F903" s="5">
        <v>225</v>
      </c>
      <c r="G903" s="5">
        <v>229</v>
      </c>
      <c r="H903" s="5">
        <v>4</v>
      </c>
      <c r="I903" s="5" t="s">
        <v>7287</v>
      </c>
      <c r="L903" s="5" t="s">
        <v>4401</v>
      </c>
    </row>
    <row r="904" spans="1:12" ht="17.25" customHeight="1" x14ac:dyDescent="0.25">
      <c r="A904" s="5" t="s">
        <v>8811</v>
      </c>
      <c r="B904" s="5" t="s">
        <v>8812</v>
      </c>
      <c r="C904" s="5">
        <v>2021</v>
      </c>
      <c r="D904" s="5" t="s">
        <v>8816</v>
      </c>
      <c r="E904" s="5" t="s">
        <v>8817</v>
      </c>
      <c r="F904" s="5">
        <v>1</v>
      </c>
      <c r="G904" s="5">
        <v>5</v>
      </c>
      <c r="H904" s="5">
        <v>4</v>
      </c>
      <c r="I904" s="5" t="s">
        <v>7287</v>
      </c>
      <c r="L904" s="5" t="s">
        <v>4401</v>
      </c>
    </row>
    <row r="905" spans="1:12" ht="17.25" customHeight="1" x14ac:dyDescent="0.25">
      <c r="A905" s="5" t="s">
        <v>7452</v>
      </c>
      <c r="B905" s="5" t="s">
        <v>7453</v>
      </c>
      <c r="C905" s="5">
        <v>2021</v>
      </c>
      <c r="D905" s="5" t="s">
        <v>7456</v>
      </c>
      <c r="E905" s="5" t="s">
        <v>7457</v>
      </c>
      <c r="F905" s="5">
        <v>1</v>
      </c>
      <c r="G905" s="5">
        <v>8</v>
      </c>
      <c r="H905" s="5">
        <v>7</v>
      </c>
      <c r="I905" s="5" t="s">
        <v>7287</v>
      </c>
      <c r="L905" s="5" t="s">
        <v>4401</v>
      </c>
    </row>
    <row r="906" spans="1:12" ht="17.25" customHeight="1" x14ac:dyDescent="0.25">
      <c r="A906" s="5" t="s">
        <v>9065</v>
      </c>
      <c r="B906" s="5" t="s">
        <v>9066</v>
      </c>
      <c r="C906" s="5">
        <v>2021</v>
      </c>
      <c r="D906" s="5" t="s">
        <v>9070</v>
      </c>
      <c r="E906" s="5" t="s">
        <v>9071</v>
      </c>
      <c r="F906" s="5">
        <v>1</v>
      </c>
      <c r="G906" s="5">
        <v>6</v>
      </c>
      <c r="H906" s="5">
        <v>5</v>
      </c>
      <c r="I906" s="5" t="s">
        <v>7287</v>
      </c>
      <c r="L906" s="5" t="s">
        <v>4401</v>
      </c>
    </row>
    <row r="907" spans="1:12" ht="17.25" customHeight="1" x14ac:dyDescent="0.25">
      <c r="A907" s="5" t="s">
        <v>9091</v>
      </c>
      <c r="B907" s="5" t="s">
        <v>9092</v>
      </c>
      <c r="C907" s="5">
        <v>2021</v>
      </c>
      <c r="D907" s="5" t="s">
        <v>9095</v>
      </c>
      <c r="E907" s="5" t="s">
        <v>9096</v>
      </c>
      <c r="F907" s="5">
        <v>1</v>
      </c>
      <c r="G907" s="5">
        <v>8</v>
      </c>
      <c r="H907" s="5">
        <v>7</v>
      </c>
      <c r="I907" s="5" t="s">
        <v>7287</v>
      </c>
      <c r="L907" s="5" t="s">
        <v>4401</v>
      </c>
    </row>
    <row r="908" spans="1:12" ht="17.25" customHeight="1" x14ac:dyDescent="0.25">
      <c r="A908" s="5" t="s">
        <v>7498</v>
      </c>
      <c r="B908" s="5" t="s">
        <v>7499</v>
      </c>
      <c r="C908" s="5">
        <v>2021</v>
      </c>
      <c r="D908" s="5" t="s">
        <v>7503</v>
      </c>
      <c r="E908" s="5" t="s">
        <v>7504</v>
      </c>
      <c r="F908" s="5">
        <v>1</v>
      </c>
      <c r="G908" s="5">
        <v>6</v>
      </c>
      <c r="H908" s="5">
        <v>5</v>
      </c>
      <c r="I908" s="5" t="s">
        <v>7287</v>
      </c>
      <c r="L908" s="5" t="s">
        <v>4401</v>
      </c>
    </row>
    <row r="909" spans="1:12" ht="17.25" customHeight="1" x14ac:dyDescent="0.25">
      <c r="A909" s="5" t="s">
        <v>7360</v>
      </c>
      <c r="B909" s="5" t="s">
        <v>7361</v>
      </c>
      <c r="C909" s="5">
        <v>2021</v>
      </c>
      <c r="D909" s="5" t="s">
        <v>7365</v>
      </c>
      <c r="E909" s="5" t="s">
        <v>7366</v>
      </c>
      <c r="F909" s="5">
        <v>1</v>
      </c>
      <c r="G909" s="5">
        <v>6</v>
      </c>
      <c r="H909" s="5">
        <v>5</v>
      </c>
      <c r="I909" s="5" t="s">
        <v>7287</v>
      </c>
      <c r="L909" s="5" t="s">
        <v>4401</v>
      </c>
    </row>
    <row r="910" spans="1:12" ht="17.25" customHeight="1" x14ac:dyDescent="0.25">
      <c r="B910" s="5" t="s">
        <v>9226</v>
      </c>
      <c r="C910" s="5">
        <v>2021</v>
      </c>
      <c r="D910" s="5" t="s">
        <v>9231</v>
      </c>
      <c r="F910" s="5" t="s">
        <v>9228</v>
      </c>
      <c r="G910" s="5" t="s">
        <v>9228</v>
      </c>
      <c r="I910" s="5" t="s">
        <v>7287</v>
      </c>
      <c r="L910" s="5" t="s">
        <v>4401</v>
      </c>
    </row>
    <row r="911" spans="1:12" ht="17.25" customHeight="1" x14ac:dyDescent="0.25">
      <c r="A911" s="5" t="s">
        <v>5836</v>
      </c>
      <c r="B911" s="5" t="s">
        <v>5839</v>
      </c>
      <c r="C911" s="5">
        <v>2021</v>
      </c>
      <c r="D911" s="5" t="s">
        <v>5707</v>
      </c>
      <c r="E911" s="5" t="s">
        <v>5708</v>
      </c>
      <c r="F911" s="5">
        <v>4373</v>
      </c>
      <c r="G911" s="5">
        <v>4380</v>
      </c>
      <c r="H911" s="5">
        <v>7</v>
      </c>
      <c r="I911" s="5" t="s">
        <v>28</v>
      </c>
      <c r="L911" s="5" t="s">
        <v>4401</v>
      </c>
    </row>
    <row r="912" spans="1:12" ht="17.25" customHeight="1" x14ac:dyDescent="0.25">
      <c r="A912" s="5" t="s">
        <v>5591</v>
      </c>
      <c r="B912" s="5" t="s">
        <v>5594</v>
      </c>
      <c r="C912" s="5">
        <v>2021</v>
      </c>
      <c r="D912" s="5" t="s">
        <v>5665</v>
      </c>
      <c r="E912" s="5" t="s">
        <v>5666</v>
      </c>
      <c r="F912" s="5">
        <v>381</v>
      </c>
      <c r="G912" s="5">
        <v>386</v>
      </c>
      <c r="H912" s="5">
        <v>5</v>
      </c>
      <c r="I912" s="5" t="s">
        <v>28</v>
      </c>
      <c r="L912" s="5" t="s">
        <v>4401</v>
      </c>
    </row>
    <row r="913" spans="1:18" ht="17.25" customHeight="1" x14ac:dyDescent="0.25">
      <c r="A913" s="5" t="s">
        <v>1002</v>
      </c>
      <c r="B913" s="5" t="s">
        <v>1005</v>
      </c>
      <c r="C913" s="5">
        <v>2021</v>
      </c>
      <c r="D913" s="5" t="s">
        <v>1009</v>
      </c>
      <c r="E913" s="5" t="s">
        <v>1010</v>
      </c>
      <c r="F913" s="5">
        <v>450</v>
      </c>
      <c r="G913" s="5">
        <v>461</v>
      </c>
      <c r="H913" s="5">
        <v>11</v>
      </c>
      <c r="I913" s="5" t="s">
        <v>28</v>
      </c>
      <c r="L913" s="5" t="s">
        <v>4401</v>
      </c>
      <c r="M913" s="5" t="s">
        <v>4402</v>
      </c>
      <c r="N913" s="5" t="s">
        <v>4403</v>
      </c>
      <c r="O913" s="5" t="s">
        <v>4403</v>
      </c>
      <c r="P913" s="5" t="s">
        <v>4403</v>
      </c>
    </row>
    <row r="914" spans="1:18" ht="17.25" customHeight="1" x14ac:dyDescent="0.25">
      <c r="A914" s="5" t="s">
        <v>5792</v>
      </c>
      <c r="B914" s="5" t="s">
        <v>5795</v>
      </c>
      <c r="C914" s="5">
        <v>2021</v>
      </c>
      <c r="D914" s="5" t="s">
        <v>5645</v>
      </c>
      <c r="E914" s="5" t="s">
        <v>5646</v>
      </c>
      <c r="F914" s="5">
        <v>813</v>
      </c>
      <c r="G914" s="5">
        <v>820</v>
      </c>
      <c r="H914" s="5">
        <v>7</v>
      </c>
      <c r="I914" s="5" t="s">
        <v>28</v>
      </c>
      <c r="L914" s="5" t="s">
        <v>4401</v>
      </c>
    </row>
    <row r="915" spans="1:18" ht="17.25" customHeight="1" x14ac:dyDescent="0.25">
      <c r="A915" s="5" t="s">
        <v>813</v>
      </c>
      <c r="B915" s="5" t="s">
        <v>816</v>
      </c>
      <c r="C915" s="5">
        <v>2021</v>
      </c>
      <c r="D915" s="5" t="s">
        <v>820</v>
      </c>
      <c r="E915" s="5" t="s">
        <v>821</v>
      </c>
      <c r="I915" s="5" t="s">
        <v>28</v>
      </c>
      <c r="L915" s="5" t="s">
        <v>4401</v>
      </c>
      <c r="M915" s="5" t="s">
        <v>4403</v>
      </c>
      <c r="N915" s="5" t="s">
        <v>4403</v>
      </c>
      <c r="O915" s="5" t="s">
        <v>4403</v>
      </c>
      <c r="P915" s="5" t="s">
        <v>4403</v>
      </c>
      <c r="Q915" s="5" t="s">
        <v>4403</v>
      </c>
      <c r="R915" s="5" t="s">
        <v>4403</v>
      </c>
    </row>
    <row r="916" spans="1:18" ht="17.25" customHeight="1" x14ac:dyDescent="0.25">
      <c r="A916" s="5" t="s">
        <v>5640</v>
      </c>
      <c r="B916" s="5" t="s">
        <v>5643</v>
      </c>
      <c r="C916" s="5">
        <v>2021</v>
      </c>
      <c r="D916" s="5" t="s">
        <v>7188</v>
      </c>
      <c r="E916" s="5" t="s">
        <v>767</v>
      </c>
      <c r="F916" s="5">
        <v>54</v>
      </c>
      <c r="G916" s="5">
        <v>62</v>
      </c>
      <c r="H916" s="5">
        <v>8</v>
      </c>
      <c r="I916" s="5" t="s">
        <v>28</v>
      </c>
      <c r="L916" s="5" t="s">
        <v>4401</v>
      </c>
    </row>
    <row r="917" spans="1:18" ht="17.25" customHeight="1" x14ac:dyDescent="0.25">
      <c r="A917" s="5" t="s">
        <v>717</v>
      </c>
      <c r="B917" s="5" t="s">
        <v>720</v>
      </c>
      <c r="C917" s="5">
        <v>2021</v>
      </c>
      <c r="D917" s="5" t="s">
        <v>724</v>
      </c>
      <c r="E917" s="5" t="s">
        <v>725</v>
      </c>
      <c r="F917" s="5">
        <v>245</v>
      </c>
      <c r="G917" s="5">
        <v>263</v>
      </c>
      <c r="H917" s="5">
        <v>18</v>
      </c>
      <c r="I917" s="5" t="s">
        <v>28</v>
      </c>
      <c r="L917" s="5" t="s">
        <v>4401</v>
      </c>
      <c r="M917" s="5" t="s">
        <v>4402</v>
      </c>
      <c r="N917" s="5" t="s">
        <v>4403</v>
      </c>
      <c r="O917" s="5" t="s">
        <v>4403</v>
      </c>
      <c r="P917" s="5" t="s">
        <v>4403</v>
      </c>
    </row>
    <row r="918" spans="1:18" ht="17.25" customHeight="1" x14ac:dyDescent="0.25">
      <c r="A918" s="5" t="s">
        <v>5678</v>
      </c>
      <c r="B918" s="5" t="s">
        <v>5681</v>
      </c>
      <c r="C918" s="5">
        <v>2021</v>
      </c>
      <c r="D918" s="5" t="s">
        <v>5598</v>
      </c>
      <c r="E918" s="5" t="s">
        <v>5599</v>
      </c>
      <c r="I918" s="5" t="s">
        <v>28</v>
      </c>
      <c r="L918" s="5" t="s">
        <v>4401</v>
      </c>
    </row>
    <row r="919" spans="1:18" ht="17.25" customHeight="1" x14ac:dyDescent="0.25">
      <c r="A919" s="5" t="s">
        <v>778</v>
      </c>
      <c r="B919" s="5" t="s">
        <v>781</v>
      </c>
      <c r="C919" s="5">
        <v>2021</v>
      </c>
      <c r="D919" s="5" t="s">
        <v>7188</v>
      </c>
      <c r="E919" s="5" t="s">
        <v>786</v>
      </c>
      <c r="I919" s="5" t="s">
        <v>28</v>
      </c>
      <c r="L919" s="5" t="s">
        <v>4401</v>
      </c>
    </row>
    <row r="920" spans="1:18" ht="17.25" customHeight="1" x14ac:dyDescent="0.25">
      <c r="A920" s="5" t="s">
        <v>626</v>
      </c>
      <c r="B920" s="5" t="s">
        <v>629</v>
      </c>
      <c r="C920" s="5">
        <v>2021</v>
      </c>
      <c r="D920" s="5" t="s">
        <v>7188</v>
      </c>
      <c r="E920" s="5" t="s">
        <v>634</v>
      </c>
      <c r="F920" s="5">
        <v>1228</v>
      </c>
      <c r="G920" s="5">
        <v>1235</v>
      </c>
      <c r="H920" s="5">
        <v>7</v>
      </c>
      <c r="I920" s="5" t="s">
        <v>28</v>
      </c>
      <c r="L920" s="5" t="s">
        <v>4401</v>
      </c>
    </row>
    <row r="921" spans="1:18" ht="17.25" customHeight="1" x14ac:dyDescent="0.25">
      <c r="A921" s="5" t="s">
        <v>5774</v>
      </c>
      <c r="B921" s="5" t="s">
        <v>5777</v>
      </c>
      <c r="C921" s="5">
        <v>2021</v>
      </c>
      <c r="D921" s="5" t="s">
        <v>7188</v>
      </c>
      <c r="E921" s="5" t="s">
        <v>634</v>
      </c>
      <c r="F921" s="5">
        <v>132</v>
      </c>
      <c r="G921" s="5">
        <v>152</v>
      </c>
      <c r="H921" s="5">
        <v>20</v>
      </c>
      <c r="I921" s="5" t="s">
        <v>28</v>
      </c>
      <c r="L921" s="5" t="s">
        <v>4401</v>
      </c>
    </row>
    <row r="922" spans="1:18" ht="17.25" customHeight="1" x14ac:dyDescent="0.25">
      <c r="A922" s="5" t="s">
        <v>5823</v>
      </c>
      <c r="B922" s="5" t="s">
        <v>5826</v>
      </c>
      <c r="C922" s="5">
        <v>2021</v>
      </c>
      <c r="D922" s="5" t="s">
        <v>5675</v>
      </c>
      <c r="E922" s="5" t="s">
        <v>5676</v>
      </c>
      <c r="I922" s="5" t="s">
        <v>28</v>
      </c>
      <c r="L922" s="5" t="s">
        <v>4401</v>
      </c>
    </row>
    <row r="923" spans="1:18" ht="17.25" customHeight="1" x14ac:dyDescent="0.25">
      <c r="A923" s="5" t="s">
        <v>796</v>
      </c>
      <c r="B923" s="5" t="s">
        <v>799</v>
      </c>
      <c r="C923" s="5">
        <v>2021</v>
      </c>
      <c r="D923" s="5" t="s">
        <v>802</v>
      </c>
      <c r="E923" s="5" t="s">
        <v>803</v>
      </c>
      <c r="F923" s="5">
        <v>1</v>
      </c>
      <c r="G923" s="5">
        <v>25</v>
      </c>
      <c r="H923" s="5">
        <v>24</v>
      </c>
      <c r="I923" s="5" t="s">
        <v>28</v>
      </c>
      <c r="L923" s="5" t="s">
        <v>4401</v>
      </c>
    </row>
    <row r="924" spans="1:18" ht="17.25" customHeight="1" x14ac:dyDescent="0.25">
      <c r="A924" s="5" t="s">
        <v>1082</v>
      </c>
      <c r="B924" s="5" t="s">
        <v>1085</v>
      </c>
      <c r="C924" s="5">
        <v>2021</v>
      </c>
      <c r="D924" s="5" t="s">
        <v>1089</v>
      </c>
      <c r="E924" s="5" t="s">
        <v>1090</v>
      </c>
      <c r="F924" s="5">
        <v>218</v>
      </c>
      <c r="G924" s="5">
        <v>235</v>
      </c>
      <c r="H924" s="5">
        <v>17</v>
      </c>
      <c r="I924" s="5" t="s">
        <v>28</v>
      </c>
      <c r="L924" s="5" t="s">
        <v>4401</v>
      </c>
      <c r="M924" s="5" t="s">
        <v>4402</v>
      </c>
      <c r="N924" s="5" t="s">
        <v>4403</v>
      </c>
      <c r="O924" s="5" t="s">
        <v>4403</v>
      </c>
      <c r="P924" s="5" t="s">
        <v>4403</v>
      </c>
    </row>
    <row r="925" spans="1:18" ht="17.25" customHeight="1" x14ac:dyDescent="0.25">
      <c r="A925" s="5" t="s">
        <v>5725</v>
      </c>
      <c r="B925" s="5" t="s">
        <v>5728</v>
      </c>
      <c r="C925" s="5">
        <v>2021</v>
      </c>
      <c r="D925" s="5" t="s">
        <v>5685</v>
      </c>
      <c r="E925" s="5" t="s">
        <v>5686</v>
      </c>
      <c r="I925" s="5" t="s">
        <v>28</v>
      </c>
      <c r="L925" s="5" t="s">
        <v>4401</v>
      </c>
    </row>
    <row r="926" spans="1:18" ht="17.25" customHeight="1" x14ac:dyDescent="0.25">
      <c r="A926" s="5" t="s">
        <v>3974</v>
      </c>
      <c r="B926" s="5" t="s">
        <v>5878</v>
      </c>
      <c r="C926" s="5">
        <v>2021</v>
      </c>
      <c r="D926" s="5" t="s">
        <v>5842</v>
      </c>
      <c r="E926" s="5" t="s">
        <v>5843</v>
      </c>
      <c r="F926" s="5">
        <v>316</v>
      </c>
      <c r="G926" s="5">
        <v>327</v>
      </c>
      <c r="H926" s="5">
        <v>11</v>
      </c>
      <c r="I926" s="5" t="s">
        <v>28</v>
      </c>
      <c r="L926" s="5" t="s">
        <v>4401</v>
      </c>
    </row>
    <row r="927" spans="1:18" ht="17.25" customHeight="1" x14ac:dyDescent="0.25">
      <c r="A927" s="5" t="s">
        <v>646</v>
      </c>
      <c r="B927" s="5" t="s">
        <v>649</v>
      </c>
      <c r="C927" s="5">
        <v>2021</v>
      </c>
      <c r="D927" s="5" t="s">
        <v>653</v>
      </c>
      <c r="I927" s="5" t="s">
        <v>28</v>
      </c>
      <c r="L927" s="5" t="s">
        <v>4401</v>
      </c>
      <c r="M927" s="5" t="s">
        <v>4403</v>
      </c>
      <c r="N927" s="5" t="s">
        <v>4403</v>
      </c>
      <c r="O927" s="5" t="s">
        <v>4403</v>
      </c>
      <c r="P927" s="5" t="s">
        <v>4403</v>
      </c>
      <c r="Q927" s="5" t="s">
        <v>4403</v>
      </c>
      <c r="R927" s="5" t="s">
        <v>4403</v>
      </c>
    </row>
    <row r="928" spans="1:18" ht="17.25" customHeight="1" x14ac:dyDescent="0.25">
      <c r="A928" s="5" t="s">
        <v>878</v>
      </c>
      <c r="B928" s="5" t="s">
        <v>880</v>
      </c>
      <c r="C928" s="5">
        <v>2021</v>
      </c>
      <c r="D928" s="5" t="s">
        <v>884</v>
      </c>
      <c r="E928" s="5" t="s">
        <v>885</v>
      </c>
      <c r="I928" s="5" t="s">
        <v>28</v>
      </c>
      <c r="L928" s="5" t="s">
        <v>4401</v>
      </c>
      <c r="M928" s="5" t="s">
        <v>4402</v>
      </c>
      <c r="N928" s="5" t="s">
        <v>4403</v>
      </c>
      <c r="O928" s="5" t="s">
        <v>4403</v>
      </c>
    </row>
    <row r="929" spans="1:16" ht="17.25" customHeight="1" x14ac:dyDescent="0.25">
      <c r="A929" s="5" t="s">
        <v>5890</v>
      </c>
      <c r="B929" s="5" t="s">
        <v>5893</v>
      </c>
      <c r="C929" s="5">
        <v>2021</v>
      </c>
      <c r="D929" s="5" t="s">
        <v>5771</v>
      </c>
      <c r="E929" s="5" t="s">
        <v>5772</v>
      </c>
      <c r="F929" s="5">
        <v>419</v>
      </c>
      <c r="G929" s="5">
        <v>427</v>
      </c>
      <c r="H929" s="5">
        <v>8</v>
      </c>
      <c r="I929" s="5" t="s">
        <v>28</v>
      </c>
      <c r="L929" s="5" t="s">
        <v>4401</v>
      </c>
    </row>
    <row r="930" spans="1:16" ht="17.25" customHeight="1" x14ac:dyDescent="0.25">
      <c r="A930" s="5" t="s">
        <v>1064</v>
      </c>
      <c r="B930" s="5" t="s">
        <v>1067</v>
      </c>
      <c r="C930" s="5">
        <v>2021</v>
      </c>
      <c r="D930" s="5" t="s">
        <v>1071</v>
      </c>
      <c r="E930" s="5" t="s">
        <v>1072</v>
      </c>
      <c r="F930" s="5">
        <v>340</v>
      </c>
      <c r="G930" s="5">
        <v>346</v>
      </c>
      <c r="H930" s="5">
        <v>6</v>
      </c>
      <c r="I930" s="5" t="s">
        <v>28</v>
      </c>
      <c r="L930" s="5" t="s">
        <v>4401</v>
      </c>
      <c r="M930" s="5" t="s">
        <v>4402</v>
      </c>
      <c r="N930" s="5" t="s">
        <v>4403</v>
      </c>
      <c r="O930" s="5" t="s">
        <v>4403</v>
      </c>
      <c r="P930" s="5" t="s">
        <v>4403</v>
      </c>
    </row>
    <row r="931" spans="1:16" ht="17.25" customHeight="1" x14ac:dyDescent="0.25">
      <c r="A931" s="5" t="s">
        <v>5734</v>
      </c>
      <c r="B931" s="5" t="s">
        <v>5737</v>
      </c>
      <c r="C931" s="5">
        <v>2021</v>
      </c>
      <c r="D931" s="5" t="s">
        <v>5881</v>
      </c>
      <c r="E931" s="5" t="s">
        <v>5882</v>
      </c>
      <c r="I931" s="5" t="s">
        <v>28</v>
      </c>
      <c r="L931" s="5" t="s">
        <v>4401</v>
      </c>
    </row>
    <row r="932" spans="1:16" ht="17.25" customHeight="1" x14ac:dyDescent="0.25">
      <c r="A932" s="5" t="s">
        <v>855</v>
      </c>
      <c r="B932" s="5" t="s">
        <v>858</v>
      </c>
      <c r="C932" s="5">
        <v>2021</v>
      </c>
      <c r="D932" s="5" t="s">
        <v>860</v>
      </c>
      <c r="I932" s="5" t="s">
        <v>28</v>
      </c>
      <c r="L932" s="5" t="s">
        <v>4401</v>
      </c>
      <c r="M932" s="5" t="s">
        <v>4402</v>
      </c>
      <c r="N932" s="5" t="s">
        <v>4403</v>
      </c>
      <c r="O932" s="5" t="s">
        <v>4403</v>
      </c>
    </row>
    <row r="933" spans="1:16" ht="17.25" customHeight="1" x14ac:dyDescent="0.25">
      <c r="A933" s="5" t="s">
        <v>760</v>
      </c>
      <c r="B933" s="5" t="s">
        <v>763</v>
      </c>
      <c r="C933" s="5">
        <v>2021</v>
      </c>
      <c r="D933" s="5" t="s">
        <v>7188</v>
      </c>
      <c r="E933" s="5" t="s">
        <v>767</v>
      </c>
      <c r="F933" s="5">
        <v>912</v>
      </c>
      <c r="G933" s="5">
        <v>922</v>
      </c>
      <c r="H933" s="5">
        <v>10</v>
      </c>
      <c r="I933" s="5" t="s">
        <v>28</v>
      </c>
      <c r="L933" s="5" t="s">
        <v>4401</v>
      </c>
    </row>
    <row r="934" spans="1:16" ht="17.25" customHeight="1" x14ac:dyDescent="0.25">
      <c r="A934" s="5" t="s">
        <v>5658</v>
      </c>
      <c r="B934" s="5" t="s">
        <v>5661</v>
      </c>
      <c r="C934" s="5">
        <v>2021</v>
      </c>
      <c r="D934" s="5" t="s">
        <v>7188</v>
      </c>
      <c r="E934" s="5" t="s">
        <v>786</v>
      </c>
      <c r="I934" s="5" t="s">
        <v>28</v>
      </c>
      <c r="L934" s="5" t="s">
        <v>4401</v>
      </c>
    </row>
    <row r="935" spans="1:16" ht="17.25" customHeight="1" x14ac:dyDescent="0.25">
      <c r="A935" s="5" t="s">
        <v>636</v>
      </c>
      <c r="B935" s="5" t="s">
        <v>639</v>
      </c>
      <c r="C935" s="5">
        <v>2021</v>
      </c>
      <c r="D935" s="5" t="s">
        <v>643</v>
      </c>
      <c r="E935" s="5" t="s">
        <v>644</v>
      </c>
      <c r="F935" s="5">
        <v>23</v>
      </c>
      <c r="G935" s="5">
        <v>28</v>
      </c>
      <c r="H935" s="5">
        <v>5</v>
      </c>
      <c r="I935" s="5" t="s">
        <v>28</v>
      </c>
      <c r="L935" s="5" t="s">
        <v>4401</v>
      </c>
      <c r="M935" s="5" t="s">
        <v>4402</v>
      </c>
      <c r="N935" s="5" t="s">
        <v>4403</v>
      </c>
      <c r="O935" s="5" t="s">
        <v>4403</v>
      </c>
      <c r="P935" s="5" t="s">
        <v>4403</v>
      </c>
    </row>
    <row r="936" spans="1:16" ht="17.25" customHeight="1" x14ac:dyDescent="0.25">
      <c r="A936" s="5" t="s">
        <v>961</v>
      </c>
      <c r="B936" s="5" t="s">
        <v>964</v>
      </c>
      <c r="C936" s="5">
        <v>2021</v>
      </c>
      <c r="D936" s="5" t="s">
        <v>968</v>
      </c>
      <c r="E936" s="5" t="s">
        <v>969</v>
      </c>
      <c r="F936" s="5">
        <v>208</v>
      </c>
      <c r="G936" s="5">
        <v>236</v>
      </c>
      <c r="H936" s="5">
        <v>28</v>
      </c>
      <c r="I936" s="5" t="s">
        <v>28</v>
      </c>
      <c r="L936" s="5" t="s">
        <v>4401</v>
      </c>
      <c r="M936" s="5" t="s">
        <v>4402</v>
      </c>
      <c r="N936" s="5" t="s">
        <v>4403</v>
      </c>
      <c r="O936" s="5" t="s">
        <v>4403</v>
      </c>
      <c r="P936" s="5" t="s">
        <v>4403</v>
      </c>
    </row>
    <row r="937" spans="1:16" ht="17.25" customHeight="1" x14ac:dyDescent="0.25">
      <c r="A937" s="5" t="s">
        <v>1055</v>
      </c>
      <c r="B937" s="5" t="s">
        <v>1058</v>
      </c>
      <c r="C937" s="5">
        <v>2021</v>
      </c>
      <c r="D937" s="5" t="s">
        <v>1062</v>
      </c>
      <c r="E937" s="5" t="s">
        <v>1063</v>
      </c>
      <c r="I937" s="5" t="s">
        <v>28</v>
      </c>
      <c r="L937" s="5" t="s">
        <v>4401</v>
      </c>
      <c r="M937" s="5" t="s">
        <v>4402</v>
      </c>
      <c r="N937" s="5" t="s">
        <v>4403</v>
      </c>
      <c r="O937" s="5" t="s">
        <v>4403</v>
      </c>
    </row>
    <row r="938" spans="1:16" ht="17.25" customHeight="1" x14ac:dyDescent="0.25">
      <c r="A938" s="5" t="s">
        <v>654</v>
      </c>
      <c r="B938" s="5" t="s">
        <v>657</v>
      </c>
      <c r="C938" s="5">
        <v>2021</v>
      </c>
      <c r="D938" s="5" t="s">
        <v>661</v>
      </c>
      <c r="E938" s="5" t="s">
        <v>662</v>
      </c>
      <c r="F938" s="5">
        <v>190</v>
      </c>
      <c r="G938" s="5">
        <v>195</v>
      </c>
      <c r="H938" s="5">
        <v>5</v>
      </c>
      <c r="I938" s="5" t="s">
        <v>28</v>
      </c>
      <c r="L938" s="5" t="s">
        <v>4401</v>
      </c>
      <c r="M938" s="5" t="s">
        <v>4402</v>
      </c>
      <c r="N938" s="5" t="s">
        <v>4403</v>
      </c>
      <c r="O938" s="5" t="s">
        <v>4403</v>
      </c>
      <c r="P938" s="5" t="s">
        <v>4403</v>
      </c>
    </row>
    <row r="939" spans="1:16" ht="17.25" customHeight="1" x14ac:dyDescent="0.25">
      <c r="A939" s="5" t="s">
        <v>5755</v>
      </c>
      <c r="B939" s="5" t="s">
        <v>5758</v>
      </c>
      <c r="C939" s="5">
        <v>2021</v>
      </c>
      <c r="D939" s="5" t="s">
        <v>5780</v>
      </c>
      <c r="E939" s="5" t="s">
        <v>5781</v>
      </c>
      <c r="F939" s="5">
        <v>361</v>
      </c>
      <c r="G939" s="5">
        <v>368</v>
      </c>
      <c r="H939" s="5">
        <v>7</v>
      </c>
      <c r="I939" s="5" t="s">
        <v>28</v>
      </c>
      <c r="L939" s="5" t="s">
        <v>4401</v>
      </c>
    </row>
    <row r="940" spans="1:16" ht="17.25" customHeight="1" x14ac:dyDescent="0.25">
      <c r="A940" s="5" t="s">
        <v>5668</v>
      </c>
      <c r="B940" s="5" t="s">
        <v>5671</v>
      </c>
      <c r="C940" s="5">
        <v>2021</v>
      </c>
      <c r="D940" s="5" t="s">
        <v>5869</v>
      </c>
      <c r="E940" s="5" t="s">
        <v>5870</v>
      </c>
      <c r="I940" s="5" t="s">
        <v>28</v>
      </c>
      <c r="L940" s="5" t="s">
        <v>4401</v>
      </c>
    </row>
    <row r="941" spans="1:16" ht="17.25" customHeight="1" x14ac:dyDescent="0.25">
      <c r="A941" s="5" t="s">
        <v>788</v>
      </c>
      <c r="B941" s="5" t="s">
        <v>791</v>
      </c>
      <c r="C941" s="5">
        <v>2021</v>
      </c>
      <c r="D941" s="5" t="s">
        <v>794</v>
      </c>
      <c r="E941" s="5" t="s">
        <v>795</v>
      </c>
      <c r="F941" s="5">
        <v>212</v>
      </c>
      <c r="G941" s="5">
        <v>217</v>
      </c>
      <c r="H941" s="5">
        <v>5</v>
      </c>
      <c r="I941" s="5" t="s">
        <v>28</v>
      </c>
      <c r="L941" s="5" t="s">
        <v>4401</v>
      </c>
      <c r="M941" s="5" t="s">
        <v>4402</v>
      </c>
      <c r="N941" s="5" t="s">
        <v>4403</v>
      </c>
      <c r="O941" s="5" t="s">
        <v>4403</v>
      </c>
      <c r="P941" s="5" t="s">
        <v>4403</v>
      </c>
    </row>
    <row r="942" spans="1:16" ht="17.25" customHeight="1" x14ac:dyDescent="0.25">
      <c r="A942" s="5" t="s">
        <v>934</v>
      </c>
      <c r="B942" s="5" t="s">
        <v>937</v>
      </c>
      <c r="C942" s="5">
        <v>2021</v>
      </c>
      <c r="D942" s="5" t="s">
        <v>941</v>
      </c>
      <c r="E942" s="5" t="s">
        <v>942</v>
      </c>
      <c r="F942" s="5">
        <v>153</v>
      </c>
      <c r="G942" s="5">
        <v>170</v>
      </c>
      <c r="H942" s="5">
        <v>17</v>
      </c>
      <c r="I942" s="5" t="s">
        <v>28</v>
      </c>
      <c r="L942" s="5" t="s">
        <v>4401</v>
      </c>
      <c r="M942" s="5" t="s">
        <v>4402</v>
      </c>
      <c r="N942" s="5" t="s">
        <v>4403</v>
      </c>
      <c r="O942" s="5" t="s">
        <v>4403</v>
      </c>
      <c r="P942" s="5" t="s">
        <v>4403</v>
      </c>
    </row>
    <row r="943" spans="1:16" ht="17.25" customHeight="1" x14ac:dyDescent="0.25">
      <c r="A943" s="5" t="s">
        <v>5701</v>
      </c>
      <c r="B943" s="5" t="s">
        <v>5704</v>
      </c>
      <c r="C943" s="5">
        <v>2021</v>
      </c>
      <c r="D943" s="5" t="s">
        <v>5732</v>
      </c>
      <c r="I943" s="5" t="s">
        <v>28</v>
      </c>
      <c r="L943" s="5" t="s">
        <v>4401</v>
      </c>
    </row>
    <row r="944" spans="1:16" ht="17.25" customHeight="1" x14ac:dyDescent="0.25">
      <c r="A944" s="5" t="s">
        <v>5863</v>
      </c>
      <c r="B944" s="5" t="s">
        <v>5866</v>
      </c>
      <c r="C944" s="5">
        <v>2021</v>
      </c>
      <c r="D944" s="5" t="s">
        <v>5853</v>
      </c>
      <c r="E944" s="5" t="s">
        <v>5854</v>
      </c>
      <c r="I944" s="5" t="s">
        <v>28</v>
      </c>
      <c r="L944" s="5" t="s">
        <v>4401</v>
      </c>
    </row>
    <row r="945" spans="1:18" ht="17.25" customHeight="1" x14ac:dyDescent="0.25">
      <c r="A945" s="5" t="s">
        <v>5765</v>
      </c>
      <c r="B945" s="5" t="s">
        <v>5768</v>
      </c>
      <c r="C945" s="5">
        <v>2021</v>
      </c>
      <c r="D945" s="5" t="s">
        <v>5695</v>
      </c>
      <c r="E945" s="5" t="s">
        <v>5696</v>
      </c>
      <c r="F945" s="5">
        <v>134</v>
      </c>
      <c r="G945" s="5">
        <v>145</v>
      </c>
      <c r="H945" s="5">
        <v>11</v>
      </c>
      <c r="I945" s="5" t="s">
        <v>28</v>
      </c>
      <c r="L945" s="5" t="s">
        <v>4401</v>
      </c>
    </row>
    <row r="946" spans="1:18" ht="17.25" customHeight="1" x14ac:dyDescent="0.25">
      <c r="A946" s="5" t="s">
        <v>993</v>
      </c>
      <c r="B946" s="5" t="s">
        <v>996</v>
      </c>
      <c r="C946" s="5">
        <v>2021</v>
      </c>
      <c r="D946" s="5" t="s">
        <v>1000</v>
      </c>
      <c r="E946" s="5" t="s">
        <v>1001</v>
      </c>
      <c r="I946" s="5" t="s">
        <v>28</v>
      </c>
      <c r="L946" s="5" t="s">
        <v>4401</v>
      </c>
      <c r="M946" s="5" t="s">
        <v>4402</v>
      </c>
      <c r="N946" s="5" t="s">
        <v>4403</v>
      </c>
      <c r="O946" s="5" t="s">
        <v>4403</v>
      </c>
    </row>
    <row r="947" spans="1:18" ht="17.25" customHeight="1" x14ac:dyDescent="0.25">
      <c r="A947" s="5" t="s">
        <v>5688</v>
      </c>
      <c r="B947" s="5" t="s">
        <v>5691</v>
      </c>
      <c r="C947" s="5">
        <v>2021</v>
      </c>
      <c r="D947" s="5" t="s">
        <v>5740</v>
      </c>
      <c r="E947" s="5" t="s">
        <v>5741</v>
      </c>
      <c r="F947" s="5">
        <v>264</v>
      </c>
      <c r="G947" s="5">
        <v>268</v>
      </c>
      <c r="H947" s="5">
        <v>4</v>
      </c>
      <c r="I947" s="5" t="s">
        <v>28</v>
      </c>
      <c r="L947" s="5" t="s">
        <v>4401</v>
      </c>
    </row>
    <row r="948" spans="1:18" ht="17.25" customHeight="1" x14ac:dyDescent="0.25">
      <c r="A948" s="5" t="s">
        <v>1046</v>
      </c>
      <c r="B948" s="5" t="s">
        <v>1048</v>
      </c>
      <c r="C948" s="5">
        <v>2021</v>
      </c>
      <c r="D948" s="5" t="s">
        <v>1053</v>
      </c>
      <c r="E948" s="5" t="s">
        <v>1054</v>
      </c>
      <c r="I948" s="5" t="s">
        <v>28</v>
      </c>
      <c r="L948" s="5" t="s">
        <v>7180</v>
      </c>
      <c r="M948" s="5" t="s">
        <v>4403</v>
      </c>
      <c r="N948" s="5" t="s">
        <v>4403</v>
      </c>
      <c r="O948" s="5" t="s">
        <v>4403</v>
      </c>
      <c r="P948" s="5" t="s">
        <v>4403</v>
      </c>
      <c r="Q948" s="5" t="s">
        <v>4403</v>
      </c>
      <c r="R948" s="5" t="s">
        <v>4403</v>
      </c>
    </row>
    <row r="949" spans="1:18" ht="17.25" customHeight="1" x14ac:dyDescent="0.25">
      <c r="A949" s="5" t="s">
        <v>944</v>
      </c>
      <c r="B949" s="5" t="s">
        <v>947</v>
      </c>
      <c r="C949" s="5">
        <v>2021</v>
      </c>
      <c r="D949" s="5" t="s">
        <v>950</v>
      </c>
      <c r="E949" s="5" t="s">
        <v>951</v>
      </c>
      <c r="F949" s="5">
        <v>150</v>
      </c>
      <c r="G949" s="5">
        <v>156</v>
      </c>
      <c r="H949" s="5">
        <v>6</v>
      </c>
      <c r="I949" s="5" t="s">
        <v>28</v>
      </c>
      <c r="L949" s="5" t="s">
        <v>7180</v>
      </c>
      <c r="M949" s="5" t="s">
        <v>4403</v>
      </c>
      <c r="N949" s="5" t="s">
        <v>4403</v>
      </c>
      <c r="O949" s="5" t="s">
        <v>4403</v>
      </c>
      <c r="P949" s="5" t="s">
        <v>4403</v>
      </c>
    </row>
    <row r="950" spans="1:18" ht="17.25" customHeight="1" x14ac:dyDescent="0.25">
      <c r="A950" s="5" t="s">
        <v>861</v>
      </c>
      <c r="B950" s="5" t="s">
        <v>864</v>
      </c>
      <c r="C950" s="5">
        <v>2021</v>
      </c>
      <c r="D950" s="5" t="s">
        <v>867</v>
      </c>
      <c r="E950" s="5" t="s">
        <v>868</v>
      </c>
      <c r="F950" s="5">
        <v>5225</v>
      </c>
      <c r="G950" s="5">
        <v>5253</v>
      </c>
      <c r="H950" s="5">
        <v>28</v>
      </c>
      <c r="I950" s="5" t="s">
        <v>28</v>
      </c>
      <c r="L950" s="5" t="s">
        <v>7180</v>
      </c>
      <c r="M950" s="5" t="s">
        <v>4403</v>
      </c>
      <c r="N950" s="5" t="s">
        <v>4403</v>
      </c>
      <c r="O950" s="5" t="s">
        <v>4403</v>
      </c>
      <c r="P950" s="5" t="s">
        <v>4403</v>
      </c>
    </row>
    <row r="951" spans="1:18" ht="17.25" customHeight="1" x14ac:dyDescent="0.25">
      <c r="A951" s="5" t="s">
        <v>1073</v>
      </c>
      <c r="B951" s="5" t="s">
        <v>1076</v>
      </c>
      <c r="C951" s="5">
        <v>2021</v>
      </c>
      <c r="D951" s="5" t="s">
        <v>1080</v>
      </c>
      <c r="E951" s="5" t="s">
        <v>1081</v>
      </c>
      <c r="F951" s="5">
        <v>17</v>
      </c>
      <c r="G951" s="5">
        <v>27</v>
      </c>
      <c r="H951" s="5">
        <v>10</v>
      </c>
      <c r="I951" s="5" t="s">
        <v>28</v>
      </c>
      <c r="L951" s="5" t="s">
        <v>7180</v>
      </c>
      <c r="M951" s="5" t="s">
        <v>4403</v>
      </c>
      <c r="N951" s="5" t="s">
        <v>4403</v>
      </c>
      <c r="O951" s="5" t="s">
        <v>4403</v>
      </c>
      <c r="P951" s="5" t="s">
        <v>4403</v>
      </c>
      <c r="Q951" s="5" t="s">
        <v>4403</v>
      </c>
      <c r="R951" s="5" t="s">
        <v>4403</v>
      </c>
    </row>
    <row r="952" spans="1:18" ht="17.25" customHeight="1" x14ac:dyDescent="0.25">
      <c r="A952" s="5" t="s">
        <v>926</v>
      </c>
      <c r="B952" s="5" t="s">
        <v>929</v>
      </c>
      <c r="C952" s="5">
        <v>2021</v>
      </c>
      <c r="D952" s="5" t="s">
        <v>933</v>
      </c>
      <c r="I952" s="5" t="s">
        <v>28</v>
      </c>
      <c r="J952" s="5" t="s">
        <v>4409</v>
      </c>
      <c r="L952" s="5" t="s">
        <v>7180</v>
      </c>
      <c r="M952" s="5" t="s">
        <v>4403</v>
      </c>
      <c r="N952" s="5" t="s">
        <v>4403</v>
      </c>
      <c r="O952" s="5" t="s">
        <v>4403</v>
      </c>
      <c r="P952" s="5" t="s">
        <v>4403</v>
      </c>
      <c r="Q952" s="5" t="s">
        <v>4403</v>
      </c>
      <c r="R952" s="5" t="s">
        <v>4403</v>
      </c>
    </row>
    <row r="953" spans="1:18" ht="17.25" customHeight="1" x14ac:dyDescent="0.25">
      <c r="A953" s="5" t="s">
        <v>8191</v>
      </c>
      <c r="B953" s="5" t="s">
        <v>5594</v>
      </c>
      <c r="C953" s="5">
        <v>2021</v>
      </c>
      <c r="D953" s="5" t="s">
        <v>8194</v>
      </c>
      <c r="E953" s="5" t="s">
        <v>8195</v>
      </c>
      <c r="F953" s="5">
        <v>381</v>
      </c>
      <c r="G953" s="5">
        <v>386</v>
      </c>
      <c r="H953" s="5">
        <v>5</v>
      </c>
      <c r="I953" s="5" t="s">
        <v>7287</v>
      </c>
      <c r="K953" s="5" t="s">
        <v>4401</v>
      </c>
    </row>
    <row r="954" spans="1:18" ht="17.25" customHeight="1" x14ac:dyDescent="0.25">
      <c r="A954" s="5" t="s">
        <v>7715</v>
      </c>
      <c r="B954" s="5" t="s">
        <v>843</v>
      </c>
      <c r="C954" s="5">
        <v>2021</v>
      </c>
      <c r="D954" s="5" t="s">
        <v>7718</v>
      </c>
      <c r="F954" s="5">
        <v>3356</v>
      </c>
      <c r="G954" s="5">
        <v>3360</v>
      </c>
      <c r="H954" s="5">
        <v>4</v>
      </c>
      <c r="I954" s="5" t="s">
        <v>7287</v>
      </c>
      <c r="K954" s="5" t="s">
        <v>4401</v>
      </c>
    </row>
    <row r="955" spans="1:18" ht="17.25" customHeight="1" x14ac:dyDescent="0.25">
      <c r="A955" s="5" t="s">
        <v>8406</v>
      </c>
      <c r="B955" s="5" t="s">
        <v>5728</v>
      </c>
      <c r="C955" s="5">
        <v>2021</v>
      </c>
      <c r="D955" s="5" t="s">
        <v>8409</v>
      </c>
      <c r="F955" s="5">
        <v>1</v>
      </c>
      <c r="G955" s="5">
        <v>6</v>
      </c>
      <c r="H955" s="5">
        <v>5</v>
      </c>
      <c r="I955" s="5" t="s">
        <v>7287</v>
      </c>
      <c r="K955" s="5" t="s">
        <v>4401</v>
      </c>
    </row>
    <row r="956" spans="1:18" ht="17.25" customHeight="1" x14ac:dyDescent="0.25">
      <c r="A956" s="5" t="s">
        <v>8784</v>
      </c>
      <c r="B956" s="5" t="s">
        <v>880</v>
      </c>
      <c r="C956" s="5">
        <v>2021</v>
      </c>
      <c r="D956" s="5" t="s">
        <v>8786</v>
      </c>
      <c r="E956" s="5" t="s">
        <v>8787</v>
      </c>
      <c r="F956" s="5">
        <v>1</v>
      </c>
      <c r="G956" s="5">
        <v>5</v>
      </c>
      <c r="H956" s="5">
        <v>4</v>
      </c>
      <c r="I956" s="5" t="s">
        <v>7287</v>
      </c>
      <c r="K956" s="5" t="s">
        <v>4401</v>
      </c>
    </row>
    <row r="957" spans="1:18" ht="17.25" customHeight="1" x14ac:dyDescent="0.25">
      <c r="A957" s="5" t="s">
        <v>8543</v>
      </c>
      <c r="B957" s="5" t="s">
        <v>8544</v>
      </c>
      <c r="C957" s="5">
        <v>2021</v>
      </c>
      <c r="D957" s="5" t="s">
        <v>8547</v>
      </c>
      <c r="E957" s="5" t="s">
        <v>8548</v>
      </c>
      <c r="F957" s="5">
        <v>264</v>
      </c>
      <c r="G957" s="5">
        <v>268</v>
      </c>
      <c r="H957" s="5">
        <v>4</v>
      </c>
      <c r="I957" s="5" t="s">
        <v>7287</v>
      </c>
      <c r="K957" s="5" t="s">
        <v>4401</v>
      </c>
    </row>
    <row r="958" spans="1:18" ht="17.25" customHeight="1" x14ac:dyDescent="0.25">
      <c r="A958" s="5" t="s">
        <v>8996</v>
      </c>
      <c r="B958" s="5" t="s">
        <v>8997</v>
      </c>
      <c r="C958" s="5">
        <v>2022</v>
      </c>
      <c r="D958" s="5" t="s">
        <v>9001</v>
      </c>
      <c r="E958" s="5" t="s">
        <v>9002</v>
      </c>
      <c r="F958" s="5">
        <v>24</v>
      </c>
      <c r="G958" s="5">
        <v>29</v>
      </c>
      <c r="H958" s="5">
        <v>5</v>
      </c>
      <c r="I958" s="5" t="s">
        <v>7287</v>
      </c>
      <c r="L958" s="5" t="s">
        <v>4403</v>
      </c>
      <c r="M958" s="5" t="s">
        <v>4403</v>
      </c>
      <c r="N958" s="5" t="s">
        <v>4403</v>
      </c>
      <c r="O958" s="5" t="s">
        <v>4403</v>
      </c>
      <c r="P958" s="5" t="s">
        <v>4403</v>
      </c>
      <c r="Q958" s="5" t="s">
        <v>4403</v>
      </c>
      <c r="R958" s="5" t="s">
        <v>4403</v>
      </c>
    </row>
    <row r="959" spans="1:18" ht="17.25" customHeight="1" x14ac:dyDescent="0.25">
      <c r="A959" s="5" t="s">
        <v>681</v>
      </c>
      <c r="B959" s="5" t="s">
        <v>684</v>
      </c>
      <c r="C959" s="5">
        <v>2022</v>
      </c>
      <c r="D959" s="5" t="s">
        <v>687</v>
      </c>
      <c r="E959" s="5" t="s">
        <v>688</v>
      </c>
      <c r="I959" s="5" t="s">
        <v>28</v>
      </c>
      <c r="L959" s="5" t="s">
        <v>4403</v>
      </c>
      <c r="M959" s="5" t="s">
        <v>4403</v>
      </c>
      <c r="N959" s="5" t="s">
        <v>4403</v>
      </c>
      <c r="O959" s="5" t="s">
        <v>4403</v>
      </c>
      <c r="P959" s="5" t="s">
        <v>4403</v>
      </c>
      <c r="Q959" s="5" t="s">
        <v>4403</v>
      </c>
      <c r="R959" s="5" t="s">
        <v>4403</v>
      </c>
    </row>
    <row r="960" spans="1:18" ht="17.25" customHeight="1" x14ac:dyDescent="0.25">
      <c r="A960" s="5" t="s">
        <v>5712</v>
      </c>
      <c r="B960" s="5" t="s">
        <v>5715</v>
      </c>
      <c r="C960" s="5">
        <v>2022</v>
      </c>
      <c r="D960" s="5" t="s">
        <v>7184</v>
      </c>
      <c r="E960" s="5" t="s">
        <v>893</v>
      </c>
      <c r="F960" s="5">
        <v>197</v>
      </c>
      <c r="G960" s="5">
        <v>210</v>
      </c>
      <c r="H960" s="5">
        <v>13</v>
      </c>
      <c r="I960" s="5" t="s">
        <v>28</v>
      </c>
      <c r="J960" s="5" t="s">
        <v>7194</v>
      </c>
      <c r="L960" s="5" t="s">
        <v>4403</v>
      </c>
      <c r="M960" s="5" t="s">
        <v>4403</v>
      </c>
      <c r="N960" s="5" t="s">
        <v>4403</v>
      </c>
      <c r="O960" s="5" t="s">
        <v>4403</v>
      </c>
      <c r="P960" s="5" t="s">
        <v>4403</v>
      </c>
      <c r="Q960" s="5" t="s">
        <v>4403</v>
      </c>
      <c r="R960" s="5" t="s">
        <v>4403</v>
      </c>
    </row>
    <row r="961" spans="1:17" ht="17.25" customHeight="1" x14ac:dyDescent="0.25">
      <c r="A961" s="5" t="s">
        <v>9271</v>
      </c>
      <c r="B961" s="5" t="s">
        <v>9272</v>
      </c>
      <c r="C961" s="5">
        <v>2022</v>
      </c>
      <c r="D961" s="5" t="s">
        <v>9275</v>
      </c>
      <c r="E961" s="5" t="s">
        <v>9276</v>
      </c>
      <c r="H961" s="5">
        <f>G961-F961+1</f>
        <v>1</v>
      </c>
      <c r="I961" s="5" t="s">
        <v>9239</v>
      </c>
      <c r="L961" s="5" t="s">
        <v>4402</v>
      </c>
      <c r="M961" s="5" t="s">
        <v>4402</v>
      </c>
      <c r="N961" s="5" t="s">
        <v>4402</v>
      </c>
      <c r="O961" s="5" t="s">
        <v>4402</v>
      </c>
      <c r="P961" s="5" t="s">
        <v>4402</v>
      </c>
      <c r="Q961" s="5" t="s">
        <v>4401</v>
      </c>
    </row>
    <row r="962" spans="1:17" ht="17.25" customHeight="1" x14ac:dyDescent="0.25">
      <c r="A962" s="5" t="s">
        <v>8502</v>
      </c>
      <c r="B962" s="5" t="s">
        <v>8503</v>
      </c>
      <c r="C962" s="5">
        <v>2022</v>
      </c>
      <c r="D962" s="5" t="s">
        <v>8507</v>
      </c>
      <c r="E962" s="5" t="s">
        <v>8508</v>
      </c>
      <c r="F962" s="5">
        <v>1</v>
      </c>
      <c r="G962" s="5">
        <v>4</v>
      </c>
      <c r="H962" s="5">
        <v>3</v>
      </c>
      <c r="I962" s="5" t="s">
        <v>7287</v>
      </c>
      <c r="L962" s="5" t="s">
        <v>4402</v>
      </c>
      <c r="M962" s="5" t="s">
        <v>4402</v>
      </c>
      <c r="N962" s="5" t="s">
        <v>4402</v>
      </c>
      <c r="O962" s="5" t="s">
        <v>4402</v>
      </c>
      <c r="P962" s="5" t="s">
        <v>4401</v>
      </c>
    </row>
    <row r="963" spans="1:17" ht="17.25" customHeight="1" x14ac:dyDescent="0.25">
      <c r="A963" s="5" t="s">
        <v>7610</v>
      </c>
      <c r="B963" s="5" t="s">
        <v>7611</v>
      </c>
      <c r="C963" s="5">
        <v>2022</v>
      </c>
      <c r="D963" s="5" t="s">
        <v>7615</v>
      </c>
      <c r="E963" s="5" t="s">
        <v>7616</v>
      </c>
      <c r="F963" s="5">
        <v>586</v>
      </c>
      <c r="G963" s="5">
        <v>587</v>
      </c>
      <c r="H963" s="5">
        <v>1</v>
      </c>
      <c r="I963" s="5" t="s">
        <v>7287</v>
      </c>
      <c r="L963" s="5" t="s">
        <v>4402</v>
      </c>
      <c r="M963" s="5" t="s">
        <v>4402</v>
      </c>
      <c r="N963" s="5" t="s">
        <v>4402</v>
      </c>
      <c r="O963" s="5" t="s">
        <v>4402</v>
      </c>
      <c r="P963" s="5" t="s">
        <v>4401</v>
      </c>
    </row>
    <row r="964" spans="1:17" ht="17.25" customHeight="1" x14ac:dyDescent="0.25">
      <c r="A964" s="5" t="s">
        <v>8248</v>
      </c>
      <c r="B964" s="5" t="s">
        <v>1014</v>
      </c>
      <c r="C964" s="5">
        <v>2022</v>
      </c>
      <c r="D964" s="5" t="s">
        <v>8251</v>
      </c>
      <c r="E964" s="5" t="s">
        <v>8252</v>
      </c>
      <c r="F964" s="5">
        <v>1</v>
      </c>
      <c r="G964" s="5">
        <v>4</v>
      </c>
      <c r="H964" s="5">
        <v>3</v>
      </c>
      <c r="I964" s="5" t="s">
        <v>7287</v>
      </c>
      <c r="K964" s="5" t="s">
        <v>4401</v>
      </c>
      <c r="L964" s="5" t="s">
        <v>4402</v>
      </c>
      <c r="M964" s="5" t="s">
        <v>4402</v>
      </c>
      <c r="N964" s="5" t="s">
        <v>4402</v>
      </c>
      <c r="O964" s="5" t="s">
        <v>4402</v>
      </c>
      <c r="P964" s="5" t="s">
        <v>4401</v>
      </c>
    </row>
    <row r="965" spans="1:17" ht="17.25" customHeight="1" x14ac:dyDescent="0.25">
      <c r="A965" s="5" t="s">
        <v>9212</v>
      </c>
      <c r="B965" s="5" t="s">
        <v>9213</v>
      </c>
      <c r="C965" s="5">
        <v>2022</v>
      </c>
      <c r="D965" s="5" t="s">
        <v>9217</v>
      </c>
      <c r="E965" s="5" t="s">
        <v>9218</v>
      </c>
      <c r="F965" s="5">
        <v>847</v>
      </c>
      <c r="G965" s="5">
        <v>849</v>
      </c>
      <c r="H965" s="5">
        <v>2</v>
      </c>
      <c r="I965" s="5" t="s">
        <v>7287</v>
      </c>
      <c r="L965" s="5" t="s">
        <v>4402</v>
      </c>
      <c r="M965" s="5" t="s">
        <v>4402</v>
      </c>
      <c r="N965" s="5" t="s">
        <v>4402</v>
      </c>
      <c r="O965" s="5" t="s">
        <v>4402</v>
      </c>
      <c r="P965" s="5" t="s">
        <v>4401</v>
      </c>
    </row>
    <row r="966" spans="1:17" ht="17.25" customHeight="1" x14ac:dyDescent="0.25">
      <c r="A966" s="5" t="s">
        <v>8164</v>
      </c>
      <c r="B966" s="5" t="s">
        <v>8165</v>
      </c>
      <c r="C966" s="5">
        <v>2022</v>
      </c>
      <c r="D966" s="5" t="s">
        <v>8169</v>
      </c>
      <c r="E966" s="5" t="s">
        <v>8170</v>
      </c>
      <c r="F966" s="5">
        <v>233</v>
      </c>
      <c r="G966" s="5">
        <v>234</v>
      </c>
      <c r="H966" s="5">
        <v>1</v>
      </c>
      <c r="I966" s="5" t="s">
        <v>7287</v>
      </c>
      <c r="L966" s="5" t="s">
        <v>4402</v>
      </c>
      <c r="M966" s="5" t="s">
        <v>4402</v>
      </c>
      <c r="N966" s="5" t="s">
        <v>4402</v>
      </c>
      <c r="O966" s="5" t="s">
        <v>4402</v>
      </c>
      <c r="P966" s="5" t="s">
        <v>4401</v>
      </c>
    </row>
    <row r="967" spans="1:17" ht="17.25" customHeight="1" x14ac:dyDescent="0.25">
      <c r="A967" s="5" t="s">
        <v>741</v>
      </c>
      <c r="B967" s="5" t="s">
        <v>744</v>
      </c>
      <c r="C967" s="5">
        <v>2022</v>
      </c>
      <c r="D967" s="5" t="s">
        <v>748</v>
      </c>
      <c r="E967" s="5" t="s">
        <v>749</v>
      </c>
      <c r="F967" s="5">
        <v>444</v>
      </c>
      <c r="G967" s="5">
        <v>453</v>
      </c>
      <c r="H967" s="5">
        <v>9</v>
      </c>
      <c r="I967" s="5" t="s">
        <v>28</v>
      </c>
      <c r="L967" s="5" t="s">
        <v>4402</v>
      </c>
      <c r="M967" s="5" t="s">
        <v>4402</v>
      </c>
      <c r="N967" s="5" t="s">
        <v>4403</v>
      </c>
      <c r="O967" s="5" t="s">
        <v>4403</v>
      </c>
      <c r="P967" s="5" t="s">
        <v>4403</v>
      </c>
      <c r="Q967" s="5" t="s">
        <v>4401</v>
      </c>
    </row>
    <row r="968" spans="1:17" ht="17.25" customHeight="1" x14ac:dyDescent="0.25">
      <c r="A968" s="5" t="s">
        <v>707</v>
      </c>
      <c r="B968" s="5" t="s">
        <v>710</v>
      </c>
      <c r="C968" s="5">
        <v>2022</v>
      </c>
      <c r="D968" s="5" t="s">
        <v>714</v>
      </c>
      <c r="E968" s="5" t="s">
        <v>715</v>
      </c>
      <c r="F968" s="5">
        <v>1287</v>
      </c>
      <c r="G968" s="5">
        <v>1291</v>
      </c>
      <c r="H968" s="5">
        <v>4</v>
      </c>
      <c r="I968" s="5" t="s">
        <v>28</v>
      </c>
      <c r="L968" s="5" t="s">
        <v>4402</v>
      </c>
      <c r="M968" s="5" t="s">
        <v>4402</v>
      </c>
      <c r="N968" s="5" t="s">
        <v>4403</v>
      </c>
      <c r="O968" s="5" t="s">
        <v>4403</v>
      </c>
      <c r="P968" s="5" t="s">
        <v>4401</v>
      </c>
    </row>
    <row r="969" spans="1:17" ht="17.25" customHeight="1" x14ac:dyDescent="0.25">
      <c r="A969" s="5" t="s">
        <v>1038</v>
      </c>
      <c r="B969" s="5" t="s">
        <v>1040</v>
      </c>
      <c r="C969" s="5">
        <v>2022</v>
      </c>
      <c r="D969" s="5" t="s">
        <v>1044</v>
      </c>
      <c r="E969" s="5" t="s">
        <v>1045</v>
      </c>
      <c r="F969" s="5">
        <v>492</v>
      </c>
      <c r="G969" s="5">
        <v>495</v>
      </c>
      <c r="H969" s="5">
        <v>3</v>
      </c>
      <c r="I969" s="5" t="s">
        <v>28</v>
      </c>
      <c r="L969" s="5" t="s">
        <v>4402</v>
      </c>
      <c r="M969" s="5" t="s">
        <v>4402</v>
      </c>
      <c r="N969" s="5" t="s">
        <v>4403</v>
      </c>
      <c r="O969" s="5" t="s">
        <v>4403</v>
      </c>
      <c r="P969" s="5" t="s">
        <v>4401</v>
      </c>
    </row>
    <row r="970" spans="1:17" ht="17.25" customHeight="1" x14ac:dyDescent="0.25">
      <c r="A970" s="5" t="s">
        <v>344</v>
      </c>
      <c r="B970" s="5" t="s">
        <v>735</v>
      </c>
      <c r="C970" s="5">
        <v>2022</v>
      </c>
      <c r="D970" s="5" t="s">
        <v>739</v>
      </c>
      <c r="E970" s="5" t="s">
        <v>740</v>
      </c>
      <c r="F970" s="5">
        <v>386</v>
      </c>
      <c r="G970" s="5">
        <v>399</v>
      </c>
      <c r="H970" s="5">
        <v>13</v>
      </c>
      <c r="I970" s="5" t="s">
        <v>28</v>
      </c>
      <c r="L970" s="5" t="s">
        <v>4403</v>
      </c>
      <c r="M970" s="5" t="s">
        <v>4403</v>
      </c>
      <c r="N970" s="5" t="s">
        <v>4403</v>
      </c>
      <c r="O970" s="5" t="s">
        <v>4403</v>
      </c>
      <c r="P970" s="5" t="s">
        <v>4403</v>
      </c>
      <c r="Q970" s="5" t="s">
        <v>4401</v>
      </c>
    </row>
    <row r="971" spans="1:17" ht="17.25" customHeight="1" x14ac:dyDescent="0.25">
      <c r="A971" s="5" t="s">
        <v>8895</v>
      </c>
      <c r="B971" s="5" t="s">
        <v>8896</v>
      </c>
      <c r="C971" s="5">
        <v>2022</v>
      </c>
      <c r="D971" s="5" t="s">
        <v>8900</v>
      </c>
      <c r="E971" s="5" t="s">
        <v>8901</v>
      </c>
      <c r="F971" s="5">
        <v>59</v>
      </c>
      <c r="G971" s="5">
        <v>63</v>
      </c>
      <c r="H971" s="5">
        <v>4</v>
      </c>
      <c r="I971" s="5" t="s">
        <v>7287</v>
      </c>
      <c r="L971" s="5" t="s">
        <v>4401</v>
      </c>
    </row>
    <row r="972" spans="1:17" ht="17.25" customHeight="1" x14ac:dyDescent="0.25">
      <c r="A972" s="5" t="s">
        <v>8455</v>
      </c>
      <c r="B972" s="5" t="s">
        <v>8456</v>
      </c>
      <c r="C972" s="5">
        <v>2022</v>
      </c>
      <c r="D972" s="5" t="s">
        <v>8460</v>
      </c>
      <c r="E972" s="5" t="s">
        <v>8461</v>
      </c>
      <c r="F972" s="5">
        <v>1</v>
      </c>
      <c r="G972" s="5">
        <v>6</v>
      </c>
      <c r="H972" s="5">
        <v>5</v>
      </c>
      <c r="I972" s="5" t="s">
        <v>7287</v>
      </c>
      <c r="L972" s="5" t="s">
        <v>4401</v>
      </c>
    </row>
    <row r="973" spans="1:17" ht="17.25" customHeight="1" x14ac:dyDescent="0.25">
      <c r="A973" s="5" t="s">
        <v>9054</v>
      </c>
      <c r="B973" s="5" t="s">
        <v>9055</v>
      </c>
      <c r="C973" s="5">
        <v>2022</v>
      </c>
      <c r="D973" s="5" t="s">
        <v>9058</v>
      </c>
      <c r="E973" s="5" t="s">
        <v>9059</v>
      </c>
      <c r="F973" s="5">
        <v>9</v>
      </c>
      <c r="G973" s="5">
        <v>17</v>
      </c>
      <c r="H973" s="5">
        <v>8</v>
      </c>
      <c r="I973" s="5" t="s">
        <v>7287</v>
      </c>
      <c r="L973" s="5" t="s">
        <v>4401</v>
      </c>
    </row>
    <row r="974" spans="1:17" ht="17.25" customHeight="1" x14ac:dyDescent="0.25">
      <c r="A974" s="5" t="s">
        <v>7863</v>
      </c>
      <c r="B974" s="5" t="s">
        <v>7864</v>
      </c>
      <c r="C974" s="5">
        <v>2022</v>
      </c>
      <c r="D974" s="5" t="s">
        <v>7867</v>
      </c>
      <c r="E974" s="5" t="s">
        <v>7868</v>
      </c>
      <c r="F974" s="5">
        <v>175</v>
      </c>
      <c r="G974" s="5">
        <v>182</v>
      </c>
      <c r="H974" s="5">
        <v>7</v>
      </c>
      <c r="I974" s="5" t="s">
        <v>7287</v>
      </c>
      <c r="L974" s="5" t="s">
        <v>4401</v>
      </c>
    </row>
    <row r="975" spans="1:17" ht="17.25" customHeight="1" x14ac:dyDescent="0.25">
      <c r="A975" s="5" t="s">
        <v>8682</v>
      </c>
      <c r="B975" s="5" t="s">
        <v>8683</v>
      </c>
      <c r="C975" s="5">
        <v>2022</v>
      </c>
      <c r="D975" s="5" t="s">
        <v>8687</v>
      </c>
      <c r="E975" s="5" t="s">
        <v>8688</v>
      </c>
      <c r="F975" s="5">
        <v>1</v>
      </c>
      <c r="G975" s="5">
        <v>5</v>
      </c>
      <c r="H975" s="5">
        <v>4</v>
      </c>
      <c r="I975" s="5" t="s">
        <v>7287</v>
      </c>
      <c r="L975" s="5" t="s">
        <v>4401</v>
      </c>
    </row>
    <row r="976" spans="1:17" ht="17.25" customHeight="1" x14ac:dyDescent="0.25">
      <c r="A976" s="5" t="s">
        <v>8590</v>
      </c>
      <c r="B976" s="5" t="s">
        <v>8591</v>
      </c>
      <c r="C976" s="5">
        <v>2022</v>
      </c>
      <c r="D976" s="5" t="s">
        <v>8594</v>
      </c>
      <c r="E976" s="5" t="s">
        <v>8595</v>
      </c>
      <c r="F976" s="5">
        <v>598</v>
      </c>
      <c r="G976" s="5">
        <v>609</v>
      </c>
      <c r="H976" s="5">
        <v>11</v>
      </c>
      <c r="I976" s="5" t="s">
        <v>7287</v>
      </c>
      <c r="L976" s="5" t="s">
        <v>4401</v>
      </c>
    </row>
    <row r="977" spans="1:18" ht="17.25" customHeight="1" x14ac:dyDescent="0.25">
      <c r="A977" s="5" t="s">
        <v>7991</v>
      </c>
      <c r="B977" s="5" t="s">
        <v>7992</v>
      </c>
      <c r="C977" s="5">
        <v>2022</v>
      </c>
      <c r="D977" s="5" t="s">
        <v>7995</v>
      </c>
      <c r="E977" s="5" t="s">
        <v>7996</v>
      </c>
      <c r="F977" s="5">
        <v>93</v>
      </c>
      <c r="G977" s="5">
        <v>106</v>
      </c>
      <c r="H977" s="5">
        <v>13</v>
      </c>
      <c r="I977" s="5" t="s">
        <v>7287</v>
      </c>
      <c r="L977" s="5" t="s">
        <v>4401</v>
      </c>
    </row>
    <row r="978" spans="1:18" ht="17.25" customHeight="1" x14ac:dyDescent="0.25">
      <c r="A978" s="5" t="s">
        <v>7603</v>
      </c>
      <c r="B978" s="5" t="s">
        <v>7604</v>
      </c>
      <c r="C978" s="5">
        <v>2022</v>
      </c>
      <c r="D978" s="5" t="s">
        <v>7608</v>
      </c>
      <c r="E978" s="5" t="s">
        <v>7609</v>
      </c>
      <c r="F978" s="5">
        <v>71</v>
      </c>
      <c r="G978" s="5">
        <v>76</v>
      </c>
      <c r="H978" s="5">
        <v>5</v>
      </c>
      <c r="I978" s="5" t="s">
        <v>7287</v>
      </c>
      <c r="L978" s="5" t="s">
        <v>4401</v>
      </c>
    </row>
    <row r="979" spans="1:18" ht="17.25" customHeight="1" x14ac:dyDescent="0.25">
      <c r="A979" s="5" t="s">
        <v>7756</v>
      </c>
      <c r="B979" s="5" t="s">
        <v>7757</v>
      </c>
      <c r="C979" s="5">
        <v>2022</v>
      </c>
      <c r="D979" s="5" t="s">
        <v>7761</v>
      </c>
      <c r="E979" s="5" t="s">
        <v>7762</v>
      </c>
      <c r="F979" s="5">
        <v>1</v>
      </c>
      <c r="G979" s="5">
        <v>8</v>
      </c>
      <c r="H979" s="5">
        <v>7</v>
      </c>
      <c r="I979" s="5" t="s">
        <v>7287</v>
      </c>
      <c r="L979" s="5" t="s">
        <v>4401</v>
      </c>
    </row>
    <row r="980" spans="1:18" ht="17.25" customHeight="1" x14ac:dyDescent="0.25">
      <c r="A980" s="5" t="s">
        <v>9097</v>
      </c>
      <c r="B980" s="5" t="s">
        <v>9098</v>
      </c>
      <c r="C980" s="5">
        <v>2022</v>
      </c>
      <c r="D980" s="5" t="s">
        <v>9101</v>
      </c>
      <c r="E980" s="5" t="s">
        <v>9102</v>
      </c>
      <c r="F980" s="5">
        <v>243</v>
      </c>
      <c r="G980" s="5">
        <v>252</v>
      </c>
      <c r="H980" s="5">
        <v>9</v>
      </c>
      <c r="I980" s="5" t="s">
        <v>7287</v>
      </c>
      <c r="L980" s="5" t="s">
        <v>4401</v>
      </c>
    </row>
    <row r="981" spans="1:18" ht="17.25" customHeight="1" x14ac:dyDescent="0.25">
      <c r="A981" s="5" t="s">
        <v>8857</v>
      </c>
      <c r="B981" s="5" t="s">
        <v>8858</v>
      </c>
      <c r="C981" s="5">
        <v>2022</v>
      </c>
      <c r="D981" s="5" t="s">
        <v>8861</v>
      </c>
      <c r="E981" s="5" t="s">
        <v>8862</v>
      </c>
      <c r="F981" s="5">
        <v>1</v>
      </c>
      <c r="G981" s="5">
        <v>6</v>
      </c>
      <c r="H981" s="5">
        <v>5</v>
      </c>
      <c r="I981" s="5" t="s">
        <v>7287</v>
      </c>
      <c r="L981" s="5" t="s">
        <v>4401</v>
      </c>
    </row>
    <row r="982" spans="1:18" ht="17.25" customHeight="1" x14ac:dyDescent="0.25">
      <c r="A982" s="5" t="s">
        <v>7589</v>
      </c>
      <c r="B982" s="5" t="s">
        <v>7590</v>
      </c>
      <c r="C982" s="5">
        <v>2022</v>
      </c>
      <c r="D982" s="5" t="s">
        <v>7594</v>
      </c>
      <c r="E982" s="5" t="s">
        <v>7595</v>
      </c>
      <c r="F982" s="5">
        <v>1</v>
      </c>
      <c r="G982" s="5">
        <v>5</v>
      </c>
      <c r="H982" s="5">
        <v>4</v>
      </c>
      <c r="I982" s="5" t="s">
        <v>7287</v>
      </c>
      <c r="L982" s="5" t="s">
        <v>4401</v>
      </c>
    </row>
    <row r="983" spans="1:18" ht="17.25" customHeight="1" x14ac:dyDescent="0.25">
      <c r="A983" s="5" t="s">
        <v>7403</v>
      </c>
      <c r="B983" s="5" t="s">
        <v>7404</v>
      </c>
      <c r="C983" s="5">
        <v>2022</v>
      </c>
      <c r="D983" s="5" t="s">
        <v>7408</v>
      </c>
      <c r="E983" s="5" t="s">
        <v>7409</v>
      </c>
      <c r="F983" s="5">
        <v>293</v>
      </c>
      <c r="G983" s="5">
        <v>300</v>
      </c>
      <c r="H983" s="5">
        <v>7</v>
      </c>
      <c r="I983" s="5" t="s">
        <v>7287</v>
      </c>
      <c r="L983" s="5" t="s">
        <v>4401</v>
      </c>
    </row>
    <row r="984" spans="1:18" ht="17.25" customHeight="1" x14ac:dyDescent="0.25">
      <c r="A984" s="5" t="s">
        <v>8496</v>
      </c>
      <c r="B984" s="5" t="s">
        <v>8497</v>
      </c>
      <c r="C984" s="5">
        <v>2022</v>
      </c>
      <c r="D984" s="5" t="s">
        <v>8500</v>
      </c>
      <c r="E984" s="5" t="s">
        <v>8501</v>
      </c>
      <c r="F984" s="5">
        <v>2</v>
      </c>
      <c r="G984" s="5">
        <v>14</v>
      </c>
      <c r="H984" s="5">
        <v>12</v>
      </c>
      <c r="I984" s="5" t="s">
        <v>7287</v>
      </c>
      <c r="L984" s="5" t="s">
        <v>4401</v>
      </c>
    </row>
    <row r="985" spans="1:18" ht="17.25" customHeight="1" x14ac:dyDescent="0.25">
      <c r="A985" s="5" t="s">
        <v>5745</v>
      </c>
      <c r="B985" s="5" t="s">
        <v>5748</v>
      </c>
      <c r="C985" s="5">
        <v>2022</v>
      </c>
      <c r="D985" s="5" t="s">
        <v>7188</v>
      </c>
      <c r="E985" s="5" t="s">
        <v>386</v>
      </c>
      <c r="F985" s="5">
        <v>21</v>
      </c>
      <c r="G985" s="5">
        <v>27</v>
      </c>
      <c r="H985" s="5">
        <v>6</v>
      </c>
      <c r="I985" s="5" t="s">
        <v>28</v>
      </c>
      <c r="L985" s="5" t="s">
        <v>4401</v>
      </c>
    </row>
    <row r="986" spans="1:18" ht="17.25" customHeight="1" x14ac:dyDescent="0.25">
      <c r="A986" s="5" t="s">
        <v>592</v>
      </c>
      <c r="B986" s="5" t="s">
        <v>595</v>
      </c>
      <c r="C986" s="5">
        <v>2022</v>
      </c>
      <c r="D986" s="5" t="s">
        <v>599</v>
      </c>
      <c r="E986" s="5" t="s">
        <v>600</v>
      </c>
      <c r="F986" s="5">
        <v>339</v>
      </c>
      <c r="G986" s="5">
        <v>344</v>
      </c>
      <c r="H986" s="5">
        <v>5</v>
      </c>
      <c r="I986" s="5" t="s">
        <v>28</v>
      </c>
      <c r="L986" s="5" t="s">
        <v>4401</v>
      </c>
      <c r="M986" s="5" t="s">
        <v>4402</v>
      </c>
      <c r="N986" s="5" t="s">
        <v>4403</v>
      </c>
      <c r="O986" s="5" t="s">
        <v>4403</v>
      </c>
      <c r="P986" s="5" t="s">
        <v>4403</v>
      </c>
    </row>
    <row r="987" spans="1:18" ht="17.25" customHeight="1" x14ac:dyDescent="0.25">
      <c r="A987" s="5" t="s">
        <v>698</v>
      </c>
      <c r="B987" s="5" t="s">
        <v>701</v>
      </c>
      <c r="C987" s="5">
        <v>2022</v>
      </c>
      <c r="D987" s="5" t="s">
        <v>705</v>
      </c>
      <c r="E987" s="5" t="s">
        <v>706</v>
      </c>
      <c r="F987" s="5">
        <v>40</v>
      </c>
      <c r="G987" s="5">
        <v>54</v>
      </c>
      <c r="H987" s="5">
        <v>14</v>
      </c>
      <c r="I987" s="5" t="s">
        <v>28</v>
      </c>
      <c r="L987" s="5" t="s">
        <v>4401</v>
      </c>
      <c r="M987" s="5" t="s">
        <v>4402</v>
      </c>
      <c r="N987" s="5" t="s">
        <v>4403</v>
      </c>
      <c r="O987" s="5" t="s">
        <v>4403</v>
      </c>
      <c r="P987" s="5" t="s">
        <v>4403</v>
      </c>
    </row>
    <row r="988" spans="1:18" ht="17.25" customHeight="1" x14ac:dyDescent="0.25">
      <c r="A988" s="5" t="s">
        <v>574</v>
      </c>
      <c r="B988" s="5" t="s">
        <v>577</v>
      </c>
      <c r="C988" s="5">
        <v>2022</v>
      </c>
      <c r="D988" s="5" t="s">
        <v>580</v>
      </c>
      <c r="E988" s="5" t="s">
        <v>581</v>
      </c>
      <c r="F988" s="5">
        <v>4399</v>
      </c>
      <c r="G988" s="5">
        <v>4426</v>
      </c>
      <c r="H988" s="5">
        <v>27</v>
      </c>
      <c r="I988" s="5" t="s">
        <v>28</v>
      </c>
      <c r="L988" s="5" t="s">
        <v>4401</v>
      </c>
      <c r="M988" s="5" t="s">
        <v>4403</v>
      </c>
      <c r="N988" s="5" t="s">
        <v>4403</v>
      </c>
      <c r="O988" s="5" t="s">
        <v>4403</v>
      </c>
      <c r="P988" s="5" t="s">
        <v>4403</v>
      </c>
    </row>
    <row r="989" spans="1:18" ht="17.25" customHeight="1" x14ac:dyDescent="0.25">
      <c r="A989" s="5" t="s">
        <v>5280</v>
      </c>
      <c r="B989" s="5" t="s">
        <v>5283</v>
      </c>
      <c r="C989" s="5">
        <v>2022</v>
      </c>
      <c r="D989" s="5" t="s">
        <v>5750</v>
      </c>
      <c r="E989" s="5" t="s">
        <v>5751</v>
      </c>
      <c r="I989" s="5" t="s">
        <v>28</v>
      </c>
      <c r="L989" s="5" t="s">
        <v>4401</v>
      </c>
    </row>
    <row r="990" spans="1:18" ht="17.25" customHeight="1" x14ac:dyDescent="0.25">
      <c r="A990" s="5" t="s">
        <v>970</v>
      </c>
      <c r="B990" s="5" t="s">
        <v>973</v>
      </c>
      <c r="C990" s="5">
        <v>2022</v>
      </c>
      <c r="D990" s="5" t="s">
        <v>977</v>
      </c>
      <c r="E990" s="5" t="s">
        <v>978</v>
      </c>
      <c r="F990" s="5">
        <v>36</v>
      </c>
      <c r="G990" s="5">
        <v>41</v>
      </c>
      <c r="H990" s="5">
        <v>5</v>
      </c>
      <c r="I990" s="5" t="s">
        <v>28</v>
      </c>
      <c r="L990" s="5" t="s">
        <v>4401</v>
      </c>
      <c r="M990" s="5" t="s">
        <v>4402</v>
      </c>
      <c r="N990" s="5" t="s">
        <v>4403</v>
      </c>
      <c r="O990" s="5" t="s">
        <v>4403</v>
      </c>
      <c r="P990" s="5" t="s">
        <v>4403</v>
      </c>
    </row>
    <row r="991" spans="1:18" ht="17.25" customHeight="1" x14ac:dyDescent="0.25">
      <c r="A991" s="5" t="s">
        <v>5809</v>
      </c>
      <c r="B991" s="5" t="s">
        <v>5812</v>
      </c>
      <c r="C991" s="5">
        <v>2022</v>
      </c>
      <c r="D991" s="5" t="s">
        <v>7188</v>
      </c>
      <c r="E991" s="5" t="s">
        <v>925</v>
      </c>
      <c r="F991" s="5">
        <v>612</v>
      </c>
      <c r="G991" s="5">
        <v>619</v>
      </c>
      <c r="H991" s="5">
        <v>7</v>
      </c>
      <c r="I991" s="5" t="s">
        <v>28</v>
      </c>
      <c r="L991" s="5" t="s">
        <v>4401</v>
      </c>
    </row>
    <row r="992" spans="1:18" ht="17.25" customHeight="1" x14ac:dyDescent="0.25">
      <c r="A992" s="5" t="s">
        <v>582</v>
      </c>
      <c r="B992" s="5" t="s">
        <v>585</v>
      </c>
      <c r="C992" s="5">
        <v>2022</v>
      </c>
      <c r="D992" s="5" t="s">
        <v>590</v>
      </c>
      <c r="E992" s="5" t="s">
        <v>591</v>
      </c>
      <c r="I992" s="5" t="s">
        <v>28</v>
      </c>
      <c r="L992" s="5" t="s">
        <v>4401</v>
      </c>
      <c r="M992" s="5" t="s">
        <v>4403</v>
      </c>
      <c r="N992" s="5" t="s">
        <v>4403</v>
      </c>
      <c r="O992" s="5" t="s">
        <v>4403</v>
      </c>
      <c r="P992" s="5" t="s">
        <v>4403</v>
      </c>
      <c r="Q992" s="5" t="s">
        <v>4403</v>
      </c>
      <c r="R992" s="5" t="s">
        <v>4403</v>
      </c>
    </row>
    <row r="993" spans="1:18" ht="17.25" customHeight="1" x14ac:dyDescent="0.25">
      <c r="A993" s="5" t="s">
        <v>5497</v>
      </c>
      <c r="B993" s="5" t="s">
        <v>5500</v>
      </c>
      <c r="C993" s="5">
        <v>2022</v>
      </c>
      <c r="D993" s="5" t="s">
        <v>5390</v>
      </c>
      <c r="E993" s="5" t="s">
        <v>5391</v>
      </c>
      <c r="I993" s="5" t="s">
        <v>28</v>
      </c>
      <c r="L993" s="5" t="s">
        <v>4401</v>
      </c>
    </row>
    <row r="994" spans="1:18" ht="17.25" customHeight="1" x14ac:dyDescent="0.25">
      <c r="A994" s="5" t="s">
        <v>5847</v>
      </c>
      <c r="B994" s="5" t="s">
        <v>5850</v>
      </c>
      <c r="C994" s="5">
        <v>2022</v>
      </c>
      <c r="D994" s="5" t="s">
        <v>5504</v>
      </c>
      <c r="E994" s="5" t="s">
        <v>5505</v>
      </c>
      <c r="F994" s="5">
        <v>124</v>
      </c>
      <c r="G994" s="5">
        <v>133</v>
      </c>
      <c r="H994" s="5">
        <v>9</v>
      </c>
      <c r="I994" s="5" t="s">
        <v>28</v>
      </c>
      <c r="L994" s="5" t="s">
        <v>4401</v>
      </c>
    </row>
    <row r="995" spans="1:18" ht="17.25" customHeight="1" x14ac:dyDescent="0.25">
      <c r="A995" s="5" t="s">
        <v>750</v>
      </c>
      <c r="B995" s="5" t="s">
        <v>753</v>
      </c>
      <c r="C995" s="5">
        <v>2022</v>
      </c>
      <c r="D995" s="5" t="s">
        <v>756</v>
      </c>
      <c r="E995" s="5" t="s">
        <v>757</v>
      </c>
      <c r="I995" s="5" t="s">
        <v>28</v>
      </c>
      <c r="L995" s="5" t="s">
        <v>4401</v>
      </c>
      <c r="M995" s="5" t="s">
        <v>4402</v>
      </c>
      <c r="N995" s="5" t="s">
        <v>4403</v>
      </c>
      <c r="O995" s="5" t="s">
        <v>4403</v>
      </c>
    </row>
    <row r="996" spans="1:18" ht="17.25" customHeight="1" x14ac:dyDescent="0.25">
      <c r="A996" s="5" t="s">
        <v>609</v>
      </c>
      <c r="B996" s="5" t="s">
        <v>612</v>
      </c>
      <c r="C996" s="5">
        <v>2022</v>
      </c>
      <c r="D996" s="5" t="s">
        <v>616</v>
      </c>
      <c r="E996" s="5" t="s">
        <v>617</v>
      </c>
      <c r="I996" s="5" t="s">
        <v>28</v>
      </c>
      <c r="L996" s="5" t="s">
        <v>4401</v>
      </c>
      <c r="M996" s="5" t="s">
        <v>4403</v>
      </c>
      <c r="N996" s="5" t="s">
        <v>4403</v>
      </c>
      <c r="O996" s="5" t="s">
        <v>4403</v>
      </c>
      <c r="P996" s="5" t="s">
        <v>4403</v>
      </c>
      <c r="Q996" s="5" t="s">
        <v>4403</v>
      </c>
      <c r="R996" s="5" t="s">
        <v>4403</v>
      </c>
    </row>
    <row r="997" spans="1:18" ht="17.25" customHeight="1" x14ac:dyDescent="0.25">
      <c r="A997" s="5" t="s">
        <v>886</v>
      </c>
      <c r="B997" s="5" t="s">
        <v>889</v>
      </c>
      <c r="C997" s="5">
        <v>2022</v>
      </c>
      <c r="D997" s="5" t="s">
        <v>892</v>
      </c>
      <c r="E997" s="5" t="s">
        <v>893</v>
      </c>
      <c r="F997" s="5">
        <v>9317</v>
      </c>
      <c r="G997" s="5">
        <v>9355</v>
      </c>
      <c r="H997" s="5">
        <v>38</v>
      </c>
      <c r="I997" s="5" t="s">
        <v>28</v>
      </c>
      <c r="L997" s="5" t="s">
        <v>4401</v>
      </c>
    </row>
    <row r="998" spans="1:18" ht="17.25" customHeight="1" x14ac:dyDescent="0.25">
      <c r="A998" s="5" t="s">
        <v>1029</v>
      </c>
      <c r="B998" s="5" t="s">
        <v>1032</v>
      </c>
      <c r="C998" s="5">
        <v>2022</v>
      </c>
      <c r="D998" s="5" t="s">
        <v>1036</v>
      </c>
      <c r="E998" s="5" t="s">
        <v>1037</v>
      </c>
      <c r="F998" s="5">
        <v>15</v>
      </c>
      <c r="G998" s="5">
        <v>21</v>
      </c>
      <c r="H998" s="5">
        <v>6</v>
      </c>
      <c r="I998" s="5" t="s">
        <v>28</v>
      </c>
      <c r="L998" s="5" t="s">
        <v>4401</v>
      </c>
      <c r="M998" s="5" t="s">
        <v>4402</v>
      </c>
      <c r="N998" s="5" t="s">
        <v>4403</v>
      </c>
      <c r="O998" s="5" t="s">
        <v>4403</v>
      </c>
      <c r="P998" s="5" t="s">
        <v>4403</v>
      </c>
    </row>
    <row r="999" spans="1:18" ht="17.25" customHeight="1" x14ac:dyDescent="0.25">
      <c r="A999" s="5" t="s">
        <v>378</v>
      </c>
      <c r="B999" s="5" t="s">
        <v>381</v>
      </c>
      <c r="C999" s="5">
        <v>2022</v>
      </c>
      <c r="D999" s="5" t="s">
        <v>7188</v>
      </c>
      <c r="E999" s="5" t="s">
        <v>386</v>
      </c>
      <c r="I999" s="5" t="s">
        <v>28</v>
      </c>
      <c r="L999" s="5" t="s">
        <v>4401</v>
      </c>
    </row>
    <row r="1000" spans="1:18" ht="17.25" customHeight="1" x14ac:dyDescent="0.25">
      <c r="A1000" s="5" t="s">
        <v>690</v>
      </c>
      <c r="B1000" s="5" t="s">
        <v>693</v>
      </c>
      <c r="C1000" s="5">
        <v>2022</v>
      </c>
      <c r="D1000" s="5" t="s">
        <v>696</v>
      </c>
      <c r="E1000" s="5" t="s">
        <v>697</v>
      </c>
      <c r="F1000" s="5">
        <v>513</v>
      </c>
      <c r="G1000" s="5">
        <v>537</v>
      </c>
      <c r="H1000" s="5">
        <v>24</v>
      </c>
      <c r="I1000" s="5" t="s">
        <v>28</v>
      </c>
      <c r="L1000" s="5" t="s">
        <v>4401</v>
      </c>
      <c r="M1000" s="5" t="s">
        <v>4403</v>
      </c>
      <c r="N1000" s="5" t="s">
        <v>4403</v>
      </c>
      <c r="O1000" s="5" t="s">
        <v>4403</v>
      </c>
      <c r="P1000" s="5" t="s">
        <v>4403</v>
      </c>
    </row>
    <row r="1001" spans="1:18" ht="17.25" customHeight="1" x14ac:dyDescent="0.25">
      <c r="A1001" s="5" t="s">
        <v>848</v>
      </c>
      <c r="B1001" s="5" t="s">
        <v>850</v>
      </c>
      <c r="C1001" s="5">
        <v>2022</v>
      </c>
      <c r="D1001" s="5" t="s">
        <v>853</v>
      </c>
      <c r="E1001" s="5" t="s">
        <v>854</v>
      </c>
      <c r="F1001" s="5">
        <v>891</v>
      </c>
      <c r="G1001" s="5">
        <v>915</v>
      </c>
      <c r="H1001" s="5">
        <v>24</v>
      </c>
      <c r="I1001" s="5" t="s">
        <v>28</v>
      </c>
      <c r="L1001" s="5" t="s">
        <v>4401</v>
      </c>
    </row>
    <row r="1002" spans="1:18" ht="17.25" customHeight="1" x14ac:dyDescent="0.25">
      <c r="A1002" s="5" t="s">
        <v>663</v>
      </c>
      <c r="B1002" s="5" t="s">
        <v>666</v>
      </c>
      <c r="C1002" s="5">
        <v>2022</v>
      </c>
      <c r="D1002" s="5" t="s">
        <v>670</v>
      </c>
      <c r="E1002" s="5" t="s">
        <v>671</v>
      </c>
      <c r="F1002" s="5">
        <v>240</v>
      </c>
      <c r="G1002" s="5">
        <v>249</v>
      </c>
      <c r="H1002" s="5">
        <v>9</v>
      </c>
      <c r="I1002" s="5" t="s">
        <v>28</v>
      </c>
      <c r="L1002" s="5" t="s">
        <v>4401</v>
      </c>
      <c r="M1002" s="5" t="s">
        <v>4402</v>
      </c>
      <c r="N1002" s="5" t="s">
        <v>4403</v>
      </c>
      <c r="O1002" s="5" t="s">
        <v>4403</v>
      </c>
      <c r="P1002" s="5" t="s">
        <v>4403</v>
      </c>
    </row>
    <row r="1003" spans="1:18" ht="17.25" customHeight="1" x14ac:dyDescent="0.25">
      <c r="A1003" s="5" t="s">
        <v>1011</v>
      </c>
      <c r="B1003" s="5" t="s">
        <v>1014</v>
      </c>
      <c r="C1003" s="5">
        <v>2022</v>
      </c>
      <c r="D1003" s="5" t="s">
        <v>1018</v>
      </c>
      <c r="E1003" s="5" t="s">
        <v>1019</v>
      </c>
      <c r="I1003" s="5" t="s">
        <v>28</v>
      </c>
      <c r="L1003" s="5" t="s">
        <v>4401</v>
      </c>
      <c r="M1003" s="5" t="s">
        <v>4402</v>
      </c>
      <c r="N1003" s="5" t="s">
        <v>4403</v>
      </c>
      <c r="O1003" s="5" t="s">
        <v>4403</v>
      </c>
    </row>
    <row r="1004" spans="1:18" ht="17.25" customHeight="1" x14ac:dyDescent="0.25">
      <c r="A1004" s="5" t="s">
        <v>298</v>
      </c>
      <c r="B1004" s="5" t="s">
        <v>301</v>
      </c>
      <c r="C1004" s="5">
        <v>2022</v>
      </c>
      <c r="D1004" s="5" t="s">
        <v>306</v>
      </c>
      <c r="E1004" s="5" t="s">
        <v>307</v>
      </c>
      <c r="I1004" s="5" t="s">
        <v>28</v>
      </c>
      <c r="L1004" s="5" t="s">
        <v>4401</v>
      </c>
      <c r="M1004" s="5" t="s">
        <v>4402</v>
      </c>
      <c r="N1004" s="5" t="s">
        <v>4403</v>
      </c>
      <c r="O1004" s="5" t="s">
        <v>4403</v>
      </c>
    </row>
    <row r="1005" spans="1:18" ht="17.25" customHeight="1" x14ac:dyDescent="0.25">
      <c r="A1005" s="5" t="s">
        <v>618</v>
      </c>
      <c r="B1005" s="5" t="s">
        <v>621</v>
      </c>
      <c r="C1005" s="5">
        <v>2022</v>
      </c>
      <c r="D1005" s="5" t="s">
        <v>624</v>
      </c>
      <c r="E1005" s="5" t="s">
        <v>625</v>
      </c>
      <c r="F1005" s="5">
        <v>51</v>
      </c>
      <c r="G1005" s="5">
        <v>69</v>
      </c>
      <c r="H1005" s="5">
        <v>18</v>
      </c>
      <c r="I1005" s="5" t="s">
        <v>28</v>
      </c>
      <c r="L1005" s="5" t="s">
        <v>4401</v>
      </c>
      <c r="M1005" s="5" t="s">
        <v>4402</v>
      </c>
      <c r="N1005" s="5" t="s">
        <v>4403</v>
      </c>
      <c r="O1005" s="5" t="s">
        <v>4403</v>
      </c>
      <c r="P1005" s="5" t="s">
        <v>4403</v>
      </c>
    </row>
    <row r="1006" spans="1:18" ht="17.25" customHeight="1" x14ac:dyDescent="0.25">
      <c r="A1006" s="5" t="s">
        <v>5603</v>
      </c>
      <c r="B1006" s="5" t="s">
        <v>5606</v>
      </c>
      <c r="C1006" s="5">
        <v>2022</v>
      </c>
      <c r="D1006" s="5" t="s">
        <v>5789</v>
      </c>
      <c r="E1006" s="5" t="s">
        <v>5790</v>
      </c>
      <c r="F1006" s="5">
        <v>125</v>
      </c>
      <c r="G1006" s="5">
        <v>139</v>
      </c>
      <c r="H1006" s="5">
        <v>14</v>
      </c>
      <c r="I1006" s="5" t="s">
        <v>28</v>
      </c>
      <c r="L1006" s="5" t="s">
        <v>4401</v>
      </c>
    </row>
    <row r="1007" spans="1:18" ht="17.25" customHeight="1" x14ac:dyDescent="0.25">
      <c r="A1007" s="5" t="s">
        <v>918</v>
      </c>
      <c r="B1007" s="5" t="s">
        <v>921</v>
      </c>
      <c r="C1007" s="5">
        <v>2022</v>
      </c>
      <c r="D1007" s="5" t="s">
        <v>7188</v>
      </c>
      <c r="E1007" s="5" t="s">
        <v>925</v>
      </c>
      <c r="F1007" s="5">
        <v>104</v>
      </c>
      <c r="G1007" s="5">
        <v>116</v>
      </c>
      <c r="H1007" s="5">
        <v>12</v>
      </c>
      <c r="I1007" s="5" t="s">
        <v>28</v>
      </c>
      <c r="L1007" s="5" t="s">
        <v>4401</v>
      </c>
    </row>
    <row r="1008" spans="1:18" ht="17.25" customHeight="1" x14ac:dyDescent="0.25">
      <c r="A1008" s="5" t="s">
        <v>804</v>
      </c>
      <c r="B1008" s="5" t="s">
        <v>807</v>
      </c>
      <c r="C1008" s="5">
        <v>2022</v>
      </c>
      <c r="D1008" s="5" t="s">
        <v>811</v>
      </c>
      <c r="E1008" s="5" t="s">
        <v>812</v>
      </c>
      <c r="F1008" s="5">
        <v>189</v>
      </c>
      <c r="G1008" s="5">
        <v>209</v>
      </c>
      <c r="H1008" s="5">
        <v>20</v>
      </c>
      <c r="I1008" s="5" t="s">
        <v>28</v>
      </c>
      <c r="L1008" s="5" t="s">
        <v>4401</v>
      </c>
    </row>
    <row r="1009" spans="1:18" ht="17.25" customHeight="1" x14ac:dyDescent="0.25">
      <c r="A1009" s="5" t="s">
        <v>769</v>
      </c>
      <c r="B1009" s="5" t="s">
        <v>772</v>
      </c>
      <c r="C1009" s="5">
        <v>2022</v>
      </c>
      <c r="D1009" s="5" t="s">
        <v>776</v>
      </c>
      <c r="E1009" s="5" t="s">
        <v>777</v>
      </c>
      <c r="I1009" s="5" t="s">
        <v>28</v>
      </c>
      <c r="L1009" s="5" t="s">
        <v>4401</v>
      </c>
      <c r="M1009" s="5" t="s">
        <v>4402</v>
      </c>
      <c r="N1009" s="5" t="s">
        <v>4403</v>
      </c>
      <c r="O1009" s="5" t="s">
        <v>4403</v>
      </c>
    </row>
    <row r="1010" spans="1:18" ht="17.25" customHeight="1" x14ac:dyDescent="0.25">
      <c r="A1010" s="5" t="s">
        <v>831</v>
      </c>
      <c r="B1010" s="5" t="s">
        <v>834</v>
      </c>
      <c r="C1010" s="5">
        <v>2022</v>
      </c>
      <c r="D1010" s="5" t="s">
        <v>838</v>
      </c>
      <c r="E1010" s="5" t="s">
        <v>839</v>
      </c>
      <c r="F1010" s="5">
        <v>172</v>
      </c>
      <c r="G1010" s="5">
        <v>178</v>
      </c>
      <c r="H1010" s="5">
        <v>6</v>
      </c>
      <c r="I1010" s="5" t="s">
        <v>28</v>
      </c>
      <c r="L1010" s="5" t="s">
        <v>4401</v>
      </c>
      <c r="M1010" s="5" t="s">
        <v>4403</v>
      </c>
      <c r="N1010" s="5" t="s">
        <v>4403</v>
      </c>
      <c r="O1010" s="5" t="s">
        <v>4403</v>
      </c>
      <c r="P1010" s="5" t="s">
        <v>4403</v>
      </c>
    </row>
    <row r="1011" spans="1:18" ht="17.25" customHeight="1" x14ac:dyDescent="0.25">
      <c r="A1011" s="5" t="s">
        <v>822</v>
      </c>
      <c r="B1011" s="5" t="s">
        <v>825</v>
      </c>
      <c r="C1011" s="5">
        <v>2022</v>
      </c>
      <c r="D1011" s="5" t="s">
        <v>829</v>
      </c>
      <c r="E1011" s="5" t="s">
        <v>830</v>
      </c>
      <c r="F1011" s="5">
        <v>183</v>
      </c>
      <c r="G1011" s="5">
        <v>188</v>
      </c>
      <c r="H1011" s="5">
        <v>5</v>
      </c>
      <c r="I1011" s="5" t="s">
        <v>28</v>
      </c>
      <c r="L1011" s="5" t="s">
        <v>4401</v>
      </c>
      <c r="M1011" s="5" t="s">
        <v>4402</v>
      </c>
      <c r="N1011" s="5" t="s">
        <v>4403</v>
      </c>
      <c r="O1011" s="5" t="s">
        <v>4403</v>
      </c>
      <c r="P1011" s="5" t="s">
        <v>4403</v>
      </c>
    </row>
    <row r="1012" spans="1:18" ht="17.25" customHeight="1" x14ac:dyDescent="0.25">
      <c r="A1012" s="5" t="s">
        <v>5383</v>
      </c>
      <c r="B1012" s="5" t="s">
        <v>5386</v>
      </c>
      <c r="C1012" s="5">
        <v>2022</v>
      </c>
      <c r="D1012" s="5" t="s">
        <v>5816</v>
      </c>
      <c r="E1012" s="5" t="s">
        <v>5817</v>
      </c>
      <c r="F1012" s="5">
        <v>145</v>
      </c>
      <c r="G1012" s="5">
        <v>151</v>
      </c>
      <c r="H1012" s="5">
        <v>6</v>
      </c>
      <c r="I1012" s="5" t="s">
        <v>28</v>
      </c>
      <c r="L1012" s="5" t="s">
        <v>4401</v>
      </c>
    </row>
    <row r="1013" spans="1:18" ht="17.25" customHeight="1" x14ac:dyDescent="0.25">
      <c r="A1013" s="5" t="s">
        <v>903</v>
      </c>
      <c r="B1013" s="5" t="s">
        <v>906</v>
      </c>
      <c r="C1013" s="5">
        <v>2022</v>
      </c>
      <c r="D1013" s="5" t="s">
        <v>908</v>
      </c>
      <c r="E1013" s="5" t="s">
        <v>909</v>
      </c>
      <c r="F1013" s="5">
        <v>758</v>
      </c>
      <c r="G1013" s="5">
        <v>765</v>
      </c>
      <c r="H1013" s="5">
        <v>7</v>
      </c>
      <c r="I1013" s="5" t="s">
        <v>28</v>
      </c>
      <c r="L1013" s="5" t="s">
        <v>4401</v>
      </c>
      <c r="M1013" s="5" t="s">
        <v>4402</v>
      </c>
      <c r="N1013" s="5" t="s">
        <v>4403</v>
      </c>
      <c r="O1013" s="5" t="s">
        <v>4403</v>
      </c>
      <c r="P1013" s="5" t="s">
        <v>4403</v>
      </c>
    </row>
    <row r="1014" spans="1:18" ht="17.25" customHeight="1" x14ac:dyDescent="0.25">
      <c r="A1014" s="5" t="s">
        <v>316</v>
      </c>
      <c r="B1014" s="5" t="s">
        <v>319</v>
      </c>
      <c r="C1014" s="5">
        <v>2022</v>
      </c>
      <c r="D1014" s="5" t="s">
        <v>323</v>
      </c>
      <c r="E1014" s="5" t="s">
        <v>324</v>
      </c>
      <c r="F1014" s="5">
        <v>31</v>
      </c>
      <c r="G1014" s="5">
        <v>37</v>
      </c>
      <c r="H1014" s="5">
        <v>6</v>
      </c>
      <c r="I1014" s="5" t="s">
        <v>28</v>
      </c>
      <c r="L1014" s="5" t="s">
        <v>4401</v>
      </c>
      <c r="M1014" s="5" t="s">
        <v>4402</v>
      </c>
      <c r="N1014" s="5" t="s">
        <v>4403</v>
      </c>
      <c r="O1014" s="5" t="s">
        <v>4403</v>
      </c>
      <c r="P1014" s="5" t="s">
        <v>4403</v>
      </c>
    </row>
    <row r="1015" spans="1:18" ht="17.25" customHeight="1" x14ac:dyDescent="0.25">
      <c r="A1015" s="5" t="s">
        <v>5783</v>
      </c>
      <c r="B1015" s="5" t="s">
        <v>5786</v>
      </c>
      <c r="C1015" s="5">
        <v>2022</v>
      </c>
      <c r="D1015" s="5" t="s">
        <v>5286</v>
      </c>
      <c r="E1015" s="5" t="s">
        <v>5287</v>
      </c>
      <c r="F1015" s="5">
        <v>60</v>
      </c>
      <c r="G1015" s="5">
        <v>73</v>
      </c>
      <c r="H1015" s="5">
        <v>13</v>
      </c>
      <c r="I1015" s="5" t="s">
        <v>28</v>
      </c>
      <c r="L1015" s="5" t="s">
        <v>4401</v>
      </c>
    </row>
    <row r="1016" spans="1:18" ht="17.25" customHeight="1" x14ac:dyDescent="0.25">
      <c r="A1016" s="5" t="s">
        <v>910</v>
      </c>
      <c r="B1016" s="5" t="s">
        <v>913</v>
      </c>
      <c r="C1016" s="5">
        <v>2022</v>
      </c>
      <c r="D1016" s="5" t="s">
        <v>916</v>
      </c>
      <c r="E1016" s="5" t="s">
        <v>917</v>
      </c>
      <c r="I1016" s="5" t="s">
        <v>28</v>
      </c>
      <c r="L1016" s="5" t="s">
        <v>7180</v>
      </c>
      <c r="M1016" s="5" t="s">
        <v>4403</v>
      </c>
      <c r="N1016" s="5" t="s">
        <v>4403</v>
      </c>
      <c r="O1016" s="5" t="s">
        <v>4403</v>
      </c>
      <c r="P1016" s="5" t="s">
        <v>4403</v>
      </c>
      <c r="Q1016" s="5" t="s">
        <v>4403</v>
      </c>
      <c r="R1016" s="5" t="s">
        <v>4403</v>
      </c>
    </row>
    <row r="1017" spans="1:18" ht="17.25" customHeight="1" x14ac:dyDescent="0.25">
      <c r="A1017" s="5" t="s">
        <v>9267</v>
      </c>
      <c r="B1017" s="5" t="s">
        <v>791</v>
      </c>
      <c r="C1017" s="5">
        <v>2022</v>
      </c>
      <c r="D1017" s="5" t="s">
        <v>9269</v>
      </c>
      <c r="E1017" s="5" t="s">
        <v>9270</v>
      </c>
      <c r="F1017" s="5">
        <v>212</v>
      </c>
      <c r="G1017" s="5">
        <v>217</v>
      </c>
      <c r="H1017" s="5">
        <f>G1017-F1017+1</f>
        <v>6</v>
      </c>
      <c r="I1017" s="5" t="s">
        <v>9239</v>
      </c>
      <c r="K1017" s="5" t="s">
        <v>4401</v>
      </c>
    </row>
    <row r="1018" spans="1:18" ht="17.25" customHeight="1" x14ac:dyDescent="0.25">
      <c r="A1018" s="5" t="s">
        <v>7881</v>
      </c>
      <c r="B1018" s="5" t="s">
        <v>772</v>
      </c>
      <c r="C1018" s="5">
        <v>2022</v>
      </c>
      <c r="D1018" s="5" t="s">
        <v>7883</v>
      </c>
      <c r="E1018" s="5" t="s">
        <v>7884</v>
      </c>
      <c r="F1018" s="5">
        <v>1</v>
      </c>
      <c r="G1018" s="5">
        <v>5</v>
      </c>
      <c r="H1018" s="5">
        <v>4</v>
      </c>
      <c r="I1018" s="5" t="s">
        <v>7287</v>
      </c>
      <c r="K1018" s="5" t="s">
        <v>4401</v>
      </c>
    </row>
    <row r="1019" spans="1:18" ht="17.25" customHeight="1" x14ac:dyDescent="0.25">
      <c r="A1019" s="5" t="s">
        <v>8229</v>
      </c>
      <c r="B1019" s="5" t="s">
        <v>753</v>
      </c>
      <c r="C1019" s="5">
        <v>2022</v>
      </c>
      <c r="D1019" s="5" t="s">
        <v>8232</v>
      </c>
      <c r="E1019" s="5" t="s">
        <v>8233</v>
      </c>
      <c r="F1019" s="5">
        <v>1</v>
      </c>
      <c r="G1019" s="5">
        <v>6</v>
      </c>
      <c r="H1019" s="5">
        <v>5</v>
      </c>
      <c r="I1019" s="5" t="s">
        <v>7287</v>
      </c>
      <c r="K1019" s="5" t="s">
        <v>4401</v>
      </c>
    </row>
    <row r="1020" spans="1:18" ht="17.25" customHeight="1" x14ac:dyDescent="0.25">
      <c r="A1020" s="5" t="s">
        <v>7372</v>
      </c>
      <c r="B1020" s="5" t="s">
        <v>5386</v>
      </c>
      <c r="C1020" s="5">
        <v>2022</v>
      </c>
      <c r="D1020" s="5" t="s">
        <v>7375</v>
      </c>
      <c r="E1020" s="5" t="s">
        <v>7376</v>
      </c>
      <c r="F1020" s="5">
        <v>145</v>
      </c>
      <c r="G1020" s="5">
        <v>151</v>
      </c>
      <c r="H1020" s="5">
        <v>6</v>
      </c>
      <c r="I1020" s="5" t="s">
        <v>7287</v>
      </c>
      <c r="K1020" s="5" t="s">
        <v>4401</v>
      </c>
    </row>
    <row r="1021" spans="1:18" ht="17.25" customHeight="1" x14ac:dyDescent="0.25">
      <c r="A1021" s="5" t="s">
        <v>7435</v>
      </c>
      <c r="B1021" s="5" t="s">
        <v>595</v>
      </c>
      <c r="C1021" s="5">
        <v>2022</v>
      </c>
      <c r="D1021" s="5" t="s">
        <v>7438</v>
      </c>
      <c r="E1021" s="5" t="s">
        <v>7439</v>
      </c>
      <c r="F1021" s="5">
        <v>339</v>
      </c>
      <c r="G1021" s="5">
        <v>344</v>
      </c>
      <c r="H1021" s="5">
        <v>5</v>
      </c>
      <c r="I1021" s="5" t="s">
        <v>7287</v>
      </c>
      <c r="K1021" s="5" t="s">
        <v>4401</v>
      </c>
    </row>
    <row r="1022" spans="1:18" ht="17.25" customHeight="1" x14ac:dyDescent="0.25">
      <c r="A1022" s="5" t="s">
        <v>344</v>
      </c>
      <c r="B1022" s="5" t="s">
        <v>347</v>
      </c>
      <c r="C1022" s="5">
        <v>2023</v>
      </c>
      <c r="D1022" s="5" t="s">
        <v>351</v>
      </c>
      <c r="E1022" s="5" t="s">
        <v>352</v>
      </c>
      <c r="F1022" s="5">
        <v>25</v>
      </c>
      <c r="G1022" s="5">
        <v>46</v>
      </c>
      <c r="H1022" s="5">
        <v>21</v>
      </c>
      <c r="I1022" s="5" t="s">
        <v>28</v>
      </c>
      <c r="J1022" s="5" t="s">
        <v>7194</v>
      </c>
      <c r="L1022" s="5" t="s">
        <v>4403</v>
      </c>
      <c r="M1022" s="5" t="s">
        <v>4403</v>
      </c>
      <c r="N1022" s="5" t="s">
        <v>4403</v>
      </c>
      <c r="O1022" s="5" t="s">
        <v>4403</v>
      </c>
      <c r="P1022" s="5" t="s">
        <v>4403</v>
      </c>
      <c r="Q1022" s="5" t="s">
        <v>4403</v>
      </c>
      <c r="R1022" s="5" t="s">
        <v>4403</v>
      </c>
    </row>
    <row r="1023" spans="1:18" ht="17.25" customHeight="1" x14ac:dyDescent="0.25">
      <c r="A1023" s="5" t="s">
        <v>7472</v>
      </c>
      <c r="B1023" s="5" t="s">
        <v>7473</v>
      </c>
      <c r="C1023" s="5">
        <v>2023</v>
      </c>
      <c r="D1023" s="5" t="s">
        <v>7477</v>
      </c>
      <c r="E1023" s="5" t="s">
        <v>7478</v>
      </c>
      <c r="F1023" s="5">
        <v>1</v>
      </c>
      <c r="G1023" s="5">
        <v>4</v>
      </c>
      <c r="H1023" s="5">
        <v>3</v>
      </c>
      <c r="I1023" s="5" t="s">
        <v>7287</v>
      </c>
      <c r="L1023" s="5" t="s">
        <v>4402</v>
      </c>
      <c r="M1023" s="5" t="s">
        <v>4402</v>
      </c>
      <c r="N1023" s="5" t="s">
        <v>4402</v>
      </c>
      <c r="O1023" s="5" t="s">
        <v>4402</v>
      </c>
      <c r="P1023" s="5" t="s">
        <v>4401</v>
      </c>
    </row>
    <row r="1024" spans="1:18" ht="17.25" customHeight="1" x14ac:dyDescent="0.25">
      <c r="A1024" s="5" t="s">
        <v>9137</v>
      </c>
      <c r="B1024" s="5" t="s">
        <v>488</v>
      </c>
      <c r="C1024" s="5">
        <v>2023</v>
      </c>
      <c r="D1024" s="5" t="s">
        <v>9140</v>
      </c>
      <c r="E1024" s="5" t="s">
        <v>9141</v>
      </c>
      <c r="F1024" s="5">
        <v>256</v>
      </c>
      <c r="G1024" s="5">
        <v>257</v>
      </c>
      <c r="H1024" s="5">
        <v>1</v>
      </c>
      <c r="I1024" s="5" t="s">
        <v>7287</v>
      </c>
      <c r="K1024" s="5" t="s">
        <v>4401</v>
      </c>
      <c r="L1024" s="5" t="s">
        <v>4402</v>
      </c>
      <c r="M1024" s="5" t="s">
        <v>4402</v>
      </c>
      <c r="N1024" s="5" t="s">
        <v>4402</v>
      </c>
      <c r="O1024" s="5" t="s">
        <v>4402</v>
      </c>
      <c r="P1024" s="5" t="s">
        <v>4401</v>
      </c>
    </row>
    <row r="1025" spans="1:18" ht="17.25" customHeight="1" x14ac:dyDescent="0.25">
      <c r="A1025" s="5" t="s">
        <v>8132</v>
      </c>
      <c r="B1025" s="5" t="s">
        <v>8133</v>
      </c>
      <c r="C1025" s="5">
        <v>2023</v>
      </c>
      <c r="D1025" s="5" t="s">
        <v>8137</v>
      </c>
      <c r="E1025" s="5" t="s">
        <v>8138</v>
      </c>
      <c r="F1025" s="5">
        <v>1</v>
      </c>
      <c r="G1025" s="5">
        <v>6</v>
      </c>
      <c r="H1025" s="5">
        <v>5</v>
      </c>
      <c r="I1025" s="5" t="s">
        <v>7287</v>
      </c>
      <c r="L1025" s="5" t="s">
        <v>4402</v>
      </c>
      <c r="M1025" s="5" t="s">
        <v>4402</v>
      </c>
      <c r="N1025" s="5" t="s">
        <v>4402</v>
      </c>
      <c r="O1025" s="5" t="s">
        <v>4402</v>
      </c>
      <c r="P1025" s="5" t="s">
        <v>4402</v>
      </c>
      <c r="Q1025" s="5" t="s">
        <v>4401</v>
      </c>
    </row>
    <row r="1026" spans="1:18" ht="17.25" customHeight="1" x14ac:dyDescent="0.25">
      <c r="A1026" s="5" t="s">
        <v>8263</v>
      </c>
      <c r="B1026" s="5" t="s">
        <v>8264</v>
      </c>
      <c r="C1026" s="5">
        <v>2023</v>
      </c>
      <c r="D1026" s="5" t="s">
        <v>8268</v>
      </c>
      <c r="E1026" s="5" t="s">
        <v>8269</v>
      </c>
      <c r="F1026" s="5">
        <v>1</v>
      </c>
      <c r="G1026" s="5">
        <v>4</v>
      </c>
      <c r="H1026" s="5">
        <v>3</v>
      </c>
      <c r="I1026" s="5" t="s">
        <v>7287</v>
      </c>
      <c r="L1026" s="5" t="s">
        <v>4402</v>
      </c>
      <c r="M1026" s="5" t="s">
        <v>4402</v>
      </c>
      <c r="N1026" s="5" t="s">
        <v>4402</v>
      </c>
      <c r="O1026" s="5" t="s">
        <v>4402</v>
      </c>
      <c r="P1026" s="5" t="s">
        <v>4401</v>
      </c>
    </row>
    <row r="1027" spans="1:18" ht="17.25" customHeight="1" x14ac:dyDescent="0.25">
      <c r="A1027" s="5" t="s">
        <v>264</v>
      </c>
      <c r="B1027" s="5" t="s">
        <v>267</v>
      </c>
      <c r="C1027" s="5">
        <v>2023</v>
      </c>
      <c r="D1027" s="5" t="s">
        <v>271</v>
      </c>
      <c r="E1027" s="5" t="s">
        <v>272</v>
      </c>
      <c r="F1027" s="5">
        <v>531</v>
      </c>
      <c r="G1027" s="5">
        <v>535</v>
      </c>
      <c r="H1027" s="5">
        <v>4</v>
      </c>
      <c r="I1027" s="5" t="s">
        <v>28</v>
      </c>
      <c r="L1027" s="5" t="s">
        <v>4402</v>
      </c>
      <c r="M1027" s="5" t="s">
        <v>4402</v>
      </c>
      <c r="N1027" s="5" t="s">
        <v>4403</v>
      </c>
      <c r="O1027" s="5" t="s">
        <v>4403</v>
      </c>
      <c r="P1027" s="5" t="s">
        <v>4401</v>
      </c>
    </row>
    <row r="1028" spans="1:18" ht="17.25" customHeight="1" x14ac:dyDescent="0.25">
      <c r="A1028" s="5" t="s">
        <v>503</v>
      </c>
      <c r="B1028" s="5" t="s">
        <v>506</v>
      </c>
      <c r="C1028" s="5">
        <v>2023</v>
      </c>
      <c r="D1028" s="5" t="s">
        <v>510</v>
      </c>
      <c r="E1028" s="5" t="s">
        <v>511</v>
      </c>
      <c r="F1028" s="5">
        <v>441</v>
      </c>
      <c r="G1028" s="5">
        <v>456</v>
      </c>
      <c r="H1028" s="5">
        <v>15</v>
      </c>
      <c r="I1028" s="5" t="s">
        <v>28</v>
      </c>
      <c r="L1028" s="5" t="s">
        <v>4402</v>
      </c>
      <c r="M1028" s="5" t="s">
        <v>4402</v>
      </c>
      <c r="N1028" s="5" t="s">
        <v>4403</v>
      </c>
      <c r="O1028" s="5" t="s">
        <v>4403</v>
      </c>
      <c r="P1028" s="5" t="s">
        <v>4403</v>
      </c>
      <c r="Q1028" s="5" t="s">
        <v>4402</v>
      </c>
      <c r="R1028" s="5" t="s">
        <v>4401</v>
      </c>
    </row>
    <row r="1029" spans="1:18" ht="17.25" customHeight="1" x14ac:dyDescent="0.25">
      <c r="A1029" s="5" t="s">
        <v>414</v>
      </c>
      <c r="B1029" s="5" t="s">
        <v>416</v>
      </c>
      <c r="C1029" s="5">
        <v>2023</v>
      </c>
      <c r="D1029" s="5" t="s">
        <v>420</v>
      </c>
      <c r="E1029" s="5" t="s">
        <v>421</v>
      </c>
      <c r="F1029" s="5">
        <v>5698</v>
      </c>
      <c r="G1029" s="5">
        <v>5714</v>
      </c>
      <c r="H1029" s="5">
        <v>16</v>
      </c>
      <c r="I1029" s="5" t="s">
        <v>28</v>
      </c>
      <c r="L1029" s="5" t="s">
        <v>4402</v>
      </c>
      <c r="M1029" s="5" t="s">
        <v>4402</v>
      </c>
      <c r="N1029" s="5" t="s">
        <v>4403</v>
      </c>
      <c r="O1029" s="5" t="s">
        <v>4403</v>
      </c>
      <c r="P1029" s="5" t="s">
        <v>4403</v>
      </c>
      <c r="Q1029" s="5" t="s">
        <v>4402</v>
      </c>
      <c r="R1029" s="5" t="s">
        <v>4401</v>
      </c>
    </row>
    <row r="1030" spans="1:18" ht="17.25" customHeight="1" x14ac:dyDescent="0.25">
      <c r="A1030" s="5" t="s">
        <v>95</v>
      </c>
      <c r="B1030" s="5" t="s">
        <v>98</v>
      </c>
      <c r="C1030" s="5">
        <v>2023</v>
      </c>
      <c r="D1030" s="5" t="s">
        <v>102</v>
      </c>
      <c r="E1030" s="5" t="s">
        <v>103</v>
      </c>
      <c r="F1030" s="5">
        <v>52</v>
      </c>
      <c r="G1030" s="5">
        <v>56</v>
      </c>
      <c r="H1030" s="5">
        <v>4</v>
      </c>
      <c r="I1030" s="5" t="s">
        <v>28</v>
      </c>
      <c r="L1030" s="5" t="s">
        <v>4402</v>
      </c>
      <c r="M1030" s="5" t="s">
        <v>4402</v>
      </c>
      <c r="N1030" s="5" t="s">
        <v>4403</v>
      </c>
      <c r="O1030" s="5" t="s">
        <v>4403</v>
      </c>
      <c r="P1030" s="5" t="s">
        <v>4401</v>
      </c>
    </row>
    <row r="1031" spans="1:18" ht="17.25" customHeight="1" x14ac:dyDescent="0.25">
      <c r="A1031" s="5" t="s">
        <v>467</v>
      </c>
      <c r="B1031" s="5" t="s">
        <v>470</v>
      </c>
      <c r="C1031" s="5">
        <v>2023</v>
      </c>
      <c r="D1031" s="5" t="s">
        <v>474</v>
      </c>
      <c r="E1031" s="5" t="s">
        <v>475</v>
      </c>
      <c r="F1031" s="5">
        <v>2642</v>
      </c>
      <c r="G1031" s="5">
        <v>2645</v>
      </c>
      <c r="H1031" s="5">
        <v>3</v>
      </c>
      <c r="I1031" s="5" t="s">
        <v>28</v>
      </c>
      <c r="L1031" s="5" t="s">
        <v>4402</v>
      </c>
      <c r="M1031" s="5" t="s">
        <v>4402</v>
      </c>
      <c r="N1031" s="5" t="s">
        <v>4403</v>
      </c>
      <c r="O1031" s="5" t="s">
        <v>4403</v>
      </c>
      <c r="P1031" s="5" t="s">
        <v>4401</v>
      </c>
    </row>
    <row r="1032" spans="1:18" ht="17.25" customHeight="1" x14ac:dyDescent="0.25">
      <c r="A1032" s="5" t="s">
        <v>76</v>
      </c>
      <c r="B1032" s="5" t="s">
        <v>79</v>
      </c>
      <c r="C1032" s="5">
        <v>2023</v>
      </c>
      <c r="D1032" s="5" t="s">
        <v>83</v>
      </c>
      <c r="E1032" s="5" t="s">
        <v>84</v>
      </c>
      <c r="F1032" s="5">
        <v>180</v>
      </c>
      <c r="G1032" s="5">
        <v>181</v>
      </c>
      <c r="H1032" s="5">
        <v>1</v>
      </c>
      <c r="I1032" s="5" t="s">
        <v>28</v>
      </c>
      <c r="L1032" s="5" t="s">
        <v>4402</v>
      </c>
      <c r="M1032" s="5" t="s">
        <v>4402</v>
      </c>
      <c r="N1032" s="5" t="s">
        <v>4403</v>
      </c>
      <c r="O1032" s="5" t="s">
        <v>4403</v>
      </c>
      <c r="P1032" s="5" t="s">
        <v>4401</v>
      </c>
    </row>
    <row r="1033" spans="1:18" ht="17.25" customHeight="1" x14ac:dyDescent="0.25">
      <c r="A1033" s="5" t="s">
        <v>485</v>
      </c>
      <c r="B1033" s="5" t="s">
        <v>488</v>
      </c>
      <c r="C1033" s="5">
        <v>2023</v>
      </c>
      <c r="D1033" s="5" t="s">
        <v>492</v>
      </c>
      <c r="E1033" s="5" t="s">
        <v>493</v>
      </c>
      <c r="F1033" s="5">
        <v>256</v>
      </c>
      <c r="G1033" s="5">
        <v>257</v>
      </c>
      <c r="H1033" s="5">
        <v>1</v>
      </c>
      <c r="I1033" s="5" t="s">
        <v>28</v>
      </c>
      <c r="L1033" s="5" t="s">
        <v>4402</v>
      </c>
      <c r="M1033" s="5" t="s">
        <v>4402</v>
      </c>
      <c r="N1033" s="5" t="s">
        <v>4403</v>
      </c>
      <c r="O1033" s="5" t="s">
        <v>4403</v>
      </c>
      <c r="P1033" s="5" t="s">
        <v>4401</v>
      </c>
    </row>
    <row r="1034" spans="1:18" ht="17.25" customHeight="1" x14ac:dyDescent="0.25">
      <c r="A1034" s="5" t="s">
        <v>8177</v>
      </c>
      <c r="B1034" s="5" t="s">
        <v>8178</v>
      </c>
      <c r="C1034" s="5">
        <v>2023</v>
      </c>
      <c r="D1034" s="5" t="s">
        <v>8182</v>
      </c>
      <c r="E1034" s="5" t="s">
        <v>8183</v>
      </c>
      <c r="F1034" s="5">
        <v>217</v>
      </c>
      <c r="G1034" s="5">
        <v>221</v>
      </c>
      <c r="H1034" s="5">
        <v>4</v>
      </c>
      <c r="I1034" s="5" t="s">
        <v>7287</v>
      </c>
      <c r="L1034" s="5" t="s">
        <v>4401</v>
      </c>
    </row>
    <row r="1035" spans="1:18" ht="17.25" customHeight="1" x14ac:dyDescent="0.25">
      <c r="A1035" s="5" t="s">
        <v>9123</v>
      </c>
      <c r="B1035" s="5" t="s">
        <v>9124</v>
      </c>
      <c r="C1035" s="5">
        <v>2023</v>
      </c>
      <c r="D1035" s="5" t="s">
        <v>9128</v>
      </c>
      <c r="E1035" s="5" t="s">
        <v>9129</v>
      </c>
      <c r="F1035" s="5">
        <v>1</v>
      </c>
      <c r="G1035" s="5">
        <v>8</v>
      </c>
      <c r="H1035" s="5">
        <v>7</v>
      </c>
      <c r="I1035" s="5" t="s">
        <v>7287</v>
      </c>
      <c r="L1035" s="5" t="s">
        <v>4401</v>
      </c>
    </row>
    <row r="1036" spans="1:18" ht="17.25" customHeight="1" x14ac:dyDescent="0.25">
      <c r="A1036" s="5" t="s">
        <v>8171</v>
      </c>
      <c r="B1036" s="5" t="s">
        <v>8172</v>
      </c>
      <c r="C1036" s="5">
        <v>2023</v>
      </c>
      <c r="D1036" s="5" t="s">
        <v>8175</v>
      </c>
      <c r="E1036" s="5" t="s">
        <v>8176</v>
      </c>
      <c r="F1036" s="5">
        <v>1</v>
      </c>
      <c r="G1036" s="5">
        <v>5</v>
      </c>
      <c r="H1036" s="5">
        <v>4</v>
      </c>
      <c r="I1036" s="5" t="s">
        <v>7287</v>
      </c>
      <c r="L1036" s="5" t="s">
        <v>4401</v>
      </c>
    </row>
    <row r="1037" spans="1:18" ht="17.25" customHeight="1" x14ac:dyDescent="0.25">
      <c r="A1037" s="5" t="s">
        <v>7952</v>
      </c>
      <c r="B1037" s="5" t="s">
        <v>7953</v>
      </c>
      <c r="C1037" s="5">
        <v>2023</v>
      </c>
      <c r="D1037" s="5" t="s">
        <v>7957</v>
      </c>
      <c r="E1037" s="5" t="s">
        <v>7958</v>
      </c>
      <c r="F1037" s="5">
        <v>1</v>
      </c>
      <c r="G1037" s="5">
        <v>6</v>
      </c>
      <c r="H1037" s="5">
        <v>5</v>
      </c>
      <c r="I1037" s="5" t="s">
        <v>7287</v>
      </c>
      <c r="L1037" s="5" t="s">
        <v>4401</v>
      </c>
    </row>
    <row r="1038" spans="1:18" ht="17.25" customHeight="1" x14ac:dyDescent="0.25">
      <c r="A1038" s="5" t="s">
        <v>7856</v>
      </c>
      <c r="B1038" s="5" t="s">
        <v>7857</v>
      </c>
      <c r="C1038" s="5">
        <v>2023</v>
      </c>
      <c r="D1038" s="5" t="s">
        <v>7861</v>
      </c>
      <c r="E1038" s="5" t="s">
        <v>7862</v>
      </c>
      <c r="F1038" s="5">
        <v>351</v>
      </c>
      <c r="G1038" s="5">
        <v>355</v>
      </c>
      <c r="H1038" s="5">
        <v>4</v>
      </c>
      <c r="I1038" s="5" t="s">
        <v>7287</v>
      </c>
      <c r="L1038" s="5" t="s">
        <v>4401</v>
      </c>
    </row>
    <row r="1039" spans="1:18" ht="17.25" customHeight="1" x14ac:dyDescent="0.25">
      <c r="A1039" s="5" t="s">
        <v>8752</v>
      </c>
      <c r="B1039" s="5" t="s">
        <v>8753</v>
      </c>
      <c r="C1039" s="5">
        <v>2023</v>
      </c>
      <c r="D1039" s="5" t="s">
        <v>8757</v>
      </c>
      <c r="E1039" s="5" t="s">
        <v>8758</v>
      </c>
      <c r="F1039" s="5">
        <v>134</v>
      </c>
      <c r="G1039" s="5">
        <v>138</v>
      </c>
      <c r="H1039" s="5">
        <v>4</v>
      </c>
      <c r="I1039" s="5" t="s">
        <v>7287</v>
      </c>
      <c r="L1039" s="5" t="s">
        <v>4401</v>
      </c>
    </row>
    <row r="1040" spans="1:18" ht="17.25" customHeight="1" x14ac:dyDescent="0.25">
      <c r="A1040" s="5" t="s">
        <v>7512</v>
      </c>
      <c r="B1040" s="5" t="s">
        <v>7513</v>
      </c>
      <c r="C1040" s="5">
        <v>2023</v>
      </c>
      <c r="D1040" s="5" t="s">
        <v>7516</v>
      </c>
      <c r="E1040" s="5" t="s">
        <v>7517</v>
      </c>
      <c r="F1040" s="5">
        <v>531</v>
      </c>
      <c r="G1040" s="5">
        <v>535</v>
      </c>
      <c r="H1040" s="5">
        <v>4</v>
      </c>
      <c r="I1040" s="5" t="s">
        <v>7287</v>
      </c>
      <c r="L1040" s="5" t="s">
        <v>4401</v>
      </c>
    </row>
    <row r="1041" spans="1:16" ht="17.25" customHeight="1" x14ac:dyDescent="0.25">
      <c r="A1041" s="5" t="s">
        <v>8101</v>
      </c>
      <c r="B1041" s="5" t="s">
        <v>8102</v>
      </c>
      <c r="C1041" s="5">
        <v>2023</v>
      </c>
      <c r="D1041" s="5" t="s">
        <v>8106</v>
      </c>
      <c r="E1041" s="5" t="s">
        <v>8107</v>
      </c>
      <c r="F1041" s="5">
        <v>1</v>
      </c>
      <c r="G1041" s="5">
        <v>6</v>
      </c>
      <c r="H1041" s="5">
        <v>5</v>
      </c>
      <c r="I1041" s="5" t="s">
        <v>7287</v>
      </c>
      <c r="L1041" s="5" t="s">
        <v>4401</v>
      </c>
    </row>
    <row r="1042" spans="1:16" ht="17.25" customHeight="1" x14ac:dyDescent="0.25">
      <c r="A1042" s="5" t="s">
        <v>7353</v>
      </c>
      <c r="B1042" s="5" t="s">
        <v>7354</v>
      </c>
      <c r="C1042" s="5">
        <v>2023</v>
      </c>
      <c r="D1042" s="5" t="s">
        <v>7358</v>
      </c>
      <c r="E1042" s="5" t="s">
        <v>7359</v>
      </c>
      <c r="F1042" s="5">
        <v>893</v>
      </c>
      <c r="G1042" s="5">
        <v>897</v>
      </c>
      <c r="H1042" s="5">
        <v>4</v>
      </c>
      <c r="I1042" s="5" t="s">
        <v>7287</v>
      </c>
      <c r="L1042" s="5" t="s">
        <v>4401</v>
      </c>
    </row>
    <row r="1043" spans="1:16" ht="17.25" customHeight="1" x14ac:dyDescent="0.25">
      <c r="A1043" s="5" t="s">
        <v>7537</v>
      </c>
      <c r="B1043" s="5" t="s">
        <v>7538</v>
      </c>
      <c r="C1043" s="5">
        <v>2023</v>
      </c>
      <c r="D1043" s="5" t="s">
        <v>7542</v>
      </c>
      <c r="E1043" s="5" t="s">
        <v>7543</v>
      </c>
      <c r="F1043" s="5">
        <v>441</v>
      </c>
      <c r="G1043" s="5">
        <v>446</v>
      </c>
      <c r="H1043" s="5">
        <v>5</v>
      </c>
      <c r="I1043" s="5" t="s">
        <v>7287</v>
      </c>
      <c r="L1043" s="5" t="s">
        <v>4401</v>
      </c>
    </row>
    <row r="1044" spans="1:16" ht="17.25" customHeight="1" x14ac:dyDescent="0.25">
      <c r="A1044" s="5" t="s">
        <v>8075</v>
      </c>
      <c r="B1044" s="5" t="s">
        <v>8076</v>
      </c>
      <c r="C1044" s="5">
        <v>2023</v>
      </c>
      <c r="D1044" s="5" t="s">
        <v>8080</v>
      </c>
      <c r="E1044" s="5" t="s">
        <v>8081</v>
      </c>
      <c r="F1044" s="5">
        <v>1</v>
      </c>
      <c r="G1044" s="5">
        <v>7</v>
      </c>
      <c r="H1044" s="5">
        <v>6</v>
      </c>
      <c r="I1044" s="5" t="s">
        <v>7287</v>
      </c>
      <c r="L1044" s="5" t="s">
        <v>4401</v>
      </c>
    </row>
    <row r="1045" spans="1:16" ht="17.25" customHeight="1" x14ac:dyDescent="0.25">
      <c r="A1045" s="5" t="s">
        <v>7677</v>
      </c>
      <c r="B1045" s="5" t="s">
        <v>7678</v>
      </c>
      <c r="C1045" s="5">
        <v>2023</v>
      </c>
      <c r="D1045" s="5" t="s">
        <v>7681</v>
      </c>
      <c r="E1045" s="5" t="s">
        <v>7682</v>
      </c>
      <c r="F1045" s="5">
        <v>1</v>
      </c>
      <c r="G1045" s="5">
        <v>8</v>
      </c>
      <c r="H1045" s="5">
        <v>7</v>
      </c>
      <c r="I1045" s="5" t="s">
        <v>7287</v>
      </c>
      <c r="L1045" s="5" t="s">
        <v>4401</v>
      </c>
    </row>
    <row r="1046" spans="1:16" ht="17.25" customHeight="1" x14ac:dyDescent="0.25">
      <c r="A1046" s="5" t="s">
        <v>405</v>
      </c>
      <c r="B1046" s="5" t="s">
        <v>408</v>
      </c>
      <c r="C1046" s="5">
        <v>2023</v>
      </c>
      <c r="D1046" s="5" t="s">
        <v>412</v>
      </c>
      <c r="E1046" s="5" t="s">
        <v>413</v>
      </c>
      <c r="F1046" s="5">
        <v>599</v>
      </c>
      <c r="G1046" s="5">
        <v>604</v>
      </c>
      <c r="H1046" s="5">
        <v>5</v>
      </c>
      <c r="I1046" s="5" t="s">
        <v>28</v>
      </c>
      <c r="L1046" s="5" t="s">
        <v>4401</v>
      </c>
      <c r="M1046" s="5" t="s">
        <v>4402</v>
      </c>
      <c r="N1046" s="5" t="s">
        <v>4403</v>
      </c>
      <c r="O1046" s="5" t="s">
        <v>4403</v>
      </c>
      <c r="P1046" s="5" t="s">
        <v>4403</v>
      </c>
    </row>
    <row r="1047" spans="1:16" ht="17.25" customHeight="1" x14ac:dyDescent="0.25">
      <c r="A1047" s="5" t="s">
        <v>388</v>
      </c>
      <c r="B1047" s="5" t="s">
        <v>390</v>
      </c>
      <c r="C1047" s="5">
        <v>2023</v>
      </c>
      <c r="D1047" s="5" t="s">
        <v>393</v>
      </c>
      <c r="E1047" s="5" t="s">
        <v>394</v>
      </c>
      <c r="F1047" s="5">
        <v>756</v>
      </c>
      <c r="G1047" s="5">
        <v>764</v>
      </c>
      <c r="H1047" s="5">
        <v>8</v>
      </c>
      <c r="I1047" s="5" t="s">
        <v>28</v>
      </c>
      <c r="L1047" s="5" t="s">
        <v>4401</v>
      </c>
      <c r="M1047" s="5" t="s">
        <v>4403</v>
      </c>
      <c r="N1047" s="5" t="s">
        <v>4403</v>
      </c>
      <c r="O1047" s="5" t="s">
        <v>4403</v>
      </c>
      <c r="P1047" s="5" t="s">
        <v>4403</v>
      </c>
    </row>
    <row r="1048" spans="1:16" ht="17.25" customHeight="1" x14ac:dyDescent="0.25">
      <c r="A1048" s="5" t="s">
        <v>229</v>
      </c>
      <c r="B1048" s="5" t="s">
        <v>232</v>
      </c>
      <c r="C1048" s="5">
        <v>2023</v>
      </c>
      <c r="D1048" s="5" t="s">
        <v>235</v>
      </c>
      <c r="E1048" s="5" t="s">
        <v>236</v>
      </c>
      <c r="F1048" s="5">
        <v>229</v>
      </c>
      <c r="G1048" s="5">
        <v>242</v>
      </c>
      <c r="H1048" s="5">
        <v>13</v>
      </c>
      <c r="I1048" s="5" t="s">
        <v>28</v>
      </c>
      <c r="L1048" s="5" t="s">
        <v>4401</v>
      </c>
      <c r="M1048" s="5" t="s">
        <v>4402</v>
      </c>
      <c r="N1048" s="5" t="s">
        <v>4403</v>
      </c>
      <c r="O1048" s="5" t="s">
        <v>4403</v>
      </c>
      <c r="P1048" s="5" t="s">
        <v>4403</v>
      </c>
    </row>
    <row r="1049" spans="1:16" ht="17.25" customHeight="1" x14ac:dyDescent="0.25">
      <c r="A1049" s="5" t="s">
        <v>5549</v>
      </c>
      <c r="B1049" s="5" t="s">
        <v>5552</v>
      </c>
      <c r="C1049" s="5">
        <v>2023</v>
      </c>
      <c r="D1049" s="5" t="s">
        <v>5575</v>
      </c>
      <c r="E1049" s="5" t="s">
        <v>5576</v>
      </c>
      <c r="F1049" s="5">
        <v>407</v>
      </c>
      <c r="G1049" s="5">
        <v>412</v>
      </c>
      <c r="H1049" s="5">
        <v>5</v>
      </c>
      <c r="I1049" s="5" t="s">
        <v>28</v>
      </c>
      <c r="L1049" s="5" t="s">
        <v>4401</v>
      </c>
    </row>
    <row r="1050" spans="1:16" ht="17.25" customHeight="1" x14ac:dyDescent="0.25">
      <c r="A1050" s="5" t="s">
        <v>362</v>
      </c>
      <c r="B1050" s="5" t="s">
        <v>364</v>
      </c>
      <c r="C1050" s="5">
        <v>2023</v>
      </c>
      <c r="D1050" s="5" t="s">
        <v>367</v>
      </c>
      <c r="E1050" s="5" t="s">
        <v>368</v>
      </c>
      <c r="F1050" s="5">
        <v>959</v>
      </c>
      <c r="G1050" s="5">
        <v>974</v>
      </c>
      <c r="H1050" s="5">
        <v>15</v>
      </c>
      <c r="I1050" s="5" t="s">
        <v>28</v>
      </c>
      <c r="L1050" s="5" t="s">
        <v>4401</v>
      </c>
      <c r="M1050" s="5" t="s">
        <v>4402</v>
      </c>
      <c r="N1050" s="5" t="s">
        <v>4403</v>
      </c>
      <c r="O1050" s="5" t="s">
        <v>4403</v>
      </c>
      <c r="P1050" s="5" t="s">
        <v>4403</v>
      </c>
    </row>
    <row r="1051" spans="1:16" ht="17.25" customHeight="1" x14ac:dyDescent="0.25">
      <c r="A1051" s="5" t="s">
        <v>58</v>
      </c>
      <c r="B1051" s="5" t="s">
        <v>60</v>
      </c>
      <c r="C1051" s="5">
        <v>2023</v>
      </c>
      <c r="D1051" s="5" t="s">
        <v>64</v>
      </c>
      <c r="E1051" s="5" t="s">
        <v>65</v>
      </c>
      <c r="I1051" s="5" t="s">
        <v>28</v>
      </c>
      <c r="L1051" s="5" t="s">
        <v>4401</v>
      </c>
      <c r="M1051" s="5" t="s">
        <v>4402</v>
      </c>
      <c r="N1051" s="5" t="s">
        <v>4403</v>
      </c>
      <c r="O1051" s="5" t="s">
        <v>4403</v>
      </c>
    </row>
    <row r="1052" spans="1:16" ht="17.25" customHeight="1" x14ac:dyDescent="0.25">
      <c r="A1052" s="5" t="s">
        <v>5568</v>
      </c>
      <c r="B1052" s="5" t="s">
        <v>5571</v>
      </c>
      <c r="C1052" s="5">
        <v>2023</v>
      </c>
      <c r="D1052" s="5" t="s">
        <v>5535</v>
      </c>
      <c r="E1052" s="5" t="s">
        <v>5536</v>
      </c>
      <c r="I1052" s="5" t="s">
        <v>28</v>
      </c>
      <c r="L1052" s="5" t="s">
        <v>4401</v>
      </c>
    </row>
    <row r="1053" spans="1:16" ht="17.25" customHeight="1" x14ac:dyDescent="0.25">
      <c r="A1053" s="5" t="s">
        <v>555</v>
      </c>
      <c r="B1053" s="5" t="s">
        <v>558</v>
      </c>
      <c r="C1053" s="5">
        <v>2023</v>
      </c>
      <c r="D1053" s="5" t="s">
        <v>7188</v>
      </c>
      <c r="I1053" s="5" t="s">
        <v>28</v>
      </c>
      <c r="L1053" s="5" t="s">
        <v>4401</v>
      </c>
    </row>
    <row r="1054" spans="1:16" ht="17.25" customHeight="1" x14ac:dyDescent="0.25">
      <c r="A1054" s="5" t="s">
        <v>545</v>
      </c>
      <c r="B1054" s="5" t="s">
        <v>548</v>
      </c>
      <c r="C1054" s="5">
        <v>2023</v>
      </c>
      <c r="D1054" s="5" t="s">
        <v>5453</v>
      </c>
      <c r="E1054" s="5" t="s">
        <v>5454</v>
      </c>
      <c r="I1054" s="5" t="s">
        <v>28</v>
      </c>
      <c r="L1054" s="5" t="s">
        <v>4401</v>
      </c>
    </row>
    <row r="1055" spans="1:16" ht="17.25" customHeight="1" x14ac:dyDescent="0.25">
      <c r="A1055" s="5" t="s">
        <v>431</v>
      </c>
      <c r="B1055" s="5" t="s">
        <v>434</v>
      </c>
      <c r="C1055" s="5">
        <v>2023</v>
      </c>
      <c r="D1055" s="5" t="s">
        <v>437</v>
      </c>
      <c r="E1055" s="5" t="s">
        <v>438</v>
      </c>
      <c r="F1055" s="5">
        <v>120</v>
      </c>
      <c r="G1055" s="5">
        <v>129</v>
      </c>
      <c r="H1055" s="5">
        <v>9</v>
      </c>
      <c r="I1055" s="5" t="s">
        <v>28</v>
      </c>
      <c r="L1055" s="5" t="s">
        <v>4401</v>
      </c>
      <c r="M1055" s="5" t="s">
        <v>4403</v>
      </c>
      <c r="N1055" s="5" t="s">
        <v>4403</v>
      </c>
      <c r="O1055" s="5" t="s">
        <v>4403</v>
      </c>
      <c r="P1055" s="5" t="s">
        <v>4403</v>
      </c>
    </row>
    <row r="1056" spans="1:16" ht="17.25" customHeight="1" x14ac:dyDescent="0.25">
      <c r="A1056" s="5" t="s">
        <v>39</v>
      </c>
      <c r="B1056" s="5" t="s">
        <v>42</v>
      </c>
      <c r="C1056" s="5">
        <v>2023</v>
      </c>
      <c r="D1056" s="5" t="s">
        <v>47</v>
      </c>
      <c r="E1056" s="5" t="s">
        <v>48</v>
      </c>
      <c r="I1056" s="5" t="s">
        <v>28</v>
      </c>
      <c r="L1056" s="5" t="s">
        <v>4401</v>
      </c>
      <c r="M1056" s="5" t="s">
        <v>4403</v>
      </c>
      <c r="N1056" s="5" t="s">
        <v>4403</v>
      </c>
      <c r="O1056" s="5" t="s">
        <v>4403</v>
      </c>
    </row>
    <row r="1057" spans="1:18" ht="17.25" customHeight="1" x14ac:dyDescent="0.25">
      <c r="A1057" s="5" t="s">
        <v>5404</v>
      </c>
      <c r="B1057" s="5" t="s">
        <v>5407</v>
      </c>
      <c r="C1057" s="5">
        <v>2023</v>
      </c>
      <c r="D1057" s="5" t="s">
        <v>5492</v>
      </c>
      <c r="E1057" s="5" t="s">
        <v>5493</v>
      </c>
      <c r="I1057" s="5" t="s">
        <v>28</v>
      </c>
      <c r="L1057" s="5" t="s">
        <v>4401</v>
      </c>
    </row>
    <row r="1058" spans="1:18" ht="17.25" customHeight="1" x14ac:dyDescent="0.25">
      <c r="A1058" s="5" t="s">
        <v>104</v>
      </c>
      <c r="B1058" s="5" t="s">
        <v>107</v>
      </c>
      <c r="C1058" s="5">
        <v>2023</v>
      </c>
      <c r="D1058" s="5" t="s">
        <v>111</v>
      </c>
      <c r="E1058" s="5" t="s">
        <v>112</v>
      </c>
      <c r="F1058" s="5">
        <v>8</v>
      </c>
      <c r="G1058" s="5">
        <v>28</v>
      </c>
      <c r="H1058" s="5">
        <v>20</v>
      </c>
      <c r="I1058" s="5" t="s">
        <v>28</v>
      </c>
      <c r="L1058" s="5" t="s">
        <v>4401</v>
      </c>
      <c r="M1058" s="5" t="s">
        <v>4402</v>
      </c>
      <c r="N1058" s="5" t="s">
        <v>4403</v>
      </c>
      <c r="O1058" s="5" t="s">
        <v>4403</v>
      </c>
      <c r="P1058" s="5" t="s">
        <v>4403</v>
      </c>
    </row>
    <row r="1059" spans="1:18" ht="17.25" customHeight="1" x14ac:dyDescent="0.25">
      <c r="A1059" s="5" t="s">
        <v>289</v>
      </c>
      <c r="B1059" s="5" t="s">
        <v>292</v>
      </c>
      <c r="C1059" s="5">
        <v>2023</v>
      </c>
      <c r="D1059" s="5" t="s">
        <v>296</v>
      </c>
      <c r="E1059" s="5" t="s">
        <v>297</v>
      </c>
      <c r="F1059" s="5">
        <v>330</v>
      </c>
      <c r="G1059" s="5">
        <v>335</v>
      </c>
      <c r="H1059" s="5">
        <v>5</v>
      </c>
      <c r="I1059" s="5" t="s">
        <v>28</v>
      </c>
      <c r="L1059" s="5" t="s">
        <v>4401</v>
      </c>
      <c r="M1059" s="5" t="s">
        <v>4402</v>
      </c>
      <c r="N1059" s="5" t="s">
        <v>4403</v>
      </c>
      <c r="O1059" s="5" t="s">
        <v>4403</v>
      </c>
      <c r="P1059" s="5" t="s">
        <v>4403</v>
      </c>
    </row>
    <row r="1060" spans="1:18" ht="17.25" customHeight="1" x14ac:dyDescent="0.25">
      <c r="A1060" s="5" t="s">
        <v>113</v>
      </c>
      <c r="B1060" s="5" t="s">
        <v>116</v>
      </c>
      <c r="C1060" s="5">
        <v>2023</v>
      </c>
      <c r="D1060" s="5" t="s">
        <v>120</v>
      </c>
      <c r="E1060" s="5" t="s">
        <v>121</v>
      </c>
      <c r="F1060" s="5">
        <v>33</v>
      </c>
      <c r="G1060" s="5">
        <v>38</v>
      </c>
      <c r="H1060" s="5">
        <v>5</v>
      </c>
      <c r="I1060" s="5" t="s">
        <v>28</v>
      </c>
      <c r="L1060" s="5" t="s">
        <v>4401</v>
      </c>
      <c r="M1060" s="5" t="s">
        <v>4403</v>
      </c>
      <c r="N1060" s="5" t="s">
        <v>4403</v>
      </c>
      <c r="O1060" s="5" t="s">
        <v>4403</v>
      </c>
      <c r="P1060" s="5" t="s">
        <v>4403</v>
      </c>
    </row>
    <row r="1061" spans="1:18" ht="17.25" customHeight="1" x14ac:dyDescent="0.25">
      <c r="A1061" s="5" t="s">
        <v>246</v>
      </c>
      <c r="B1061" s="5" t="s">
        <v>249</v>
      </c>
      <c r="C1061" s="5">
        <v>2023</v>
      </c>
      <c r="D1061" s="5" t="s">
        <v>253</v>
      </c>
      <c r="E1061" s="5" t="s">
        <v>254</v>
      </c>
      <c r="F1061" s="5">
        <v>238</v>
      </c>
      <c r="G1061" s="5">
        <v>245</v>
      </c>
      <c r="H1061" s="5">
        <v>7</v>
      </c>
      <c r="I1061" s="5" t="s">
        <v>28</v>
      </c>
      <c r="L1061" s="5" t="s">
        <v>4401</v>
      </c>
      <c r="M1061" s="5" t="s">
        <v>4403</v>
      </c>
      <c r="N1061" s="5" t="s">
        <v>4403</v>
      </c>
      <c r="O1061" s="5" t="s">
        <v>4403</v>
      </c>
      <c r="P1061" s="5" t="s">
        <v>4403</v>
      </c>
      <c r="Q1061" s="5" t="s">
        <v>4403</v>
      </c>
      <c r="R1061" s="5" t="s">
        <v>4403</v>
      </c>
    </row>
    <row r="1062" spans="1:18" ht="17.25" customHeight="1" x14ac:dyDescent="0.25">
      <c r="A1062" s="5" t="s">
        <v>5580</v>
      </c>
      <c r="B1062" s="5" t="s">
        <v>5583</v>
      </c>
      <c r="C1062" s="5">
        <v>2023</v>
      </c>
      <c r="D1062" s="5" t="s">
        <v>553</v>
      </c>
      <c r="E1062" s="5" t="s">
        <v>554</v>
      </c>
      <c r="F1062" s="5">
        <v>455</v>
      </c>
      <c r="G1062" s="5">
        <v>466</v>
      </c>
      <c r="H1062" s="5">
        <v>11</v>
      </c>
      <c r="I1062" s="5" t="s">
        <v>28</v>
      </c>
      <c r="L1062" s="5" t="s">
        <v>4401</v>
      </c>
    </row>
    <row r="1063" spans="1:18" ht="17.25" customHeight="1" x14ac:dyDescent="0.25">
      <c r="A1063" s="5" t="s">
        <v>122</v>
      </c>
      <c r="B1063" s="5" t="s">
        <v>124</v>
      </c>
      <c r="C1063" s="5">
        <v>2023</v>
      </c>
      <c r="D1063" s="5" t="s">
        <v>7188</v>
      </c>
      <c r="E1063" s="5" t="s">
        <v>128</v>
      </c>
      <c r="F1063" s="5">
        <v>573</v>
      </c>
      <c r="G1063" s="5">
        <v>578</v>
      </c>
      <c r="H1063" s="5">
        <v>5</v>
      </c>
      <c r="I1063" s="5" t="s">
        <v>28</v>
      </c>
      <c r="L1063" s="5" t="s">
        <v>4401</v>
      </c>
    </row>
    <row r="1064" spans="1:18" ht="17.25" customHeight="1" x14ac:dyDescent="0.25">
      <c r="A1064" s="5" t="s">
        <v>220</v>
      </c>
      <c r="B1064" s="5" t="s">
        <v>223</v>
      </c>
      <c r="C1064" s="5">
        <v>2023</v>
      </c>
      <c r="D1064" s="5" t="s">
        <v>227</v>
      </c>
      <c r="E1064" s="5" t="s">
        <v>228</v>
      </c>
      <c r="F1064" s="5">
        <v>69</v>
      </c>
      <c r="G1064" s="5">
        <v>74</v>
      </c>
      <c r="H1064" s="5">
        <v>5</v>
      </c>
      <c r="I1064" s="5" t="s">
        <v>28</v>
      </c>
      <c r="L1064" s="5" t="s">
        <v>4401</v>
      </c>
      <c r="M1064" s="5" t="s">
        <v>4403</v>
      </c>
      <c r="N1064" s="5" t="s">
        <v>4403</v>
      </c>
      <c r="O1064" s="5" t="s">
        <v>4403</v>
      </c>
      <c r="P1064" s="5" t="s">
        <v>4403</v>
      </c>
    </row>
    <row r="1065" spans="1:18" ht="17.25" customHeight="1" x14ac:dyDescent="0.25">
      <c r="A1065" s="5" t="s">
        <v>537</v>
      </c>
      <c r="B1065" s="5" t="s">
        <v>540</v>
      </c>
      <c r="C1065" s="5">
        <v>2023</v>
      </c>
      <c r="D1065" s="5" t="s">
        <v>544</v>
      </c>
      <c r="F1065" s="5">
        <v>32</v>
      </c>
      <c r="G1065" s="5">
        <v>42</v>
      </c>
      <c r="H1065" s="5">
        <v>10</v>
      </c>
      <c r="I1065" s="5" t="s">
        <v>28</v>
      </c>
      <c r="L1065" s="5" t="s">
        <v>4401</v>
      </c>
      <c r="M1065" s="5" t="s">
        <v>4403</v>
      </c>
      <c r="N1065" s="5" t="s">
        <v>4403</v>
      </c>
      <c r="O1065" s="5" t="s">
        <v>4403</v>
      </c>
      <c r="P1065" s="5" t="s">
        <v>4403</v>
      </c>
    </row>
    <row r="1066" spans="1:18" ht="17.25" customHeight="1" x14ac:dyDescent="0.25">
      <c r="A1066" s="5" t="s">
        <v>5335</v>
      </c>
      <c r="B1066" s="5" t="s">
        <v>5338</v>
      </c>
      <c r="C1066" s="5">
        <v>2023</v>
      </c>
      <c r="D1066" s="5" t="s">
        <v>5587</v>
      </c>
      <c r="E1066" s="5" t="s">
        <v>5588</v>
      </c>
      <c r="F1066" s="5">
        <v>370</v>
      </c>
      <c r="G1066" s="5">
        <v>372</v>
      </c>
      <c r="H1066" s="5">
        <v>2</v>
      </c>
      <c r="I1066" s="5" t="s">
        <v>28</v>
      </c>
      <c r="L1066" s="5" t="s">
        <v>4401</v>
      </c>
    </row>
    <row r="1067" spans="1:18" ht="17.25" customHeight="1" x14ac:dyDescent="0.25">
      <c r="A1067" s="5" t="s">
        <v>5529</v>
      </c>
      <c r="B1067" s="5" t="s">
        <v>5532</v>
      </c>
      <c r="C1067" s="5">
        <v>2023</v>
      </c>
      <c r="D1067" s="5" t="s">
        <v>5353</v>
      </c>
      <c r="E1067" s="5" t="s">
        <v>5354</v>
      </c>
      <c r="I1067" s="5" t="s">
        <v>28</v>
      </c>
      <c r="L1067" s="5" t="s">
        <v>4401</v>
      </c>
    </row>
    <row r="1068" spans="1:18" ht="17.25" customHeight="1" x14ac:dyDescent="0.25">
      <c r="A1068" s="5" t="s">
        <v>5508</v>
      </c>
      <c r="B1068" s="5" t="s">
        <v>5511</v>
      </c>
      <c r="C1068" s="5">
        <v>2023</v>
      </c>
      <c r="D1068" s="5" t="s">
        <v>5556</v>
      </c>
      <c r="E1068" s="5" t="s">
        <v>5557</v>
      </c>
      <c r="I1068" s="5" t="s">
        <v>28</v>
      </c>
      <c r="L1068" s="5" t="s">
        <v>4401</v>
      </c>
    </row>
    <row r="1069" spans="1:18" ht="17.25" customHeight="1" x14ac:dyDescent="0.25">
      <c r="A1069" s="5" t="s">
        <v>458</v>
      </c>
      <c r="B1069" s="5" t="s">
        <v>461</v>
      </c>
      <c r="C1069" s="5">
        <v>2023</v>
      </c>
      <c r="D1069" s="5" t="s">
        <v>465</v>
      </c>
      <c r="E1069" s="5" t="s">
        <v>466</v>
      </c>
      <c r="I1069" s="5" t="s">
        <v>28</v>
      </c>
      <c r="L1069" s="5" t="s">
        <v>4401</v>
      </c>
      <c r="M1069" s="5" t="s">
        <v>4402</v>
      </c>
      <c r="N1069" s="5" t="s">
        <v>4403</v>
      </c>
      <c r="O1069" s="5" t="s">
        <v>4403</v>
      </c>
    </row>
    <row r="1070" spans="1:18" ht="17.25" customHeight="1" x14ac:dyDescent="0.25">
      <c r="A1070" s="5" t="s">
        <v>150</v>
      </c>
      <c r="B1070" s="5" t="s">
        <v>153</v>
      </c>
      <c r="C1070" s="5">
        <v>2023</v>
      </c>
      <c r="D1070" s="5" t="s">
        <v>156</v>
      </c>
      <c r="E1070" s="5" t="s">
        <v>157</v>
      </c>
      <c r="F1070" s="5">
        <v>475</v>
      </c>
      <c r="G1070" s="5">
        <v>481</v>
      </c>
      <c r="H1070" s="5">
        <v>6</v>
      </c>
      <c r="I1070" s="5" t="s">
        <v>28</v>
      </c>
      <c r="L1070" s="5" t="s">
        <v>4401</v>
      </c>
      <c r="M1070" s="5" t="s">
        <v>4402</v>
      </c>
      <c r="N1070" s="5" t="s">
        <v>4403</v>
      </c>
      <c r="O1070" s="5" t="s">
        <v>4403</v>
      </c>
      <c r="P1070" s="5" t="s">
        <v>4403</v>
      </c>
    </row>
    <row r="1071" spans="1:18" ht="17.25" customHeight="1" x14ac:dyDescent="0.25">
      <c r="A1071" s="5" t="s">
        <v>5323</v>
      </c>
      <c r="B1071" s="5" t="s">
        <v>5326</v>
      </c>
      <c r="C1071" s="5">
        <v>2023</v>
      </c>
      <c r="D1071" s="5" t="s">
        <v>5515</v>
      </c>
      <c r="E1071" s="5" t="s">
        <v>5516</v>
      </c>
      <c r="F1071" s="5">
        <v>140</v>
      </c>
      <c r="G1071" s="5">
        <v>154</v>
      </c>
      <c r="H1071" s="5">
        <v>14</v>
      </c>
      <c r="I1071" s="5" t="s">
        <v>28</v>
      </c>
      <c r="L1071" s="5" t="s">
        <v>4401</v>
      </c>
    </row>
    <row r="1072" spans="1:18" ht="17.25" customHeight="1" x14ac:dyDescent="0.25">
      <c r="A1072" s="5" t="s">
        <v>184</v>
      </c>
      <c r="B1072" s="5" t="s">
        <v>187</v>
      </c>
      <c r="C1072" s="5">
        <v>2023</v>
      </c>
      <c r="D1072" s="5" t="s">
        <v>191</v>
      </c>
      <c r="E1072" s="5" t="s">
        <v>192</v>
      </c>
      <c r="I1072" s="5" t="s">
        <v>28</v>
      </c>
      <c r="L1072" s="5" t="s">
        <v>4401</v>
      </c>
    </row>
    <row r="1073" spans="1:18" ht="17.25" customHeight="1" x14ac:dyDescent="0.25">
      <c r="A1073" s="5" t="s">
        <v>5485</v>
      </c>
      <c r="B1073" s="5" t="s">
        <v>5488</v>
      </c>
      <c r="C1073" s="5">
        <v>2023</v>
      </c>
      <c r="D1073" s="5" t="s">
        <v>5330</v>
      </c>
      <c r="E1073" s="5" t="s">
        <v>5331</v>
      </c>
      <c r="F1073" s="5">
        <v>8</v>
      </c>
      <c r="G1073" s="5">
        <v>16</v>
      </c>
      <c r="H1073" s="5">
        <v>8</v>
      </c>
      <c r="I1073" s="5" t="s">
        <v>28</v>
      </c>
      <c r="L1073" s="5" t="s">
        <v>4401</v>
      </c>
    </row>
    <row r="1074" spans="1:18" ht="17.25" customHeight="1" x14ac:dyDescent="0.25">
      <c r="A1074" s="5" t="s">
        <v>273</v>
      </c>
      <c r="B1074" s="5" t="s">
        <v>276</v>
      </c>
      <c r="C1074" s="5">
        <v>2023</v>
      </c>
      <c r="D1074" s="5" t="s">
        <v>280</v>
      </c>
      <c r="E1074" s="5" t="s">
        <v>281</v>
      </c>
      <c r="F1074" s="5">
        <v>576</v>
      </c>
      <c r="G1074" s="5">
        <v>600</v>
      </c>
      <c r="H1074" s="5">
        <v>24</v>
      </c>
      <c r="I1074" s="5" t="s">
        <v>28</v>
      </c>
      <c r="L1074" s="5" t="s">
        <v>4401</v>
      </c>
      <c r="M1074" s="5" t="s">
        <v>4402</v>
      </c>
      <c r="N1074" s="5" t="s">
        <v>4403</v>
      </c>
      <c r="O1074" s="5" t="s">
        <v>4403</v>
      </c>
      <c r="P1074" s="5" t="s">
        <v>4403</v>
      </c>
    </row>
    <row r="1075" spans="1:18" ht="17.25" customHeight="1" x14ac:dyDescent="0.25">
      <c r="A1075" s="5" t="s">
        <v>439</v>
      </c>
      <c r="B1075" s="5" t="s">
        <v>442</v>
      </c>
      <c r="C1075" s="5">
        <v>2023</v>
      </c>
      <c r="D1075" s="5" t="s">
        <v>446</v>
      </c>
      <c r="E1075" s="5" t="s">
        <v>447</v>
      </c>
      <c r="I1075" s="5" t="s">
        <v>28</v>
      </c>
      <c r="L1075" s="5" t="s">
        <v>4401</v>
      </c>
      <c r="M1075" s="5" t="s">
        <v>4402</v>
      </c>
      <c r="N1075" s="5" t="s">
        <v>4403</v>
      </c>
      <c r="O1075" s="5" t="s">
        <v>4403</v>
      </c>
    </row>
    <row r="1076" spans="1:18" ht="17.25" customHeight="1" x14ac:dyDescent="0.25">
      <c r="A1076" s="5" t="s">
        <v>255</v>
      </c>
      <c r="B1076" s="5" t="s">
        <v>258</v>
      </c>
      <c r="C1076" s="5">
        <v>2023</v>
      </c>
      <c r="D1076" s="5" t="s">
        <v>262</v>
      </c>
      <c r="E1076" s="5" t="s">
        <v>263</v>
      </c>
      <c r="F1076" s="5">
        <v>153</v>
      </c>
      <c r="G1076" s="5">
        <v>177</v>
      </c>
      <c r="H1076" s="5">
        <v>24</v>
      </c>
      <c r="I1076" s="5" t="s">
        <v>28</v>
      </c>
      <c r="L1076" s="5" t="s">
        <v>4401</v>
      </c>
      <c r="M1076" s="5" t="s">
        <v>4402</v>
      </c>
      <c r="N1076" s="5" t="s">
        <v>4403</v>
      </c>
      <c r="O1076" s="5" t="s">
        <v>4403</v>
      </c>
      <c r="P1076" s="5" t="s">
        <v>4403</v>
      </c>
    </row>
    <row r="1077" spans="1:18" ht="17.25" customHeight="1" x14ac:dyDescent="0.25">
      <c r="A1077" s="5" t="s">
        <v>5347</v>
      </c>
      <c r="B1077" s="5" t="s">
        <v>5350</v>
      </c>
      <c r="C1077" s="5">
        <v>2023</v>
      </c>
      <c r="D1077" s="5" t="s">
        <v>7188</v>
      </c>
      <c r="E1077" s="5" t="s">
        <v>128</v>
      </c>
      <c r="I1077" s="5" t="s">
        <v>28</v>
      </c>
      <c r="L1077" s="5" t="s">
        <v>4401</v>
      </c>
    </row>
    <row r="1078" spans="1:18" ht="17.25" customHeight="1" x14ac:dyDescent="0.25">
      <c r="A1078" s="5" t="s">
        <v>212</v>
      </c>
      <c r="B1078" s="5" t="s">
        <v>215</v>
      </c>
      <c r="C1078" s="5">
        <v>2023</v>
      </c>
      <c r="D1078" s="5" t="s">
        <v>218</v>
      </c>
      <c r="E1078" s="5" t="s">
        <v>219</v>
      </c>
      <c r="F1078" s="5">
        <v>48</v>
      </c>
      <c r="G1078" s="5">
        <v>58</v>
      </c>
      <c r="H1078" s="5">
        <v>10</v>
      </c>
      <c r="I1078" s="5" t="s">
        <v>28</v>
      </c>
      <c r="L1078" s="5" t="s">
        <v>4401</v>
      </c>
      <c r="M1078" s="5" t="s">
        <v>4402</v>
      </c>
      <c r="N1078" s="5" t="s">
        <v>4403</v>
      </c>
      <c r="O1078" s="5" t="s">
        <v>4403</v>
      </c>
      <c r="P1078" s="5" t="s">
        <v>4403</v>
      </c>
    </row>
    <row r="1079" spans="1:18" ht="17.25" customHeight="1" x14ac:dyDescent="0.25">
      <c r="A1079" s="5" t="s">
        <v>563</v>
      </c>
      <c r="B1079" s="5" t="s">
        <v>566</v>
      </c>
      <c r="C1079" s="5">
        <v>2023</v>
      </c>
      <c r="D1079" s="5" t="s">
        <v>570</v>
      </c>
      <c r="E1079" s="5" t="s">
        <v>571</v>
      </c>
      <c r="I1079" s="5" t="s">
        <v>28</v>
      </c>
      <c r="L1079" s="5" t="s">
        <v>4401</v>
      </c>
      <c r="M1079" s="5" t="s">
        <v>4402</v>
      </c>
      <c r="N1079" s="5" t="s">
        <v>4403</v>
      </c>
      <c r="O1079" s="5" t="s">
        <v>4403</v>
      </c>
    </row>
    <row r="1080" spans="1:18" ht="17.25" customHeight="1" x14ac:dyDescent="0.25">
      <c r="A1080" s="5" t="s">
        <v>158</v>
      </c>
      <c r="B1080" s="5" t="s">
        <v>161</v>
      </c>
      <c r="C1080" s="5">
        <v>2023</v>
      </c>
      <c r="D1080" s="5" t="s">
        <v>164</v>
      </c>
      <c r="E1080" s="5" t="s">
        <v>165</v>
      </c>
      <c r="F1080" s="5">
        <v>26</v>
      </c>
      <c r="G1080" s="5">
        <v>37</v>
      </c>
      <c r="H1080" s="5">
        <v>11</v>
      </c>
      <c r="I1080" s="5" t="s">
        <v>28</v>
      </c>
      <c r="L1080" s="5" t="s">
        <v>4401</v>
      </c>
      <c r="M1080" s="5" t="s">
        <v>4402</v>
      </c>
      <c r="N1080" s="5" t="s">
        <v>4403</v>
      </c>
      <c r="O1080" s="5" t="s">
        <v>4403</v>
      </c>
      <c r="P1080" s="5" t="s">
        <v>4403</v>
      </c>
    </row>
    <row r="1081" spans="1:18" ht="17.25" customHeight="1" x14ac:dyDescent="0.25">
      <c r="A1081" s="5" t="s">
        <v>5447</v>
      </c>
      <c r="B1081" s="5" t="s">
        <v>5450</v>
      </c>
      <c r="C1081" s="5">
        <v>2023</v>
      </c>
      <c r="D1081" s="5" t="s">
        <v>7188</v>
      </c>
      <c r="I1081" s="5" t="s">
        <v>28</v>
      </c>
      <c r="L1081" s="5" t="s">
        <v>4401</v>
      </c>
    </row>
    <row r="1082" spans="1:18" ht="17.25" customHeight="1" x14ac:dyDescent="0.25">
      <c r="A1082" s="5" t="s">
        <v>282</v>
      </c>
      <c r="B1082" s="5" t="s">
        <v>285</v>
      </c>
      <c r="C1082" s="5">
        <v>2023</v>
      </c>
      <c r="D1082" s="5" t="s">
        <v>287</v>
      </c>
      <c r="E1082" s="5" t="s">
        <v>288</v>
      </c>
      <c r="F1082" s="5">
        <v>192</v>
      </c>
      <c r="G1082" s="5">
        <v>197</v>
      </c>
      <c r="H1082" s="5">
        <v>5</v>
      </c>
      <c r="I1082" s="5" t="s">
        <v>28</v>
      </c>
      <c r="L1082" s="5" t="s">
        <v>4401</v>
      </c>
      <c r="M1082" s="5" t="s">
        <v>4402</v>
      </c>
      <c r="N1082" s="5" t="s">
        <v>4403</v>
      </c>
      <c r="O1082" s="5" t="s">
        <v>4403</v>
      </c>
      <c r="P1082" s="5" t="s">
        <v>4403</v>
      </c>
    </row>
    <row r="1083" spans="1:18" ht="17.25" customHeight="1" x14ac:dyDescent="0.25">
      <c r="A1083" s="5" t="s">
        <v>5373</v>
      </c>
      <c r="B1083" s="5" t="s">
        <v>5376</v>
      </c>
      <c r="C1083" s="5">
        <v>2023</v>
      </c>
      <c r="D1083" s="5" t="s">
        <v>5410</v>
      </c>
      <c r="E1083" s="5" t="s">
        <v>5411</v>
      </c>
      <c r="F1083" s="5">
        <v>609</v>
      </c>
      <c r="G1083" s="5">
        <v>619</v>
      </c>
      <c r="H1083" s="5">
        <v>10</v>
      </c>
      <c r="I1083" s="5" t="s">
        <v>28</v>
      </c>
      <c r="L1083" s="5" t="s">
        <v>4401</v>
      </c>
    </row>
    <row r="1084" spans="1:18" ht="17.25" customHeight="1" x14ac:dyDescent="0.25">
      <c r="A1084" s="5" t="s">
        <v>85</v>
      </c>
      <c r="B1084" s="5" t="s">
        <v>88</v>
      </c>
      <c r="C1084" s="5">
        <v>2023</v>
      </c>
      <c r="D1084" s="5" t="s">
        <v>92</v>
      </c>
      <c r="E1084" s="5" t="s">
        <v>93</v>
      </c>
      <c r="I1084" s="5" t="s">
        <v>28</v>
      </c>
      <c r="L1084" s="5" t="s">
        <v>4401</v>
      </c>
      <c r="M1084" s="5" t="s">
        <v>4402</v>
      </c>
      <c r="N1084" s="5" t="s">
        <v>4403</v>
      </c>
      <c r="O1084" s="5" t="s">
        <v>4403</v>
      </c>
    </row>
    <row r="1085" spans="1:18" ht="17.25" customHeight="1" x14ac:dyDescent="0.25">
      <c r="A1085" s="5" t="s">
        <v>5426</v>
      </c>
      <c r="B1085" s="5" t="s">
        <v>5429</v>
      </c>
      <c r="C1085" s="5">
        <v>2023</v>
      </c>
      <c r="D1085" s="5" t="s">
        <v>5342</v>
      </c>
      <c r="E1085" s="5" t="s">
        <v>5343</v>
      </c>
      <c r="I1085" s="5" t="s">
        <v>28</v>
      </c>
      <c r="L1085" s="5" t="s">
        <v>7180</v>
      </c>
      <c r="M1085" s="5" t="s">
        <v>4403</v>
      </c>
    </row>
    <row r="1086" spans="1:18" ht="17.25" customHeight="1" x14ac:dyDescent="0.25">
      <c r="A1086" s="5" t="s">
        <v>66</v>
      </c>
      <c r="B1086" s="5" t="s">
        <v>69</v>
      </c>
      <c r="C1086" s="5">
        <v>2023</v>
      </c>
      <c r="D1086" s="5" t="s">
        <v>74</v>
      </c>
      <c r="E1086" s="5" t="s">
        <v>75</v>
      </c>
      <c r="F1086" s="5">
        <v>599</v>
      </c>
      <c r="G1086" s="5">
        <v>610</v>
      </c>
      <c r="H1086" s="5">
        <v>11</v>
      </c>
      <c r="I1086" s="5" t="s">
        <v>28</v>
      </c>
      <c r="L1086" s="5" t="s">
        <v>7180</v>
      </c>
      <c r="M1086" s="5" t="s">
        <v>4403</v>
      </c>
      <c r="N1086" s="5" t="s">
        <v>4403</v>
      </c>
      <c r="O1086" s="5" t="s">
        <v>4403</v>
      </c>
      <c r="P1086" s="5" t="s">
        <v>4403</v>
      </c>
      <c r="Q1086" s="5" t="s">
        <v>4403</v>
      </c>
      <c r="R1086" s="5" t="s">
        <v>4403</v>
      </c>
    </row>
    <row r="1087" spans="1:18" ht="17.25" customHeight="1" x14ac:dyDescent="0.25">
      <c r="A1087" s="5" t="s">
        <v>8712</v>
      </c>
      <c r="B1087" s="5" t="s">
        <v>116</v>
      </c>
      <c r="C1087" s="5">
        <v>2023</v>
      </c>
      <c r="D1087" s="5" t="s">
        <v>8715</v>
      </c>
      <c r="E1087" s="5" t="s">
        <v>8716</v>
      </c>
      <c r="F1087" s="5">
        <v>33</v>
      </c>
      <c r="G1087" s="5">
        <v>38</v>
      </c>
      <c r="H1087" s="5">
        <v>5</v>
      </c>
      <c r="I1087" s="5" t="s">
        <v>7287</v>
      </c>
      <c r="K1087" s="5" t="s">
        <v>4401</v>
      </c>
    </row>
    <row r="1088" spans="1:18" ht="17.25" customHeight="1" x14ac:dyDescent="0.25">
      <c r="A1088" s="5" t="s">
        <v>7834</v>
      </c>
      <c r="B1088" s="5" t="s">
        <v>223</v>
      </c>
      <c r="C1088" s="5">
        <v>2023</v>
      </c>
      <c r="D1088" s="5" t="s">
        <v>7837</v>
      </c>
      <c r="E1088" s="5" t="s">
        <v>7838</v>
      </c>
      <c r="F1088" s="5">
        <v>69</v>
      </c>
      <c r="G1088" s="5">
        <v>74</v>
      </c>
      <c r="H1088" s="5">
        <v>5</v>
      </c>
      <c r="I1088" s="5" t="s">
        <v>7287</v>
      </c>
      <c r="K1088" s="5" t="s">
        <v>4401</v>
      </c>
    </row>
    <row r="1089" spans="1:18" ht="17.25" customHeight="1" x14ac:dyDescent="0.25">
      <c r="A1089" s="5" t="s">
        <v>8440</v>
      </c>
      <c r="B1089" s="5" t="s">
        <v>461</v>
      </c>
      <c r="C1089" s="5">
        <v>2023</v>
      </c>
      <c r="D1089" s="5" t="s">
        <v>8442</v>
      </c>
      <c r="E1089" s="5" t="s">
        <v>8443</v>
      </c>
      <c r="F1089" s="5">
        <v>1</v>
      </c>
      <c r="G1089" s="5">
        <v>8</v>
      </c>
      <c r="H1089" s="5">
        <v>7</v>
      </c>
      <c r="I1089" s="5" t="s">
        <v>7287</v>
      </c>
      <c r="K1089" s="5" t="s">
        <v>4401</v>
      </c>
    </row>
    <row r="1090" spans="1:18" ht="17.25" customHeight="1" x14ac:dyDescent="0.25">
      <c r="A1090" s="5" t="s">
        <v>7424</v>
      </c>
      <c r="B1090" s="5" t="s">
        <v>98</v>
      </c>
      <c r="C1090" s="5">
        <v>2023</v>
      </c>
      <c r="D1090" s="5" t="s">
        <v>7427</v>
      </c>
      <c r="E1090" s="5" t="s">
        <v>7428</v>
      </c>
      <c r="F1090" s="5">
        <v>52</v>
      </c>
      <c r="G1090" s="5">
        <v>56</v>
      </c>
      <c r="H1090" s="5">
        <v>4</v>
      </c>
      <c r="I1090" s="5" t="s">
        <v>7287</v>
      </c>
      <c r="K1090" s="5" t="s">
        <v>4401</v>
      </c>
    </row>
    <row r="1091" spans="1:18" ht="17.25" customHeight="1" x14ac:dyDescent="0.25">
      <c r="A1091" s="5" t="s">
        <v>8108</v>
      </c>
      <c r="B1091" s="5" t="s">
        <v>558</v>
      </c>
      <c r="C1091" s="5">
        <v>2023</v>
      </c>
      <c r="D1091" s="5" t="s">
        <v>8111</v>
      </c>
      <c r="F1091" s="5">
        <v>1</v>
      </c>
      <c r="G1091" s="5">
        <v>10</v>
      </c>
      <c r="H1091" s="5">
        <v>9</v>
      </c>
      <c r="I1091" s="5" t="s">
        <v>7287</v>
      </c>
      <c r="K1091" s="5" t="s">
        <v>4401</v>
      </c>
    </row>
    <row r="1092" spans="1:18" ht="17.25" customHeight="1" x14ac:dyDescent="0.25">
      <c r="A1092" s="5" t="s">
        <v>7493</v>
      </c>
      <c r="B1092" s="5" t="s">
        <v>408</v>
      </c>
      <c r="C1092" s="5">
        <v>2023</v>
      </c>
      <c r="D1092" s="5" t="s">
        <v>7496</v>
      </c>
      <c r="E1092" s="5" t="s">
        <v>7497</v>
      </c>
      <c r="F1092" s="5">
        <v>599</v>
      </c>
      <c r="G1092" s="5">
        <v>604</v>
      </c>
      <c r="H1092" s="5">
        <v>5</v>
      </c>
      <c r="I1092" s="5" t="s">
        <v>7287</v>
      </c>
      <c r="K1092" s="5" t="s">
        <v>4401</v>
      </c>
    </row>
    <row r="1093" spans="1:18" ht="17.25" customHeight="1" x14ac:dyDescent="0.25">
      <c r="A1093" s="5" t="s">
        <v>7726</v>
      </c>
      <c r="B1093" s="5" t="s">
        <v>5429</v>
      </c>
      <c r="C1093" s="5">
        <v>2023</v>
      </c>
      <c r="D1093" s="5" t="s">
        <v>7729</v>
      </c>
      <c r="E1093" s="5" t="s">
        <v>7730</v>
      </c>
      <c r="F1093" s="5">
        <v>1</v>
      </c>
      <c r="G1093" s="5">
        <v>6</v>
      </c>
      <c r="H1093" s="5">
        <v>5</v>
      </c>
      <c r="I1093" s="5" t="s">
        <v>7287</v>
      </c>
      <c r="K1093" s="5" t="s">
        <v>4401</v>
      </c>
    </row>
    <row r="1094" spans="1:18" ht="17.25" customHeight="1" x14ac:dyDescent="0.25">
      <c r="A1094" s="5" t="s">
        <v>9044</v>
      </c>
      <c r="B1094" s="5" t="s">
        <v>5407</v>
      </c>
      <c r="C1094" s="5">
        <v>2023</v>
      </c>
      <c r="D1094" s="5" t="s">
        <v>9046</v>
      </c>
      <c r="E1094" s="5" t="s">
        <v>9047</v>
      </c>
      <c r="F1094" s="5">
        <v>1</v>
      </c>
      <c r="G1094" s="5">
        <v>5</v>
      </c>
      <c r="H1094" s="5">
        <v>4</v>
      </c>
      <c r="I1094" s="5" t="s">
        <v>7287</v>
      </c>
      <c r="K1094" s="5" t="s">
        <v>4401</v>
      </c>
    </row>
    <row r="1095" spans="1:18" ht="17.25" customHeight="1" x14ac:dyDescent="0.25">
      <c r="A1095" s="5" t="s">
        <v>8339</v>
      </c>
      <c r="B1095" s="5" t="s">
        <v>5552</v>
      </c>
      <c r="C1095" s="5">
        <v>2023</v>
      </c>
      <c r="D1095" s="5" t="s">
        <v>8342</v>
      </c>
      <c r="E1095" s="5" t="s">
        <v>8343</v>
      </c>
      <c r="F1095" s="5">
        <v>407</v>
      </c>
      <c r="G1095" s="5">
        <v>412</v>
      </c>
      <c r="H1095" s="5">
        <v>5</v>
      </c>
      <c r="I1095" s="5" t="s">
        <v>7287</v>
      </c>
      <c r="K1095" s="5" t="s">
        <v>4401</v>
      </c>
    </row>
    <row r="1096" spans="1:18" ht="17.25" customHeight="1" x14ac:dyDescent="0.25">
      <c r="A1096" s="5" t="s">
        <v>8556</v>
      </c>
      <c r="B1096" s="5" t="s">
        <v>292</v>
      </c>
      <c r="C1096" s="5">
        <v>2023</v>
      </c>
      <c r="D1096" s="5" t="s">
        <v>8558</v>
      </c>
      <c r="E1096" s="5" t="s">
        <v>8559</v>
      </c>
      <c r="F1096" s="5">
        <v>330</v>
      </c>
      <c r="G1096" s="5">
        <v>335</v>
      </c>
      <c r="H1096" s="5">
        <v>5</v>
      </c>
      <c r="I1096" s="5" t="s">
        <v>7287</v>
      </c>
      <c r="K1096" s="5" t="s">
        <v>4401</v>
      </c>
    </row>
    <row r="1097" spans="1:18" ht="17.25" customHeight="1" x14ac:dyDescent="0.25">
      <c r="A1097" s="5" t="s">
        <v>5296</v>
      </c>
      <c r="B1097" s="5" t="s">
        <v>5299</v>
      </c>
      <c r="C1097" s="5">
        <v>2024</v>
      </c>
      <c r="D1097" s="5" t="s">
        <v>333</v>
      </c>
      <c r="E1097" s="5" t="s">
        <v>334</v>
      </c>
      <c r="F1097" s="5">
        <v>497</v>
      </c>
      <c r="G1097" s="5">
        <v>505</v>
      </c>
      <c r="H1097" s="5">
        <v>8</v>
      </c>
      <c r="I1097" s="5" t="s">
        <v>28</v>
      </c>
      <c r="L1097" s="5" t="s">
        <v>4403</v>
      </c>
      <c r="M1097" s="5" t="s">
        <v>4403</v>
      </c>
      <c r="N1097" s="5" t="s">
        <v>4403</v>
      </c>
      <c r="O1097" s="5" t="s">
        <v>4403</v>
      </c>
      <c r="P1097" s="5" t="s">
        <v>4403</v>
      </c>
      <c r="Q1097" s="5" t="s">
        <v>4403</v>
      </c>
      <c r="R1097" s="5" t="s">
        <v>4403</v>
      </c>
    </row>
    <row r="1098" spans="1:18" ht="17.25" customHeight="1" x14ac:dyDescent="0.25">
      <c r="A1098" s="5" t="s">
        <v>494</v>
      </c>
      <c r="B1098" s="5" t="s">
        <v>497</v>
      </c>
      <c r="C1098" s="5">
        <v>2024</v>
      </c>
      <c r="D1098" s="5" t="s">
        <v>501</v>
      </c>
      <c r="E1098" s="5" t="s">
        <v>502</v>
      </c>
      <c r="I1098" s="5" t="s">
        <v>28</v>
      </c>
      <c r="L1098" s="5" t="s">
        <v>4403</v>
      </c>
      <c r="M1098" s="5" t="s">
        <v>4403</v>
      </c>
      <c r="N1098" s="5" t="s">
        <v>4403</v>
      </c>
      <c r="O1098" s="5" t="s">
        <v>4403</v>
      </c>
      <c r="P1098" s="5" t="s">
        <v>4403</v>
      </c>
      <c r="Q1098" s="5" t="s">
        <v>4403</v>
      </c>
      <c r="R1098" s="5" t="s">
        <v>4403</v>
      </c>
    </row>
    <row r="1099" spans="1:18" ht="17.25" customHeight="1" x14ac:dyDescent="0.25">
      <c r="A1099" s="5" t="s">
        <v>166</v>
      </c>
      <c r="B1099" s="5" t="s">
        <v>169</v>
      </c>
      <c r="C1099" s="5">
        <v>2024</v>
      </c>
      <c r="D1099" s="5" t="s">
        <v>173</v>
      </c>
      <c r="E1099" s="5" t="s">
        <v>174</v>
      </c>
      <c r="I1099" s="5" t="s">
        <v>28</v>
      </c>
      <c r="J1099" s="5" t="s">
        <v>7194</v>
      </c>
      <c r="L1099" s="5" t="s">
        <v>4403</v>
      </c>
      <c r="M1099" s="5" t="s">
        <v>4403</v>
      </c>
      <c r="N1099" s="5" t="s">
        <v>4403</v>
      </c>
      <c r="O1099" s="5" t="s">
        <v>4403</v>
      </c>
      <c r="P1099" s="5" t="s">
        <v>4403</v>
      </c>
      <c r="Q1099" s="5" t="s">
        <v>4403</v>
      </c>
      <c r="R1099" s="5" t="s">
        <v>4403</v>
      </c>
    </row>
    <row r="1100" spans="1:18" ht="17.25" customHeight="1" x14ac:dyDescent="0.25">
      <c r="A1100" s="5" t="s">
        <v>9232</v>
      </c>
      <c r="B1100" s="5" t="s">
        <v>9233</v>
      </c>
      <c r="C1100" s="5">
        <v>2024</v>
      </c>
      <c r="D1100" s="5" t="s">
        <v>9236</v>
      </c>
      <c r="E1100" s="5" t="s">
        <v>9237</v>
      </c>
      <c r="H1100" s="5">
        <f>G1100-F1100+1</f>
        <v>1</v>
      </c>
      <c r="I1100" s="5" t="s">
        <v>9239</v>
      </c>
      <c r="L1100" s="5" t="s">
        <v>4402</v>
      </c>
      <c r="M1100" s="5" t="s">
        <v>4402</v>
      </c>
      <c r="N1100" s="5" t="s">
        <v>4401</v>
      </c>
    </row>
    <row r="1101" spans="1:18" ht="17.25" customHeight="1" x14ac:dyDescent="0.25">
      <c r="A1101" s="5" t="s">
        <v>31</v>
      </c>
      <c r="B1101" s="5" t="s">
        <v>33</v>
      </c>
      <c r="C1101" s="5">
        <v>2024</v>
      </c>
      <c r="D1101" s="5" t="s">
        <v>37</v>
      </c>
      <c r="E1101" s="5" t="s">
        <v>38</v>
      </c>
      <c r="I1101" s="5" t="s">
        <v>28</v>
      </c>
      <c r="L1101" s="5" t="s">
        <v>4402</v>
      </c>
      <c r="M1101" s="5" t="s">
        <v>4402</v>
      </c>
      <c r="N1101" s="5" t="s">
        <v>4403</v>
      </c>
      <c r="O1101" s="5" t="s">
        <v>4403</v>
      </c>
      <c r="P1101" s="5" t="s">
        <v>4402</v>
      </c>
      <c r="Q1101" s="5" t="s">
        <v>4402</v>
      </c>
      <c r="R1101" s="5" t="s">
        <v>4401</v>
      </c>
    </row>
    <row r="1102" spans="1:18" ht="17.25" customHeight="1" x14ac:dyDescent="0.25">
      <c r="A1102" s="5" t="s">
        <v>9249</v>
      </c>
      <c r="B1102" s="5" t="s">
        <v>9250</v>
      </c>
      <c r="C1102" s="5">
        <v>2024</v>
      </c>
      <c r="D1102" s="5" t="s">
        <v>9252</v>
      </c>
      <c r="E1102" s="5" t="s">
        <v>9253</v>
      </c>
      <c r="F1102" s="5">
        <v>392</v>
      </c>
      <c r="G1102" s="5">
        <v>397</v>
      </c>
      <c r="H1102" s="5">
        <f>G1102-F1102+1</f>
        <v>6</v>
      </c>
      <c r="I1102" s="5" t="s">
        <v>9239</v>
      </c>
      <c r="L1102" s="5" t="s">
        <v>4401</v>
      </c>
    </row>
    <row r="1103" spans="1:18" ht="17.25" customHeight="1" x14ac:dyDescent="0.25">
      <c r="A1103" s="5" t="s">
        <v>7417</v>
      </c>
      <c r="B1103" s="5" t="s">
        <v>7418</v>
      </c>
      <c r="C1103" s="5">
        <v>2024</v>
      </c>
      <c r="D1103" s="5" t="s">
        <v>7422</v>
      </c>
      <c r="E1103" s="5" t="s">
        <v>7423</v>
      </c>
      <c r="F1103" s="5">
        <v>693</v>
      </c>
      <c r="G1103" s="5">
        <v>697</v>
      </c>
      <c r="H1103" s="5">
        <v>4</v>
      </c>
      <c r="I1103" s="5" t="s">
        <v>7287</v>
      </c>
      <c r="L1103" s="5" t="s">
        <v>4401</v>
      </c>
    </row>
    <row r="1104" spans="1:18" ht="17.25" customHeight="1" x14ac:dyDescent="0.25">
      <c r="A1104" s="5" t="s">
        <v>8223</v>
      </c>
      <c r="B1104" s="5" t="s">
        <v>8224</v>
      </c>
      <c r="C1104" s="5">
        <v>2024</v>
      </c>
      <c r="D1104" s="5" t="s">
        <v>8227</v>
      </c>
      <c r="E1104" s="5" t="s">
        <v>8228</v>
      </c>
      <c r="F1104" s="5">
        <v>157</v>
      </c>
      <c r="G1104" s="5">
        <v>171</v>
      </c>
      <c r="H1104" s="5">
        <v>14</v>
      </c>
      <c r="I1104" s="5" t="s">
        <v>7287</v>
      </c>
      <c r="L1104" s="5" t="s">
        <v>4401</v>
      </c>
    </row>
    <row r="1105" spans="1:18" ht="17.25" customHeight="1" x14ac:dyDescent="0.25">
      <c r="A1105" s="5" t="s">
        <v>9103</v>
      </c>
      <c r="B1105" s="5" t="s">
        <v>9104</v>
      </c>
      <c r="C1105" s="5">
        <v>2024</v>
      </c>
      <c r="D1105" s="5" t="s">
        <v>9108</v>
      </c>
      <c r="E1105" s="5" t="s">
        <v>9109</v>
      </c>
      <c r="F1105" s="5">
        <v>552</v>
      </c>
      <c r="G1105" s="5">
        <v>557</v>
      </c>
      <c r="H1105" s="5">
        <v>5</v>
      </c>
      <c r="I1105" s="5" t="s">
        <v>7287</v>
      </c>
      <c r="L1105" s="5" t="s">
        <v>4401</v>
      </c>
    </row>
    <row r="1106" spans="1:18" ht="17.25" customHeight="1" x14ac:dyDescent="0.25">
      <c r="A1106" s="5" t="s">
        <v>8989</v>
      </c>
      <c r="B1106" s="5" t="s">
        <v>8990</v>
      </c>
      <c r="C1106" s="5">
        <v>2024</v>
      </c>
      <c r="D1106" s="5" t="s">
        <v>8994</v>
      </c>
      <c r="E1106" s="5" t="s">
        <v>8995</v>
      </c>
      <c r="F1106" s="5">
        <v>279</v>
      </c>
      <c r="G1106" s="5">
        <v>283</v>
      </c>
      <c r="H1106" s="5">
        <v>4</v>
      </c>
      <c r="I1106" s="5" t="s">
        <v>7287</v>
      </c>
      <c r="L1106" s="5" t="s">
        <v>4401</v>
      </c>
    </row>
    <row r="1107" spans="1:18" ht="17.25" customHeight="1" x14ac:dyDescent="0.25">
      <c r="A1107" s="5" t="s">
        <v>8308</v>
      </c>
      <c r="B1107" s="5" t="s">
        <v>8309</v>
      </c>
      <c r="C1107" s="5">
        <v>2024</v>
      </c>
      <c r="D1107" s="5" t="s">
        <v>8313</v>
      </c>
      <c r="F1107" s="5">
        <v>1</v>
      </c>
      <c r="G1107" s="5">
        <v>8</v>
      </c>
      <c r="H1107" s="5">
        <v>7</v>
      </c>
      <c r="I1107" s="5" t="s">
        <v>7287</v>
      </c>
      <c r="L1107" s="5" t="s">
        <v>4401</v>
      </c>
    </row>
    <row r="1108" spans="1:18" ht="17.25" customHeight="1" x14ac:dyDescent="0.25">
      <c r="A1108" s="5" t="s">
        <v>5473</v>
      </c>
      <c r="B1108" s="5" t="s">
        <v>5475</v>
      </c>
      <c r="C1108" s="5">
        <v>2024</v>
      </c>
      <c r="D1108" s="5" t="s">
        <v>5443</v>
      </c>
      <c r="E1108" s="5" t="s">
        <v>5444</v>
      </c>
      <c r="I1108" s="5" t="s">
        <v>28</v>
      </c>
      <c r="L1108" s="5" t="s">
        <v>4401</v>
      </c>
    </row>
    <row r="1109" spans="1:18" ht="17.25" customHeight="1" x14ac:dyDescent="0.25">
      <c r="A1109" s="5" t="s">
        <v>202</v>
      </c>
      <c r="B1109" s="5" t="s">
        <v>205</v>
      </c>
      <c r="C1109" s="5">
        <v>2024</v>
      </c>
      <c r="D1109" s="5" t="s">
        <v>210</v>
      </c>
      <c r="E1109" s="5" t="s">
        <v>211</v>
      </c>
      <c r="I1109" s="5" t="s">
        <v>28</v>
      </c>
      <c r="L1109" s="5" t="s">
        <v>4401</v>
      </c>
      <c r="M1109" s="5" t="s">
        <v>4403</v>
      </c>
      <c r="N1109" s="5" t="s">
        <v>4403</v>
      </c>
      <c r="O1109" s="5" t="s">
        <v>4403</v>
      </c>
      <c r="P1109" s="5" t="s">
        <v>4403</v>
      </c>
      <c r="Q1109" s="5" t="s">
        <v>4403</v>
      </c>
      <c r="R1109" s="5" t="s">
        <v>4403</v>
      </c>
    </row>
    <row r="1110" spans="1:18" ht="17.25" customHeight="1" x14ac:dyDescent="0.25">
      <c r="A1110" s="5" t="s">
        <v>422</v>
      </c>
      <c r="B1110" s="5" t="s">
        <v>425</v>
      </c>
      <c r="C1110" s="5">
        <v>2024</v>
      </c>
      <c r="D1110" s="5" t="s">
        <v>429</v>
      </c>
      <c r="E1110" s="5" t="s">
        <v>430</v>
      </c>
      <c r="F1110" s="5">
        <v>133</v>
      </c>
      <c r="G1110" s="5">
        <v>139</v>
      </c>
      <c r="H1110" s="5">
        <v>6</v>
      </c>
      <c r="I1110" s="5" t="s">
        <v>28</v>
      </c>
      <c r="L1110" s="5" t="s">
        <v>4401</v>
      </c>
      <c r="M1110" s="5" t="s">
        <v>4402</v>
      </c>
      <c r="N1110" s="5" t="s">
        <v>4403</v>
      </c>
      <c r="O1110" s="5" t="s">
        <v>4403</v>
      </c>
      <c r="P1110" s="5" t="s">
        <v>4403</v>
      </c>
    </row>
    <row r="1111" spans="1:18" ht="17.25" customHeight="1" x14ac:dyDescent="0.25">
      <c r="A1111" s="5" t="s">
        <v>369</v>
      </c>
      <c r="B1111" s="5" t="s">
        <v>372</v>
      </c>
      <c r="C1111" s="5">
        <v>2024</v>
      </c>
      <c r="D1111" s="5" t="s">
        <v>376</v>
      </c>
      <c r="E1111" s="5" t="s">
        <v>377</v>
      </c>
      <c r="F1111" s="5">
        <v>527</v>
      </c>
      <c r="G1111" s="5">
        <v>551</v>
      </c>
      <c r="H1111" s="5">
        <v>24</v>
      </c>
      <c r="I1111" s="5" t="s">
        <v>28</v>
      </c>
      <c r="L1111" s="5" t="s">
        <v>4401</v>
      </c>
      <c r="M1111" s="5" t="s">
        <v>4402</v>
      </c>
      <c r="N1111" s="5" t="s">
        <v>4403</v>
      </c>
      <c r="O1111" s="5" t="s">
        <v>4403</v>
      </c>
      <c r="P1111" s="5" t="s">
        <v>4403</v>
      </c>
    </row>
    <row r="1112" spans="1:18" ht="17.25" customHeight="1" x14ac:dyDescent="0.25">
      <c r="A1112" s="5" t="s">
        <v>238</v>
      </c>
      <c r="B1112" s="5" t="s">
        <v>241</v>
      </c>
      <c r="C1112" s="5">
        <v>2024</v>
      </c>
      <c r="D1112" s="5" t="s">
        <v>244</v>
      </c>
      <c r="E1112" s="5" t="s">
        <v>245</v>
      </c>
      <c r="F1112" s="5">
        <v>1341</v>
      </c>
      <c r="G1112" s="5">
        <v>1347</v>
      </c>
      <c r="H1112" s="5">
        <v>6</v>
      </c>
      <c r="I1112" s="5" t="s">
        <v>28</v>
      </c>
      <c r="L1112" s="5" t="s">
        <v>4401</v>
      </c>
      <c r="M1112" s="5" t="s">
        <v>4403</v>
      </c>
      <c r="N1112" s="5" t="s">
        <v>4403</v>
      </c>
      <c r="O1112" s="5" t="s">
        <v>4403</v>
      </c>
      <c r="P1112" s="5" t="s">
        <v>4403</v>
      </c>
    </row>
    <row r="1113" spans="1:18" ht="17.25" customHeight="1" x14ac:dyDescent="0.25">
      <c r="A1113" s="5" t="s">
        <v>5437</v>
      </c>
      <c r="B1113" s="5" t="s">
        <v>5440</v>
      </c>
      <c r="C1113" s="5">
        <v>2024</v>
      </c>
      <c r="D1113" s="5" t="s">
        <v>7181</v>
      </c>
      <c r="E1113" s="5" t="s">
        <v>174</v>
      </c>
      <c r="F1113" s="5">
        <v>189</v>
      </c>
      <c r="G1113" s="5">
        <v>200</v>
      </c>
      <c r="H1113" s="5">
        <v>11</v>
      </c>
      <c r="I1113" s="5" t="s">
        <v>28</v>
      </c>
      <c r="L1113" s="5" t="s">
        <v>4401</v>
      </c>
    </row>
    <row r="1114" spans="1:18" ht="17.25" customHeight="1" x14ac:dyDescent="0.25">
      <c r="A1114" s="5" t="s">
        <v>335</v>
      </c>
      <c r="B1114" s="5" t="s">
        <v>338</v>
      </c>
      <c r="C1114" s="5">
        <v>2024</v>
      </c>
      <c r="D1114" s="5" t="s">
        <v>342</v>
      </c>
      <c r="E1114" s="5" t="s">
        <v>343</v>
      </c>
      <c r="F1114" s="5">
        <v>5980</v>
      </c>
      <c r="G1114" s="5">
        <v>5996</v>
      </c>
      <c r="H1114" s="5">
        <v>16</v>
      </c>
      <c r="I1114" s="5" t="s">
        <v>28</v>
      </c>
      <c r="L1114" s="5" t="s">
        <v>4401</v>
      </c>
      <c r="M1114" s="5" t="s">
        <v>4402</v>
      </c>
      <c r="N1114" s="5" t="s">
        <v>4403</v>
      </c>
      <c r="O1114" s="5" t="s">
        <v>4403</v>
      </c>
      <c r="P1114" s="5" t="s">
        <v>4403</v>
      </c>
    </row>
    <row r="1115" spans="1:18" ht="17.25" customHeight="1" x14ac:dyDescent="0.25">
      <c r="A1115" s="5" t="s">
        <v>193</v>
      </c>
      <c r="B1115" s="5" t="s">
        <v>196</v>
      </c>
      <c r="C1115" s="5">
        <v>2024</v>
      </c>
      <c r="D1115" s="5" t="s">
        <v>200</v>
      </c>
      <c r="E1115" s="5" t="s">
        <v>201</v>
      </c>
      <c r="I1115" s="5" t="s">
        <v>28</v>
      </c>
      <c r="L1115" s="5" t="s">
        <v>4401</v>
      </c>
      <c r="M1115" s="5" t="s">
        <v>4402</v>
      </c>
      <c r="N1115" s="5" t="s">
        <v>4403</v>
      </c>
      <c r="O1115" s="5" t="s">
        <v>4403</v>
      </c>
    </row>
    <row r="1116" spans="1:18" ht="17.25" customHeight="1" x14ac:dyDescent="0.25">
      <c r="A1116" s="14" t="s">
        <v>193</v>
      </c>
      <c r="B1116" s="15" t="s">
        <v>196</v>
      </c>
      <c r="C1116" s="5">
        <v>2024</v>
      </c>
      <c r="D1116" s="15" t="s">
        <v>200</v>
      </c>
      <c r="E1116" s="15" t="s">
        <v>201</v>
      </c>
      <c r="I1116" s="5" t="s">
        <v>28</v>
      </c>
      <c r="K1116" s="5" t="s">
        <v>4401</v>
      </c>
      <c r="L1116" s="5" t="s">
        <v>4401</v>
      </c>
    </row>
    <row r="1117" spans="1:18" ht="17.25" customHeight="1" x14ac:dyDescent="0.25">
      <c r="A1117" s="5" t="s">
        <v>353</v>
      </c>
      <c r="B1117" s="5" t="s">
        <v>356</v>
      </c>
      <c r="C1117" s="5">
        <v>2024</v>
      </c>
      <c r="D1117" s="5" t="s">
        <v>360</v>
      </c>
      <c r="E1117" s="5" t="s">
        <v>361</v>
      </c>
      <c r="F1117" s="5">
        <v>463</v>
      </c>
      <c r="G1117" s="5">
        <v>473</v>
      </c>
      <c r="H1117" s="5">
        <v>10</v>
      </c>
      <c r="I1117" s="5" t="s">
        <v>28</v>
      </c>
      <c r="L1117" s="5" t="s">
        <v>4401</v>
      </c>
      <c r="M1117" s="5" t="s">
        <v>4402</v>
      </c>
      <c r="N1117" s="5" t="s">
        <v>4403</v>
      </c>
      <c r="O1117" s="5" t="s">
        <v>4403</v>
      </c>
      <c r="P1117" s="5" t="s">
        <v>4403</v>
      </c>
    </row>
    <row r="1118" spans="1:18" ht="17.25" customHeight="1" x14ac:dyDescent="0.25">
      <c r="A1118" s="5" t="s">
        <v>5518</v>
      </c>
      <c r="B1118" s="5" t="s">
        <v>5521</v>
      </c>
      <c r="C1118" s="5">
        <v>2024</v>
      </c>
      <c r="D1118" s="5" t="s">
        <v>5464</v>
      </c>
      <c r="E1118" s="5" t="s">
        <v>5465</v>
      </c>
      <c r="F1118" s="5">
        <v>168</v>
      </c>
      <c r="G1118" s="5">
        <v>177</v>
      </c>
      <c r="H1118" s="5">
        <v>9</v>
      </c>
      <c r="I1118" s="5" t="s">
        <v>28</v>
      </c>
      <c r="L1118" s="5" t="s">
        <v>4401</v>
      </c>
    </row>
    <row r="1119" spans="1:18" ht="17.25" customHeight="1" x14ac:dyDescent="0.25">
      <c r="A1119" s="5" t="s">
        <v>5415</v>
      </c>
      <c r="B1119" s="5" t="s">
        <v>5418</v>
      </c>
      <c r="C1119" s="5">
        <v>2024</v>
      </c>
      <c r="D1119" s="5" t="s">
        <v>5313</v>
      </c>
      <c r="E1119" s="5" t="s">
        <v>5314</v>
      </c>
      <c r="I1119" s="5" t="s">
        <v>28</v>
      </c>
      <c r="L1119" s="5" t="s">
        <v>4401</v>
      </c>
    </row>
    <row r="1120" spans="1:18" ht="17.25" customHeight="1" x14ac:dyDescent="0.25">
      <c r="A1120" s="5" t="s">
        <v>49</v>
      </c>
      <c r="B1120" s="5" t="s">
        <v>52</v>
      </c>
      <c r="C1120" s="5">
        <v>2024</v>
      </c>
      <c r="D1120" s="5" t="s">
        <v>56</v>
      </c>
      <c r="E1120" s="5" t="s">
        <v>57</v>
      </c>
      <c r="F1120" s="5">
        <v>771</v>
      </c>
      <c r="G1120" s="5">
        <v>778</v>
      </c>
      <c r="H1120" s="5">
        <v>7</v>
      </c>
      <c r="I1120" s="5" t="s">
        <v>28</v>
      </c>
      <c r="L1120" s="5" t="s">
        <v>4401</v>
      </c>
      <c r="M1120" s="5" t="s">
        <v>4402</v>
      </c>
      <c r="N1120" s="5" t="s">
        <v>4403</v>
      </c>
      <c r="O1120" s="5" t="s">
        <v>4403</v>
      </c>
      <c r="P1120" s="5" t="s">
        <v>4403</v>
      </c>
    </row>
    <row r="1121" spans="1:18" ht="17.25" customHeight="1" x14ac:dyDescent="0.25">
      <c r="A1121" s="5" t="s">
        <v>5458</v>
      </c>
      <c r="B1121" s="5" t="s">
        <v>5461</v>
      </c>
      <c r="C1121" s="5">
        <v>2024</v>
      </c>
      <c r="D1121" s="5" t="s">
        <v>5303</v>
      </c>
      <c r="E1121" s="5" t="s">
        <v>5304</v>
      </c>
      <c r="I1121" s="5" t="s">
        <v>28</v>
      </c>
      <c r="L1121" s="5" t="s">
        <v>4401</v>
      </c>
    </row>
    <row r="1122" spans="1:18" ht="17.25" customHeight="1" x14ac:dyDescent="0.25">
      <c r="A1122" s="5" t="s">
        <v>513</v>
      </c>
      <c r="B1122" s="5" t="s">
        <v>516</v>
      </c>
      <c r="C1122" s="5">
        <v>2024</v>
      </c>
      <c r="D1122" s="5" t="s">
        <v>519</v>
      </c>
      <c r="E1122" s="5" t="s">
        <v>520</v>
      </c>
      <c r="I1122" s="5" t="s">
        <v>28</v>
      </c>
      <c r="L1122" s="5" t="s">
        <v>4401</v>
      </c>
      <c r="M1122" s="5" t="s">
        <v>4403</v>
      </c>
      <c r="N1122" s="5" t="s">
        <v>4403</v>
      </c>
      <c r="O1122" s="5" t="s">
        <v>4403</v>
      </c>
      <c r="P1122" s="5" t="s">
        <v>4403</v>
      </c>
      <c r="Q1122" s="5" t="s">
        <v>4403</v>
      </c>
      <c r="R1122" s="5" t="s">
        <v>4403</v>
      </c>
    </row>
    <row r="1123" spans="1:18" ht="17.25" customHeight="1" x14ac:dyDescent="0.25">
      <c r="A1123" s="5" t="s">
        <v>477</v>
      </c>
      <c r="B1123" s="5" t="s">
        <v>480</v>
      </c>
      <c r="C1123" s="5">
        <v>2024</v>
      </c>
      <c r="D1123" s="5" t="s">
        <v>483</v>
      </c>
      <c r="E1123" s="5" t="s">
        <v>484</v>
      </c>
      <c r="F1123" s="5">
        <v>166</v>
      </c>
      <c r="G1123" s="5">
        <v>173</v>
      </c>
      <c r="H1123" s="5">
        <v>7</v>
      </c>
      <c r="I1123" s="5" t="s">
        <v>28</v>
      </c>
      <c r="L1123" s="5" t="s">
        <v>4401</v>
      </c>
      <c r="M1123" s="5" t="s">
        <v>4402</v>
      </c>
      <c r="N1123" s="5" t="s">
        <v>4403</v>
      </c>
      <c r="O1123" s="5" t="s">
        <v>4403</v>
      </c>
      <c r="P1123" s="5" t="s">
        <v>4403</v>
      </c>
    </row>
    <row r="1124" spans="1:18" ht="17.25" customHeight="1" x14ac:dyDescent="0.25">
      <c r="A1124" s="5" t="s">
        <v>129</v>
      </c>
      <c r="B1124" s="5" t="s">
        <v>132</v>
      </c>
      <c r="C1124" s="5">
        <v>2024</v>
      </c>
      <c r="D1124" s="5" t="s">
        <v>136</v>
      </c>
      <c r="E1124" s="5" t="s">
        <v>137</v>
      </c>
      <c r="F1124" s="5">
        <v>268</v>
      </c>
      <c r="G1124" s="5">
        <v>277</v>
      </c>
      <c r="H1124" s="5">
        <v>9</v>
      </c>
      <c r="I1124" s="5" t="s">
        <v>28</v>
      </c>
      <c r="L1124" s="5" t="s">
        <v>4401</v>
      </c>
    </row>
    <row r="1125" spans="1:18" ht="17.25" customHeight="1" x14ac:dyDescent="0.25">
      <c r="A1125" s="14" t="s">
        <v>7269</v>
      </c>
      <c r="B1125" s="15" t="s">
        <v>7272</v>
      </c>
      <c r="C1125" s="5">
        <v>2024</v>
      </c>
      <c r="D1125" s="15" t="s">
        <v>7276</v>
      </c>
      <c r="E1125" s="15" t="s">
        <v>7277</v>
      </c>
      <c r="I1125" s="5" t="s">
        <v>28</v>
      </c>
      <c r="L1125" s="5" t="s">
        <v>4401</v>
      </c>
    </row>
    <row r="1126" spans="1:18" ht="17.25" customHeight="1" x14ac:dyDescent="0.25">
      <c r="A1126" s="5" t="s">
        <v>18</v>
      </c>
      <c r="B1126" s="5" t="s">
        <v>21</v>
      </c>
      <c r="C1126" s="5">
        <v>2024</v>
      </c>
      <c r="D1126" s="5" t="s">
        <v>25</v>
      </c>
      <c r="E1126" s="5" t="s">
        <v>26</v>
      </c>
      <c r="I1126" s="5" t="s">
        <v>28</v>
      </c>
      <c r="L1126" s="5" t="s">
        <v>4401</v>
      </c>
      <c r="M1126" s="5" t="s">
        <v>4402</v>
      </c>
      <c r="N1126" s="5" t="s">
        <v>4403</v>
      </c>
      <c r="O1126" s="5" t="s">
        <v>4403</v>
      </c>
    </row>
    <row r="1127" spans="1:18" ht="17.25" customHeight="1" x14ac:dyDescent="0.25">
      <c r="A1127" s="5" t="s">
        <v>5358</v>
      </c>
      <c r="B1127" s="5" t="s">
        <v>5361</v>
      </c>
      <c r="C1127" s="5">
        <v>2024</v>
      </c>
      <c r="D1127" s="5" t="s">
        <v>5478</v>
      </c>
      <c r="E1127" s="5" t="s">
        <v>5479</v>
      </c>
      <c r="I1127" s="5" t="s">
        <v>28</v>
      </c>
      <c r="L1127" s="5" t="s">
        <v>4401</v>
      </c>
    </row>
    <row r="1128" spans="1:18" ht="17.25" customHeight="1" x14ac:dyDescent="0.25">
      <c r="A1128" s="5" t="s">
        <v>325</v>
      </c>
      <c r="B1128" s="5" t="s">
        <v>328</v>
      </c>
      <c r="C1128" s="5">
        <v>2024</v>
      </c>
      <c r="D1128" s="5" t="s">
        <v>5364</v>
      </c>
      <c r="E1128" s="5" t="s">
        <v>5365</v>
      </c>
      <c r="I1128" s="5" t="s">
        <v>28</v>
      </c>
      <c r="L1128" s="5" t="s">
        <v>4401</v>
      </c>
    </row>
    <row r="1129" spans="1:18" ht="17.25" customHeight="1" x14ac:dyDescent="0.25">
      <c r="A1129" s="5" t="s">
        <v>5394</v>
      </c>
      <c r="B1129" s="5" t="s">
        <v>5397</v>
      </c>
      <c r="C1129" s="5">
        <v>2024</v>
      </c>
      <c r="D1129" s="5" t="s">
        <v>5525</v>
      </c>
      <c r="E1129" s="5" t="s">
        <v>5526</v>
      </c>
      <c r="F1129" s="5">
        <v>734</v>
      </c>
      <c r="G1129" s="5">
        <v>743</v>
      </c>
      <c r="H1129" s="5">
        <v>9</v>
      </c>
      <c r="I1129" s="5" t="s">
        <v>28</v>
      </c>
      <c r="L1129" s="5" t="s">
        <v>4401</v>
      </c>
    </row>
    <row r="1130" spans="1:18" ht="17.25" customHeight="1" x14ac:dyDescent="0.25">
      <c r="A1130" s="5" t="s">
        <v>175</v>
      </c>
      <c r="B1130" s="5" t="s">
        <v>178</v>
      </c>
      <c r="C1130" s="5">
        <v>2024</v>
      </c>
      <c r="D1130" s="5" t="s">
        <v>7188</v>
      </c>
      <c r="E1130" s="5" t="s">
        <v>183</v>
      </c>
      <c r="F1130" s="5">
        <v>67</v>
      </c>
      <c r="G1130" s="5">
        <v>76</v>
      </c>
      <c r="H1130" s="5">
        <v>9</v>
      </c>
      <c r="I1130" s="5" t="s">
        <v>28</v>
      </c>
      <c r="L1130" s="5" t="s">
        <v>4401</v>
      </c>
    </row>
    <row r="1131" spans="1:18" ht="17.25" customHeight="1" x14ac:dyDescent="0.25">
      <c r="A1131" s="5" t="s">
        <v>448</v>
      </c>
      <c r="B1131" s="5" t="s">
        <v>451</v>
      </c>
      <c r="C1131" s="5">
        <v>2024</v>
      </c>
      <c r="D1131" s="5" t="s">
        <v>455</v>
      </c>
      <c r="E1131" s="5" t="s">
        <v>456</v>
      </c>
      <c r="I1131" s="5" t="s">
        <v>28</v>
      </c>
      <c r="L1131" s="5" t="s">
        <v>4401</v>
      </c>
      <c r="M1131" s="5" t="s">
        <v>4402</v>
      </c>
      <c r="N1131" s="5" t="s">
        <v>4403</v>
      </c>
      <c r="O1131" s="5" t="s">
        <v>4403</v>
      </c>
    </row>
    <row r="1132" spans="1:18" ht="17.25" customHeight="1" x14ac:dyDescent="0.25">
      <c r="A1132" s="5" t="s">
        <v>448</v>
      </c>
      <c r="B1132" t="s">
        <v>451</v>
      </c>
      <c r="C1132" s="5">
        <v>2024</v>
      </c>
      <c r="D1132" t="s">
        <v>455</v>
      </c>
      <c r="E1132" t="s">
        <v>456</v>
      </c>
      <c r="I1132" s="5" t="s">
        <v>28</v>
      </c>
      <c r="K1132" s="5" t="s">
        <v>4401</v>
      </c>
      <c r="L1132" s="5" t="s">
        <v>4401</v>
      </c>
    </row>
    <row r="1133" spans="1:18" ht="17.25" customHeight="1" x14ac:dyDescent="0.25">
      <c r="A1133" s="5" t="s">
        <v>138</v>
      </c>
      <c r="B1133" s="5" t="s">
        <v>141</v>
      </c>
      <c r="C1133" s="5">
        <v>2024</v>
      </c>
      <c r="D1133" s="5" t="s">
        <v>145</v>
      </c>
      <c r="E1133" s="5" t="s">
        <v>146</v>
      </c>
      <c r="I1133" s="5" t="s">
        <v>28</v>
      </c>
      <c r="L1133" s="5" t="s">
        <v>4401</v>
      </c>
      <c r="M1133" s="5" t="s">
        <v>4402</v>
      </c>
      <c r="N1133" s="5" t="s">
        <v>4403</v>
      </c>
      <c r="O1133" s="5" t="s">
        <v>4403</v>
      </c>
    </row>
    <row r="1134" spans="1:18" ht="17.25" customHeight="1" x14ac:dyDescent="0.25">
      <c r="A1134" s="5" t="s">
        <v>5306</v>
      </c>
      <c r="B1134" s="5" t="s">
        <v>5309</v>
      </c>
      <c r="C1134" s="5">
        <v>2024</v>
      </c>
      <c r="D1134" s="5" t="s">
        <v>7188</v>
      </c>
      <c r="E1134" s="5" t="s">
        <v>183</v>
      </c>
      <c r="I1134" s="5" t="s">
        <v>28</v>
      </c>
      <c r="L1134" s="5" t="s">
        <v>4401</v>
      </c>
    </row>
    <row r="1135" spans="1:18" ht="17.25" customHeight="1" x14ac:dyDescent="0.25">
      <c r="A1135" s="5" t="s">
        <v>530</v>
      </c>
      <c r="B1135" s="5" t="s">
        <v>533</v>
      </c>
      <c r="C1135" s="5">
        <v>2024</v>
      </c>
      <c r="D1135" s="5" t="s">
        <v>536</v>
      </c>
      <c r="I1135" s="5" t="s">
        <v>28</v>
      </c>
      <c r="L1135" s="5" t="s">
        <v>4401</v>
      </c>
      <c r="M1135" s="5" t="s">
        <v>4402</v>
      </c>
      <c r="N1135" s="5" t="s">
        <v>4403</v>
      </c>
      <c r="O1135" s="5" t="s">
        <v>4403</v>
      </c>
    </row>
    <row r="1136" spans="1:18" ht="17.25" customHeight="1" x14ac:dyDescent="0.25">
      <c r="A1136" s="5" t="s">
        <v>7260</v>
      </c>
      <c r="B1136" t="s">
        <v>7263</v>
      </c>
      <c r="C1136" s="5">
        <v>2024</v>
      </c>
      <c r="D1136" t="s">
        <v>7267</v>
      </c>
      <c r="E1136" t="s">
        <v>7268</v>
      </c>
      <c r="I1136" s="5" t="s">
        <v>28</v>
      </c>
      <c r="L1136" s="5" t="s">
        <v>4401</v>
      </c>
    </row>
    <row r="1137" spans="1:18" ht="17.25" customHeight="1" x14ac:dyDescent="0.25">
      <c r="A1137" s="5" t="s">
        <v>308</v>
      </c>
      <c r="B1137" s="5" t="s">
        <v>311</v>
      </c>
      <c r="C1137" s="5">
        <v>2024</v>
      </c>
      <c r="D1137" s="5" t="s">
        <v>314</v>
      </c>
      <c r="E1137" s="5" t="s">
        <v>315</v>
      </c>
      <c r="F1137" s="5">
        <v>443</v>
      </c>
      <c r="G1137" s="5">
        <v>452</v>
      </c>
      <c r="H1137" s="5">
        <v>9</v>
      </c>
      <c r="I1137" s="5" t="s">
        <v>28</v>
      </c>
      <c r="L1137" s="5" t="s">
        <v>4401</v>
      </c>
      <c r="M1137" s="5" t="s">
        <v>4402</v>
      </c>
      <c r="N1137" s="5" t="s">
        <v>4403</v>
      </c>
      <c r="O1137" s="5" t="s">
        <v>4403</v>
      </c>
      <c r="P1137" s="5" t="s">
        <v>4403</v>
      </c>
    </row>
    <row r="1138" spans="1:18" ht="17.25" customHeight="1" x14ac:dyDescent="0.25">
      <c r="A1138" s="5" t="s">
        <v>521</v>
      </c>
      <c r="B1138" s="5" t="s">
        <v>524</v>
      </c>
      <c r="C1138" s="5">
        <v>2024</v>
      </c>
      <c r="D1138" s="5" t="s">
        <v>528</v>
      </c>
      <c r="E1138" s="5" t="s">
        <v>529</v>
      </c>
      <c r="F1138" s="5">
        <v>227</v>
      </c>
      <c r="G1138" s="5">
        <v>232</v>
      </c>
      <c r="H1138" s="5">
        <v>5</v>
      </c>
      <c r="I1138" s="5" t="s">
        <v>28</v>
      </c>
      <c r="L1138" s="5" t="s">
        <v>7180</v>
      </c>
      <c r="M1138" s="5" t="s">
        <v>4403</v>
      </c>
      <c r="N1138" s="5" t="s">
        <v>4403</v>
      </c>
      <c r="O1138" s="5" t="s">
        <v>4403</v>
      </c>
      <c r="P1138" s="5" t="s">
        <v>4403</v>
      </c>
      <c r="Q1138" s="5" t="s">
        <v>4403</v>
      </c>
      <c r="R1138" s="5" t="s">
        <v>4403</v>
      </c>
    </row>
    <row r="1139" spans="1:18" ht="17.25" customHeight="1" x14ac:dyDescent="0.25">
      <c r="A1139" s="5" t="s">
        <v>9240</v>
      </c>
      <c r="B1139" s="5" t="s">
        <v>7263</v>
      </c>
      <c r="C1139" s="5">
        <v>2024</v>
      </c>
      <c r="D1139" s="5" t="s">
        <v>9242</v>
      </c>
      <c r="E1139" s="5" t="s">
        <v>9243</v>
      </c>
      <c r="F1139" s="5">
        <v>302</v>
      </c>
      <c r="G1139" s="5">
        <v>313</v>
      </c>
      <c r="H1139" s="5">
        <f>G1139-F1139+1</f>
        <v>12</v>
      </c>
      <c r="I1139" s="5" t="s">
        <v>9239</v>
      </c>
      <c r="K1139" s="5" t="s">
        <v>4401</v>
      </c>
    </row>
    <row r="1140" spans="1:18" ht="17.25" customHeight="1" x14ac:dyDescent="0.25">
      <c r="A1140" s="5" t="s">
        <v>7661</v>
      </c>
      <c r="B1140" s="5" t="s">
        <v>5418</v>
      </c>
      <c r="C1140" s="5">
        <v>2024</v>
      </c>
      <c r="D1140" s="5" t="s">
        <v>7664</v>
      </c>
      <c r="F1140" s="5">
        <v>1</v>
      </c>
      <c r="G1140" s="5">
        <v>8</v>
      </c>
      <c r="H1140" s="5">
        <v>7</v>
      </c>
      <c r="I1140" s="5" t="s">
        <v>7287</v>
      </c>
      <c r="K1140" s="5" t="s">
        <v>4401</v>
      </c>
    </row>
    <row r="1141" spans="1:18" ht="17.25" customHeight="1" x14ac:dyDescent="0.25">
      <c r="A1141" s="5" t="s">
        <v>7320</v>
      </c>
      <c r="B1141" s="5" t="s">
        <v>524</v>
      </c>
      <c r="C1141" s="5">
        <v>2024</v>
      </c>
      <c r="D1141" s="5" t="s">
        <v>7323</v>
      </c>
      <c r="E1141" s="5" t="s">
        <v>7324</v>
      </c>
      <c r="F1141" s="5">
        <v>227</v>
      </c>
      <c r="G1141" s="5">
        <v>232</v>
      </c>
      <c r="H1141" s="5">
        <v>5</v>
      </c>
      <c r="I1141" s="5" t="s">
        <v>7287</v>
      </c>
      <c r="K1141" s="5" t="s">
        <v>4401</v>
      </c>
    </row>
    <row r="1142" spans="1:18" ht="17.25" customHeight="1" x14ac:dyDescent="0.25">
      <c r="A1142" s="5" t="s">
        <v>8596</v>
      </c>
      <c r="B1142" s="5" t="s">
        <v>5397</v>
      </c>
      <c r="C1142" s="5">
        <v>2024</v>
      </c>
      <c r="D1142" s="5" t="s">
        <v>8599</v>
      </c>
      <c r="E1142" s="5" t="s">
        <v>8600</v>
      </c>
      <c r="F1142" s="5">
        <v>734</v>
      </c>
      <c r="G1142" s="5">
        <v>743</v>
      </c>
      <c r="H1142" s="5">
        <v>9</v>
      </c>
      <c r="I1142" s="5" t="s">
        <v>7287</v>
      </c>
      <c r="K1142" s="5" t="s">
        <v>4401</v>
      </c>
    </row>
    <row r="1143" spans="1:18" ht="17.25" customHeight="1" x14ac:dyDescent="0.25">
      <c r="A1143" s="5" t="s">
        <v>11046</v>
      </c>
      <c r="B1143" s="5" t="s">
        <v>11049</v>
      </c>
      <c r="C1143" s="5">
        <v>2025</v>
      </c>
      <c r="D1143" s="5" t="s">
        <v>11052</v>
      </c>
      <c r="E1143" s="5" t="s">
        <v>11053</v>
      </c>
      <c r="G1143" s="5">
        <v>199</v>
      </c>
      <c r="H1143" s="5">
        <v>212</v>
      </c>
      <c r="I1143" s="5" t="s">
        <v>28</v>
      </c>
      <c r="J1143" s="5">
        <v>26</v>
      </c>
      <c r="L1143" s="5" t="s">
        <v>4403</v>
      </c>
      <c r="M1143" s="5" t="s">
        <v>4403</v>
      </c>
      <c r="N1143" s="5" t="s">
        <v>4403</v>
      </c>
      <c r="O1143" s="5" t="s">
        <v>4403</v>
      </c>
      <c r="P1143" s="5" t="s">
        <v>4403</v>
      </c>
      <c r="Q1143" s="5" t="s">
        <v>4403</v>
      </c>
      <c r="R1143" s="5" t="s">
        <v>4403</v>
      </c>
    </row>
    <row r="1144" spans="1:18" ht="17.25" customHeight="1" x14ac:dyDescent="0.25">
      <c r="A1144" s="5" t="s">
        <v>11054</v>
      </c>
      <c r="B1144" s="5" t="s">
        <v>11057</v>
      </c>
      <c r="C1144" s="5">
        <v>2025</v>
      </c>
      <c r="D1144" s="5" t="s">
        <v>11061</v>
      </c>
      <c r="E1144" s="5" t="s">
        <v>11062</v>
      </c>
      <c r="G1144" s="5">
        <v>151</v>
      </c>
      <c r="H1144" s="5">
        <v>162</v>
      </c>
      <c r="I1144" s="5" t="s">
        <v>28</v>
      </c>
      <c r="J1144" s="5">
        <v>26</v>
      </c>
      <c r="L1144" s="5" t="s">
        <v>4403</v>
      </c>
      <c r="M1144" s="5" t="s">
        <v>4403</v>
      </c>
      <c r="N1144" s="5" t="s">
        <v>4403</v>
      </c>
      <c r="O1144" s="5" t="s">
        <v>4403</v>
      </c>
      <c r="P1144" s="5" t="s">
        <v>4403</v>
      </c>
      <c r="Q1144" s="5" t="s">
        <v>4403</v>
      </c>
      <c r="R1144" s="5" t="s">
        <v>4403</v>
      </c>
    </row>
    <row r="1145" spans="1:18" ht="17.25" customHeight="1" x14ac:dyDescent="0.25">
      <c r="A1145" t="s">
        <v>10869</v>
      </c>
      <c r="B1145" s="5" t="s">
        <v>10868</v>
      </c>
      <c r="C1145" s="5">
        <v>2025</v>
      </c>
      <c r="I1145" s="5" t="s">
        <v>7287</v>
      </c>
      <c r="J1145" s="5">
        <v>26</v>
      </c>
      <c r="L1145" s="5" t="s">
        <v>4401</v>
      </c>
    </row>
    <row r="1146" spans="1:18" ht="17.25" customHeight="1" x14ac:dyDescent="0.25">
      <c r="A1146" t="s">
        <v>10907</v>
      </c>
      <c r="B1146" s="5" t="s">
        <v>10906</v>
      </c>
      <c r="C1146" s="5">
        <v>2025</v>
      </c>
      <c r="I1146" s="5" t="s">
        <v>7287</v>
      </c>
      <c r="J1146" s="5">
        <v>26</v>
      </c>
      <c r="L1146" s="5" t="s">
        <v>4401</v>
      </c>
    </row>
    <row r="1147" spans="1:18" ht="17.25" customHeight="1" x14ac:dyDescent="0.25">
      <c r="A1147" t="s">
        <v>10854</v>
      </c>
      <c r="B1147" s="5" t="s">
        <v>10853</v>
      </c>
      <c r="C1147" s="5">
        <v>2025</v>
      </c>
      <c r="I1147" s="5" t="s">
        <v>7287</v>
      </c>
      <c r="J1147" s="5">
        <v>26</v>
      </c>
      <c r="L1147" s="5" t="s">
        <v>4401</v>
      </c>
    </row>
    <row r="1148" spans="1:18" ht="17.25" customHeight="1" x14ac:dyDescent="0.25">
      <c r="A1148" t="s">
        <v>10912</v>
      </c>
      <c r="B1148" s="5" t="s">
        <v>10911</v>
      </c>
      <c r="C1148" s="5">
        <v>2025</v>
      </c>
      <c r="I1148" s="5" t="s">
        <v>7287</v>
      </c>
      <c r="J1148" s="5">
        <v>26</v>
      </c>
      <c r="L1148" s="5" t="s">
        <v>4401</v>
      </c>
    </row>
    <row r="1149" spans="1:18" ht="17.25" customHeight="1" x14ac:dyDescent="0.25">
      <c r="A1149" t="s">
        <v>10884</v>
      </c>
      <c r="B1149" s="5" t="s">
        <v>10883</v>
      </c>
      <c r="C1149" s="5">
        <v>2025</v>
      </c>
      <c r="I1149" s="5" t="s">
        <v>7287</v>
      </c>
      <c r="J1149" s="5">
        <v>26</v>
      </c>
      <c r="L1149" s="5" t="s">
        <v>4401</v>
      </c>
    </row>
    <row r="1150" spans="1:18" ht="17.25" customHeight="1" x14ac:dyDescent="0.25">
      <c r="A1150" t="s">
        <v>10834</v>
      </c>
      <c r="B1150" s="5" t="s">
        <v>10833</v>
      </c>
      <c r="C1150" s="5">
        <v>2025</v>
      </c>
      <c r="I1150" s="5" t="s">
        <v>7287</v>
      </c>
      <c r="J1150" s="5">
        <v>26</v>
      </c>
      <c r="L1150" s="5" t="s">
        <v>4401</v>
      </c>
    </row>
    <row r="1151" spans="1:18" ht="17.25" customHeight="1" x14ac:dyDescent="0.25">
      <c r="A1151" t="s">
        <v>10859</v>
      </c>
      <c r="B1151" s="5" t="s">
        <v>10858</v>
      </c>
      <c r="C1151" s="5">
        <v>2025</v>
      </c>
      <c r="I1151" s="5" t="s">
        <v>7287</v>
      </c>
      <c r="J1151" s="5">
        <v>26</v>
      </c>
      <c r="L1151" s="5" t="s">
        <v>4401</v>
      </c>
    </row>
    <row r="1152" spans="1:18" ht="17.25" customHeight="1" x14ac:dyDescent="0.25">
      <c r="A1152" t="s">
        <v>10899</v>
      </c>
      <c r="B1152" s="5" t="s">
        <v>10898</v>
      </c>
      <c r="C1152" s="5">
        <v>2025</v>
      </c>
      <c r="I1152" s="5" t="s">
        <v>7287</v>
      </c>
      <c r="J1152" s="5">
        <v>26</v>
      </c>
      <c r="L1152" s="5" t="s">
        <v>4401</v>
      </c>
    </row>
    <row r="1153" spans="1:12" ht="17.25" customHeight="1" x14ac:dyDescent="0.25">
      <c r="A1153" t="s">
        <v>10879</v>
      </c>
      <c r="B1153" s="5" t="s">
        <v>10878</v>
      </c>
      <c r="C1153" s="5">
        <v>2025</v>
      </c>
      <c r="I1153" s="5" t="s">
        <v>7287</v>
      </c>
      <c r="J1153" s="5">
        <v>26</v>
      </c>
      <c r="L1153" s="5" t="s">
        <v>4401</v>
      </c>
    </row>
    <row r="1154" spans="1:12" ht="17.25" customHeight="1" x14ac:dyDescent="0.25">
      <c r="A1154" t="s">
        <v>10844</v>
      </c>
      <c r="B1154" s="5" t="s">
        <v>10843</v>
      </c>
      <c r="C1154" s="5">
        <v>2025</v>
      </c>
      <c r="I1154" s="5" t="s">
        <v>7287</v>
      </c>
      <c r="J1154" s="5">
        <v>26</v>
      </c>
      <c r="L1154" s="5" t="s">
        <v>4401</v>
      </c>
    </row>
    <row r="1155" spans="1:12" ht="17.25" customHeight="1" x14ac:dyDescent="0.25">
      <c r="A1155" t="s">
        <v>10904</v>
      </c>
      <c r="B1155" s="5" t="s">
        <v>10903</v>
      </c>
      <c r="C1155" s="5">
        <v>2025</v>
      </c>
      <c r="I1155" s="5" t="s">
        <v>7287</v>
      </c>
      <c r="J1155" s="5">
        <v>26</v>
      </c>
      <c r="L1155" s="5" t="s">
        <v>4401</v>
      </c>
    </row>
    <row r="1156" spans="1:12" ht="17.25" customHeight="1" x14ac:dyDescent="0.25">
      <c r="A1156" t="s">
        <v>10849</v>
      </c>
      <c r="B1156" s="5" t="s">
        <v>10848</v>
      </c>
      <c r="C1156" s="5">
        <v>2025</v>
      </c>
      <c r="I1156" s="5" t="s">
        <v>7287</v>
      </c>
      <c r="J1156" s="5">
        <v>26</v>
      </c>
      <c r="L1156" s="5" t="s">
        <v>4401</v>
      </c>
    </row>
    <row r="1157" spans="1:12" ht="17.25" customHeight="1" x14ac:dyDescent="0.25">
      <c r="A1157" t="s">
        <v>10889</v>
      </c>
      <c r="B1157" s="5" t="s">
        <v>10888</v>
      </c>
      <c r="C1157" s="5">
        <v>2025</v>
      </c>
      <c r="I1157" s="5" t="s">
        <v>7287</v>
      </c>
      <c r="J1157" s="5">
        <v>26</v>
      </c>
      <c r="L1157" s="5" t="s">
        <v>4401</v>
      </c>
    </row>
    <row r="1158" spans="1:12" ht="17.25" customHeight="1" x14ac:dyDescent="0.25">
      <c r="A1158" t="s">
        <v>10864</v>
      </c>
      <c r="B1158" s="5" t="s">
        <v>10863</v>
      </c>
      <c r="C1158" s="5">
        <v>2025</v>
      </c>
      <c r="I1158" s="5" t="s">
        <v>7287</v>
      </c>
      <c r="J1158" s="5">
        <v>26</v>
      </c>
      <c r="L1158" s="5" t="s">
        <v>4401</v>
      </c>
    </row>
    <row r="1159" spans="1:12" ht="17.25" customHeight="1" x14ac:dyDescent="0.25">
      <c r="A1159" t="s">
        <v>10894</v>
      </c>
      <c r="B1159" s="5" t="s">
        <v>10893</v>
      </c>
      <c r="C1159" s="5">
        <v>2025</v>
      </c>
      <c r="I1159" s="5" t="s">
        <v>7287</v>
      </c>
      <c r="J1159" s="5">
        <v>26</v>
      </c>
      <c r="L1159" s="5" t="s">
        <v>4401</v>
      </c>
    </row>
    <row r="1160" spans="1:12" ht="17.25" customHeight="1" x14ac:dyDescent="0.25">
      <c r="A1160" t="s">
        <v>10922</v>
      </c>
      <c r="B1160" s="5" t="s">
        <v>10921</v>
      </c>
      <c r="C1160" s="5">
        <v>2025</v>
      </c>
      <c r="I1160" s="5" t="s">
        <v>7287</v>
      </c>
      <c r="J1160" s="5">
        <v>26</v>
      </c>
      <c r="L1160" s="5" t="s">
        <v>4401</v>
      </c>
    </row>
    <row r="1161" spans="1:12" ht="17.25" customHeight="1" x14ac:dyDescent="0.25">
      <c r="A1161" t="s">
        <v>10917</v>
      </c>
      <c r="B1161" s="5" t="s">
        <v>10916</v>
      </c>
      <c r="C1161" s="5">
        <v>2025</v>
      </c>
      <c r="I1161" s="5" t="s">
        <v>7287</v>
      </c>
      <c r="J1161" s="5">
        <v>26</v>
      </c>
      <c r="L1161" s="5" t="s">
        <v>4401</v>
      </c>
    </row>
    <row r="1162" spans="1:12" ht="17.25" customHeight="1" x14ac:dyDescent="0.25">
      <c r="A1162" t="s">
        <v>10874</v>
      </c>
      <c r="B1162" s="5" t="s">
        <v>10873</v>
      </c>
      <c r="C1162" s="5">
        <v>2025</v>
      </c>
      <c r="I1162" s="5" t="s">
        <v>7287</v>
      </c>
      <c r="J1162" s="5">
        <v>26</v>
      </c>
      <c r="L1162" s="5" t="s">
        <v>4401</v>
      </c>
    </row>
    <row r="1163" spans="1:12" ht="17.25" customHeight="1" x14ac:dyDescent="0.25">
      <c r="A1163" t="s">
        <v>10839</v>
      </c>
      <c r="B1163" s="5" t="s">
        <v>10838</v>
      </c>
      <c r="C1163" s="5">
        <v>2025</v>
      </c>
      <c r="I1163" s="5" t="s">
        <v>7287</v>
      </c>
      <c r="J1163" s="5">
        <v>26</v>
      </c>
      <c r="L1163" s="5" t="s">
        <v>4401</v>
      </c>
    </row>
    <row r="1164" spans="1:12" ht="17.25" customHeight="1" x14ac:dyDescent="0.25">
      <c r="A1164" s="5" t="s">
        <v>11023</v>
      </c>
      <c r="B1164" s="5" t="s">
        <v>5475</v>
      </c>
      <c r="C1164" s="5">
        <v>2025</v>
      </c>
      <c r="D1164" s="5" t="s">
        <v>5478</v>
      </c>
      <c r="E1164" s="5" t="s">
        <v>5479</v>
      </c>
      <c r="F1164" s="5" t="s">
        <v>11025</v>
      </c>
      <c r="G1164" s="5">
        <v>3145</v>
      </c>
      <c r="H1164" s="5">
        <v>3182</v>
      </c>
      <c r="I1164" s="5" t="s">
        <v>28</v>
      </c>
      <c r="J1164" s="5">
        <v>26</v>
      </c>
      <c r="L1164" s="5" t="s">
        <v>4401</v>
      </c>
    </row>
    <row r="1165" spans="1:12" ht="17.25" customHeight="1" x14ac:dyDescent="0.25">
      <c r="A1165" s="5" t="s">
        <v>10957</v>
      </c>
      <c r="B1165" s="5" t="s">
        <v>10960</v>
      </c>
      <c r="C1165" s="5">
        <v>2025</v>
      </c>
      <c r="D1165" s="5" t="s">
        <v>10964</v>
      </c>
      <c r="E1165" s="5" t="s">
        <v>10965</v>
      </c>
      <c r="G1165" s="5">
        <v>333</v>
      </c>
      <c r="H1165" s="5">
        <v>337</v>
      </c>
      <c r="I1165" s="5" t="s">
        <v>28</v>
      </c>
      <c r="J1165" s="5">
        <v>26</v>
      </c>
      <c r="L1165" s="5" t="s">
        <v>4401</v>
      </c>
    </row>
    <row r="1166" spans="1:12" ht="17.25" customHeight="1" x14ac:dyDescent="0.25">
      <c r="A1166" s="5" t="s">
        <v>11193</v>
      </c>
      <c r="B1166" s="5" t="s">
        <v>11196</v>
      </c>
      <c r="C1166" s="5">
        <v>2025</v>
      </c>
      <c r="D1166" s="5" t="s">
        <v>11201</v>
      </c>
      <c r="E1166" s="5" t="s">
        <v>11202</v>
      </c>
      <c r="G1166" s="5">
        <v>498</v>
      </c>
      <c r="H1166" s="5">
        <v>517</v>
      </c>
      <c r="I1166" s="5" t="s">
        <v>28</v>
      </c>
      <c r="J1166" s="5">
        <v>26</v>
      </c>
      <c r="L1166" s="5" t="s">
        <v>4401</v>
      </c>
    </row>
    <row r="1167" spans="1:12" ht="17.25" customHeight="1" x14ac:dyDescent="0.25">
      <c r="A1167" s="5" t="s">
        <v>11037</v>
      </c>
      <c r="B1167" s="5" t="s">
        <v>11040</v>
      </c>
      <c r="C1167" s="5">
        <v>2025</v>
      </c>
      <c r="D1167" s="5" t="s">
        <v>11044</v>
      </c>
      <c r="E1167" s="5" t="s">
        <v>11045</v>
      </c>
      <c r="F1167" s="5" t="s">
        <v>11041</v>
      </c>
      <c r="I1167" s="5" t="s">
        <v>28</v>
      </c>
      <c r="J1167" s="5">
        <v>26</v>
      </c>
      <c r="L1167" s="5" t="s">
        <v>4401</v>
      </c>
    </row>
    <row r="1168" spans="1:12" ht="17.25" customHeight="1" x14ac:dyDescent="0.25">
      <c r="A1168" s="5" t="s">
        <v>11078</v>
      </c>
      <c r="B1168" s="5" t="s">
        <v>11080</v>
      </c>
      <c r="C1168" s="5">
        <v>2025</v>
      </c>
      <c r="D1168" s="5" t="s">
        <v>11084</v>
      </c>
      <c r="E1168" s="5" t="s">
        <v>11085</v>
      </c>
      <c r="G1168" s="5">
        <v>95</v>
      </c>
      <c r="H1168" s="5">
        <v>109</v>
      </c>
      <c r="I1168" s="5" t="s">
        <v>28</v>
      </c>
      <c r="J1168" s="5">
        <v>26</v>
      </c>
      <c r="L1168" s="5" t="s">
        <v>4401</v>
      </c>
    </row>
    <row r="1169" spans="1:15" ht="17.25" customHeight="1" x14ac:dyDescent="0.25">
      <c r="A1169" s="5" t="s">
        <v>11015</v>
      </c>
      <c r="B1169" s="5" t="s">
        <v>11018</v>
      </c>
      <c r="C1169" s="5">
        <v>2025</v>
      </c>
      <c r="D1169" s="5" t="s">
        <v>11021</v>
      </c>
      <c r="E1169" s="5" t="s">
        <v>11022</v>
      </c>
      <c r="F1169" s="5">
        <v>100927</v>
      </c>
      <c r="I1169" s="5" t="s">
        <v>28</v>
      </c>
      <c r="J1169" s="5">
        <v>26</v>
      </c>
      <c r="L1169" s="5" t="s">
        <v>4401</v>
      </c>
    </row>
    <row r="1170" spans="1:15" ht="17.25" customHeight="1" x14ac:dyDescent="0.25">
      <c r="A1170" s="5" t="s">
        <v>11142</v>
      </c>
      <c r="B1170" s="5" t="s">
        <v>11145</v>
      </c>
      <c r="C1170" s="5">
        <v>2025</v>
      </c>
      <c r="D1170" s="5" t="s">
        <v>11149</v>
      </c>
      <c r="E1170" s="5" t="s">
        <v>11150</v>
      </c>
      <c r="G1170" s="5">
        <v>140</v>
      </c>
      <c r="H1170" s="5">
        <v>147</v>
      </c>
      <c r="I1170" s="5" t="s">
        <v>28</v>
      </c>
      <c r="J1170" s="5">
        <v>26</v>
      </c>
      <c r="L1170" s="5" t="s">
        <v>4401</v>
      </c>
    </row>
    <row r="1171" spans="1:15" ht="17.25" customHeight="1" x14ac:dyDescent="0.25">
      <c r="A1171" s="5" t="s">
        <v>11176</v>
      </c>
      <c r="B1171" s="5" t="s">
        <v>10916</v>
      </c>
      <c r="C1171" s="5">
        <v>2025</v>
      </c>
      <c r="D1171" s="5" t="s">
        <v>11181</v>
      </c>
      <c r="E1171" s="5" t="s">
        <v>11182</v>
      </c>
      <c r="I1171" s="5" t="s">
        <v>28</v>
      </c>
      <c r="J1171" s="5">
        <v>26</v>
      </c>
      <c r="L1171" s="5" t="s">
        <v>4401</v>
      </c>
    </row>
    <row r="1172" spans="1:15" ht="17.25" customHeight="1" x14ac:dyDescent="0.25">
      <c r="A1172" s="5" t="s">
        <v>11007</v>
      </c>
      <c r="B1172" s="5" t="s">
        <v>11010</v>
      </c>
      <c r="C1172" s="5">
        <v>2025</v>
      </c>
      <c r="D1172" s="5" t="s">
        <v>11013</v>
      </c>
      <c r="E1172" s="5" t="s">
        <v>11014</v>
      </c>
      <c r="F1172" s="5">
        <v>464</v>
      </c>
      <c r="I1172" s="5" t="s">
        <v>28</v>
      </c>
      <c r="J1172" s="5">
        <v>26</v>
      </c>
      <c r="L1172" s="5" t="s">
        <v>4401</v>
      </c>
    </row>
    <row r="1173" spans="1:15" ht="17.25" customHeight="1" x14ac:dyDescent="0.25">
      <c r="A1173" s="5" t="s">
        <v>11183</v>
      </c>
      <c r="B1173" s="5" t="s">
        <v>11186</v>
      </c>
      <c r="C1173" s="5">
        <v>2025</v>
      </c>
      <c r="D1173" s="5" t="s">
        <v>11191</v>
      </c>
      <c r="E1173" s="5" t="s">
        <v>11192</v>
      </c>
      <c r="F1173" s="5" t="s">
        <v>11188</v>
      </c>
      <c r="I1173" s="5" t="s">
        <v>28</v>
      </c>
      <c r="J1173" s="5">
        <v>26</v>
      </c>
      <c r="L1173" s="5" t="s">
        <v>4401</v>
      </c>
    </row>
    <row r="1174" spans="1:15" ht="17.25" customHeight="1" x14ac:dyDescent="0.25">
      <c r="A1174" s="5" t="s">
        <v>10982</v>
      </c>
      <c r="B1174" s="5" t="s">
        <v>10985</v>
      </c>
      <c r="C1174" s="5">
        <v>2025</v>
      </c>
      <c r="D1174" s="5" t="s">
        <v>10989</v>
      </c>
      <c r="E1174" s="5" t="s">
        <v>10990</v>
      </c>
      <c r="F1174" s="5">
        <v>101235</v>
      </c>
      <c r="I1174" s="5" t="s">
        <v>28</v>
      </c>
      <c r="J1174" s="5">
        <v>26</v>
      </c>
      <c r="L1174" s="5" t="s">
        <v>4401</v>
      </c>
    </row>
    <row r="1175" spans="1:15" ht="17.25" customHeight="1" x14ac:dyDescent="0.25">
      <c r="A1175" s="5" t="s">
        <v>11095</v>
      </c>
      <c r="B1175" s="5" t="s">
        <v>11098</v>
      </c>
      <c r="C1175" s="5">
        <v>2025</v>
      </c>
      <c r="D1175" s="5" t="s">
        <v>11101</v>
      </c>
      <c r="E1175" s="5" t="s">
        <v>11102</v>
      </c>
      <c r="G1175" s="5">
        <v>722</v>
      </c>
      <c r="H1175" s="5">
        <v>731</v>
      </c>
      <c r="I1175" s="5" t="s">
        <v>28</v>
      </c>
      <c r="J1175" s="5">
        <v>26</v>
      </c>
      <c r="L1175" s="5" t="s">
        <v>4401</v>
      </c>
    </row>
    <row r="1176" spans="1:15" ht="17.25" customHeight="1" x14ac:dyDescent="0.25">
      <c r="A1176" s="5" t="s">
        <v>11168</v>
      </c>
      <c r="B1176" s="5" t="s">
        <v>10843</v>
      </c>
      <c r="C1176" s="5">
        <v>2025</v>
      </c>
      <c r="D1176" s="5" t="s">
        <v>11174</v>
      </c>
      <c r="E1176" s="5" t="s">
        <v>11175</v>
      </c>
      <c r="I1176" s="5" t="s">
        <v>28</v>
      </c>
      <c r="J1176" s="5">
        <v>26</v>
      </c>
      <c r="L1176" s="5" t="s">
        <v>4401</v>
      </c>
    </row>
    <row r="1177" spans="1:15" ht="17.25" customHeight="1" x14ac:dyDescent="0.25">
      <c r="A1177" s="5" t="s">
        <v>395</v>
      </c>
      <c r="B1177" s="5" t="s">
        <v>398</v>
      </c>
      <c r="C1177" s="5">
        <v>2025</v>
      </c>
      <c r="D1177" s="5" t="s">
        <v>401</v>
      </c>
      <c r="E1177" s="5" t="s">
        <v>402</v>
      </c>
      <c r="I1177" s="5" t="s">
        <v>28</v>
      </c>
      <c r="L1177" s="5" t="s">
        <v>4401</v>
      </c>
      <c r="M1177" s="5" t="s">
        <v>4402</v>
      </c>
      <c r="N1177" s="5" t="s">
        <v>4403</v>
      </c>
      <c r="O1177" s="5" t="s">
        <v>4403</v>
      </c>
    </row>
    <row r="1178" spans="1:15" ht="17.25" customHeight="1" x14ac:dyDescent="0.25">
      <c r="A1178" s="5" t="s">
        <v>11110</v>
      </c>
      <c r="B1178" s="5" t="s">
        <v>11113</v>
      </c>
      <c r="C1178" s="5">
        <v>2025</v>
      </c>
      <c r="D1178" s="5" t="s">
        <v>11116</v>
      </c>
      <c r="E1178" s="5" t="s">
        <v>11117</v>
      </c>
      <c r="I1178" s="5" t="s">
        <v>28</v>
      </c>
      <c r="J1178" s="5">
        <v>26</v>
      </c>
      <c r="L1178" s="5" t="s">
        <v>4401</v>
      </c>
    </row>
    <row r="1179" spans="1:15" ht="17.25" customHeight="1" x14ac:dyDescent="0.25">
      <c r="A1179" s="5" t="s">
        <v>11126</v>
      </c>
      <c r="B1179" s="5" t="s">
        <v>11129</v>
      </c>
      <c r="C1179" s="5">
        <v>2025</v>
      </c>
      <c r="D1179" s="5" t="s">
        <v>11133</v>
      </c>
      <c r="E1179" s="5" t="s">
        <v>11134</v>
      </c>
      <c r="G1179" s="5">
        <v>154</v>
      </c>
      <c r="H1179" s="5">
        <v>170</v>
      </c>
      <c r="I1179" s="5" t="s">
        <v>28</v>
      </c>
      <c r="J1179" s="5">
        <v>26</v>
      </c>
      <c r="L1179" s="5" t="s">
        <v>4401</v>
      </c>
    </row>
    <row r="1180" spans="1:15" ht="17.25" customHeight="1" x14ac:dyDescent="0.25">
      <c r="A1180" s="5" t="s">
        <v>11027</v>
      </c>
      <c r="B1180" s="5" t="s">
        <v>11030</v>
      </c>
      <c r="C1180" s="5">
        <v>2025</v>
      </c>
      <c r="D1180" s="5" t="s">
        <v>11035</v>
      </c>
      <c r="E1180" s="5" t="s">
        <v>11036</v>
      </c>
      <c r="F1180" s="5" t="s">
        <v>11032</v>
      </c>
      <c r="I1180" s="5" t="s">
        <v>28</v>
      </c>
      <c r="J1180" s="5">
        <v>26</v>
      </c>
      <c r="L1180" s="5" t="s">
        <v>4401</v>
      </c>
    </row>
    <row r="1181" spans="1:15" ht="17.25" customHeight="1" x14ac:dyDescent="0.25">
      <c r="A1181" s="5" t="s">
        <v>10940</v>
      </c>
      <c r="B1181" s="5" t="s">
        <v>10942</v>
      </c>
      <c r="C1181" s="5">
        <v>2025</v>
      </c>
      <c r="D1181" s="5" t="s">
        <v>10946</v>
      </c>
      <c r="E1181" s="5" t="s">
        <v>10947</v>
      </c>
      <c r="F1181" s="5">
        <v>132</v>
      </c>
      <c r="I1181" s="5" t="s">
        <v>28</v>
      </c>
      <c r="J1181" s="5">
        <v>26</v>
      </c>
      <c r="L1181" s="5" t="s">
        <v>4401</v>
      </c>
    </row>
    <row r="1182" spans="1:15" ht="17.25" customHeight="1" x14ac:dyDescent="0.25">
      <c r="A1182" s="5" t="s">
        <v>11151</v>
      </c>
      <c r="B1182" s="5" t="s">
        <v>10848</v>
      </c>
      <c r="C1182" s="5">
        <v>2025</v>
      </c>
      <c r="D1182" s="5" t="s">
        <v>11157</v>
      </c>
      <c r="E1182" s="5" t="s">
        <v>11158</v>
      </c>
      <c r="I1182" s="5" t="s">
        <v>28</v>
      </c>
      <c r="J1182" s="5">
        <v>26</v>
      </c>
      <c r="L1182" s="5" t="s">
        <v>4401</v>
      </c>
    </row>
    <row r="1183" spans="1:15" ht="17.25" customHeight="1" x14ac:dyDescent="0.25">
      <c r="A1183" s="5" t="s">
        <v>11118</v>
      </c>
      <c r="B1183" s="5" t="s">
        <v>10898</v>
      </c>
      <c r="C1183" s="5">
        <v>2025</v>
      </c>
      <c r="D1183" s="5" t="s">
        <v>11124</v>
      </c>
      <c r="E1183" s="5" t="s">
        <v>11125</v>
      </c>
      <c r="I1183" s="5" t="s">
        <v>28</v>
      </c>
      <c r="J1183" s="5">
        <v>26</v>
      </c>
      <c r="L1183" s="5" t="s">
        <v>4401</v>
      </c>
    </row>
    <row r="1184" spans="1:15" ht="17.25" customHeight="1" x14ac:dyDescent="0.25">
      <c r="A1184" s="5" t="s">
        <v>10948</v>
      </c>
      <c r="B1184" s="5" t="s">
        <v>10951</v>
      </c>
      <c r="C1184" s="5">
        <v>2025</v>
      </c>
      <c r="D1184" s="5" t="s">
        <v>10955</v>
      </c>
      <c r="E1184" s="5" t="s">
        <v>10956</v>
      </c>
      <c r="F1184" s="5">
        <v>48</v>
      </c>
      <c r="I1184" s="5" t="s">
        <v>28</v>
      </c>
      <c r="J1184" s="5">
        <v>26</v>
      </c>
      <c r="L1184" s="5" t="s">
        <v>4401</v>
      </c>
    </row>
    <row r="1185" spans="1:12" ht="17.25" customHeight="1" x14ac:dyDescent="0.25">
      <c r="A1185" s="5" t="s">
        <v>10931</v>
      </c>
      <c r="B1185" s="5" t="s">
        <v>10934</v>
      </c>
      <c r="C1185" s="5">
        <v>2025</v>
      </c>
      <c r="D1185" s="5" t="s">
        <v>10938</v>
      </c>
      <c r="E1185" s="5" t="s">
        <v>10939</v>
      </c>
      <c r="G1185" s="5">
        <v>3107</v>
      </c>
      <c r="H1185" s="5">
        <v>3120</v>
      </c>
      <c r="I1185" s="5" t="s">
        <v>28</v>
      </c>
      <c r="J1185" s="5">
        <v>26</v>
      </c>
      <c r="L1185" s="5" t="s">
        <v>4401</v>
      </c>
    </row>
    <row r="1186" spans="1:12" ht="17.25" customHeight="1" x14ac:dyDescent="0.25">
      <c r="A1186" s="5" t="s">
        <v>11063</v>
      </c>
      <c r="B1186" s="5" t="s">
        <v>11066</v>
      </c>
      <c r="C1186" s="5">
        <v>2025</v>
      </c>
      <c r="D1186" s="5" t="s">
        <v>11070</v>
      </c>
      <c r="E1186" s="5" t="s">
        <v>11071</v>
      </c>
      <c r="G1186" s="5">
        <v>211</v>
      </c>
      <c r="H1186" s="5">
        <v>227</v>
      </c>
      <c r="I1186" s="5" t="s">
        <v>28</v>
      </c>
      <c r="J1186" s="5">
        <v>26</v>
      </c>
      <c r="L1186" s="5" t="s">
        <v>4401</v>
      </c>
    </row>
    <row r="1187" spans="1:12" ht="17.25" customHeight="1" x14ac:dyDescent="0.25">
      <c r="A1187" s="5" t="s">
        <v>11159</v>
      </c>
      <c r="B1187" s="5" t="s">
        <v>11162</v>
      </c>
      <c r="C1187" s="5">
        <v>2025</v>
      </c>
      <c r="D1187" s="5" t="s">
        <v>11166</v>
      </c>
      <c r="E1187" s="5" t="s">
        <v>11167</v>
      </c>
      <c r="G1187" s="5">
        <v>189</v>
      </c>
      <c r="H1187" s="5">
        <v>206</v>
      </c>
      <c r="I1187" s="5" t="s">
        <v>28</v>
      </c>
      <c r="J1187" s="5">
        <v>26</v>
      </c>
      <c r="L1187" s="5" t="s">
        <v>4401</v>
      </c>
    </row>
    <row r="1188" spans="1:12" ht="17.25" customHeight="1" x14ac:dyDescent="0.25">
      <c r="A1188" s="5" t="s">
        <v>10999</v>
      </c>
      <c r="B1188" s="5" t="s">
        <v>11002</v>
      </c>
      <c r="C1188" s="5">
        <v>2025</v>
      </c>
      <c r="D1188" s="5" t="s">
        <v>11006</v>
      </c>
      <c r="F1188" s="5" t="s">
        <v>11003</v>
      </c>
      <c r="I1188" s="5" t="s">
        <v>28</v>
      </c>
      <c r="J1188" s="5">
        <v>26</v>
      </c>
      <c r="L1188" s="5" t="s">
        <v>4401</v>
      </c>
    </row>
    <row r="1189" spans="1:12" ht="17.25" customHeight="1" x14ac:dyDescent="0.25">
      <c r="A1189" s="5" t="s">
        <v>11103</v>
      </c>
      <c r="B1189" s="5" t="s">
        <v>10868</v>
      </c>
      <c r="C1189" s="5">
        <v>2025</v>
      </c>
      <c r="D1189" s="5" t="s">
        <v>11108</v>
      </c>
      <c r="E1189" s="5" t="s">
        <v>11109</v>
      </c>
      <c r="I1189" s="5" t="s">
        <v>28</v>
      </c>
      <c r="J1189" s="5">
        <v>26</v>
      </c>
      <c r="L1189" s="5" t="s">
        <v>4401</v>
      </c>
    </row>
    <row r="1190" spans="1:12" ht="17.25" customHeight="1" x14ac:dyDescent="0.25">
      <c r="A1190" s="5" t="s">
        <v>10991</v>
      </c>
      <c r="B1190" s="5" t="s">
        <v>10993</v>
      </c>
      <c r="C1190" s="5">
        <v>2025</v>
      </c>
      <c r="D1190" s="5" t="s">
        <v>10997</v>
      </c>
      <c r="E1190" s="5" t="s">
        <v>10998</v>
      </c>
      <c r="F1190" s="5">
        <v>104996</v>
      </c>
      <c r="I1190" s="5" t="s">
        <v>28</v>
      </c>
      <c r="J1190" s="5">
        <v>26</v>
      </c>
      <c r="L1190" s="5" t="s">
        <v>4401</v>
      </c>
    </row>
    <row r="1191" spans="1:12" ht="17.25" customHeight="1" x14ac:dyDescent="0.25">
      <c r="A1191" s="5" t="s">
        <v>11086</v>
      </c>
      <c r="B1191" s="5" t="s">
        <v>11089</v>
      </c>
      <c r="C1191" s="5">
        <v>2025</v>
      </c>
      <c r="D1191" s="5" t="s">
        <v>11093</v>
      </c>
      <c r="E1191" s="5" t="s">
        <v>11094</v>
      </c>
      <c r="I1191" s="5" t="s">
        <v>28</v>
      </c>
      <c r="J1191" s="5">
        <v>26</v>
      </c>
      <c r="L1191" s="5" t="s">
        <v>4401</v>
      </c>
    </row>
    <row r="1192" spans="1:12" ht="17.25" customHeight="1" x14ac:dyDescent="0.25">
      <c r="A1192" s="5" t="s">
        <v>11072</v>
      </c>
      <c r="B1192" s="5" t="s">
        <v>398</v>
      </c>
      <c r="C1192" s="5">
        <v>2025</v>
      </c>
      <c r="D1192" s="5" t="s">
        <v>401</v>
      </c>
      <c r="E1192" s="5" t="s">
        <v>402</v>
      </c>
      <c r="F1192" s="5">
        <v>100815</v>
      </c>
      <c r="I1192" s="5" t="s">
        <v>28</v>
      </c>
      <c r="J1192" s="5">
        <v>26</v>
      </c>
      <c r="L1192" s="5" t="s">
        <v>4401</v>
      </c>
    </row>
    <row r="1193" spans="1:12" ht="17.25" customHeight="1" x14ac:dyDescent="0.25">
      <c r="A1193" s="5" t="s">
        <v>11075</v>
      </c>
      <c r="B1193" s="5" t="s">
        <v>88</v>
      </c>
      <c r="C1193" s="5">
        <v>2025</v>
      </c>
      <c r="D1193" s="5" t="s">
        <v>92</v>
      </c>
      <c r="E1193" s="5" t="s">
        <v>93</v>
      </c>
      <c r="G1193" s="5">
        <v>99</v>
      </c>
      <c r="H1193" s="5">
        <v>113</v>
      </c>
      <c r="I1193" s="5" t="s">
        <v>28</v>
      </c>
      <c r="J1193" s="5">
        <v>26</v>
      </c>
      <c r="L1193" s="5" t="s">
        <v>4401</v>
      </c>
    </row>
    <row r="1194" spans="1:12" ht="17.25" customHeight="1" x14ac:dyDescent="0.25">
      <c r="A1194" s="5" t="s">
        <v>10974</v>
      </c>
      <c r="B1194" s="5" t="s">
        <v>10977</v>
      </c>
      <c r="C1194" s="5">
        <v>2025</v>
      </c>
      <c r="D1194" s="5" t="s">
        <v>10980</v>
      </c>
      <c r="E1194" s="5" t="s">
        <v>10981</v>
      </c>
      <c r="G1194" s="5">
        <v>1332</v>
      </c>
      <c r="H1194" s="5">
        <v>1336</v>
      </c>
      <c r="I1194" s="5" t="s">
        <v>28</v>
      </c>
      <c r="J1194" s="5">
        <v>26</v>
      </c>
      <c r="L1194" s="5" t="s">
        <v>4401</v>
      </c>
    </row>
    <row r="1195" spans="1:12" ht="17.25" customHeight="1" x14ac:dyDescent="0.25">
      <c r="A1195" s="5" t="s">
        <v>11135</v>
      </c>
      <c r="B1195" s="5" t="s">
        <v>10873</v>
      </c>
      <c r="C1195" s="5">
        <v>2025</v>
      </c>
      <c r="D1195" s="5" t="s">
        <v>11140</v>
      </c>
      <c r="E1195" s="5" t="s">
        <v>11141</v>
      </c>
      <c r="I1195" s="5" t="s">
        <v>28</v>
      </c>
      <c r="J1195" s="5">
        <v>26</v>
      </c>
      <c r="L1195" s="5" t="s">
        <v>4401</v>
      </c>
    </row>
    <row r="1196" spans="1:12" ht="17.25" customHeight="1" x14ac:dyDescent="0.25">
      <c r="A1196" s="5" t="s">
        <v>10923</v>
      </c>
      <c r="B1196" s="5" t="s">
        <v>10926</v>
      </c>
      <c r="C1196" s="5">
        <v>2025</v>
      </c>
      <c r="D1196" s="5" t="s">
        <v>10929</v>
      </c>
      <c r="E1196" s="5" t="s">
        <v>10930</v>
      </c>
      <c r="F1196" s="5">
        <v>21</v>
      </c>
      <c r="I1196" s="5" t="s">
        <v>28</v>
      </c>
      <c r="J1196" s="5">
        <v>26</v>
      </c>
      <c r="L1196" s="5" t="s">
        <v>4401</v>
      </c>
    </row>
    <row r="1197" spans="1:12" ht="17.25" customHeight="1" x14ac:dyDescent="0.25">
      <c r="A1197" s="5" t="s">
        <v>10966</v>
      </c>
      <c r="B1197" s="5" t="s">
        <v>10969</v>
      </c>
      <c r="C1197" s="5">
        <v>2025</v>
      </c>
      <c r="D1197" s="5" t="s">
        <v>10972</v>
      </c>
      <c r="E1197" s="5" t="s">
        <v>10973</v>
      </c>
      <c r="I1197" s="5" t="s">
        <v>28</v>
      </c>
      <c r="J1197" s="5">
        <v>26</v>
      </c>
      <c r="L1197" s="5" t="s">
        <v>4401</v>
      </c>
    </row>
  </sheetData>
  <mergeCells count="1">
    <mergeCell ref="L1:R1"/>
  </mergeCells>
  <phoneticPr fontId="18" type="noConversion"/>
  <conditionalFormatting sqref="B3:B1197">
    <cfRule type="duplicateValues" dxfId="10" priority="48"/>
  </conditionalFormatting>
  <conditionalFormatting sqref="K13 K21 K29 K34:K35 K40 K42 K51:K52 K55 K61 K72 K74 K84 K87 K89:K92 K97 K113 K116 K124 K129 K145 K147 K151 K173 K185:K186 K188 K194 K202 K204 K208 K216 K221 K238:K239 K243 K251 K271 K276 K280:K282 K294 K301 K305 K308 K310 K320 K323 K339 K345 K347 K355 K364 K366 K370 K383:K384 K387 K390:K391 K401 K408 K417 K428 K434 K440:K442 K453 K465:K466 K482:K483 K487 K490 K509 K520 K524 K531 K533 K548 K551 K562 K567 K584 K590 K594:K595 K606 K608 K624 K626:K627 K631 K638 K642 K647 K658:K659 K663 K671 K674 K676 K687 K691 K716 K728 K733:K734 K736 K741 K750 K755 K763:K764 K779:K782 K784:K785 K788 K791:K792 K795 K798:K799 K803 K807:K808 K816:K820 K824 K833 K837 K840 K846:K847 K849 K855 K857:K858 K860:K863 K865 K871 K887:K888 K891:K892 K894 K900 K903 K906 K908 K912 K917:K918 K924 K926 K931 K933 K936:K937 K943 K952 K954 K957:K959 K962 K974 K976 K991 K997 K1003 K1009:K1010 K1014 K1016 K1025 K1027:K1028 K1033:K1034 K1040:K1043 K1052 K1057 K1059:K1060 K1065:K1066 K1071 K1073 K1075:K1076 K1080 K1085 K1096 K1098 K1102:K1103 K1106:K1108 K1110:K1114 K1116:K1117 K1120 K1123:K1124 K1126:K1130 K1132 K1134:K1135 K1136:R1048576">
    <cfRule type="cellIs" dxfId="9" priority="1" operator="equal">
      <formula>"O"</formula>
    </cfRule>
    <cfRule type="cellIs" dxfId="8" priority="2" operator="equal">
      <formula>"X"</formula>
    </cfRule>
    <cfRule type="cellIs" dxfId="7" priority="3" operator="equal">
      <formula>"X1"</formula>
    </cfRule>
    <cfRule type="cellIs" dxfId="6" priority="4" operator="equal">
      <formula>"?"</formula>
    </cfRule>
  </conditionalFormatting>
  <conditionalFormatting sqref="L2:R758 L759:P759 R759 L760:R1136">
    <cfRule type="cellIs" dxfId="5" priority="9" operator="equal">
      <formula>"O"</formula>
    </cfRule>
    <cfRule type="cellIs" dxfId="4" priority="13" operator="equal">
      <formula>"X"</formula>
    </cfRule>
    <cfRule type="cellIs" dxfId="3" priority="17" operator="equal">
      <formula>"X1"</formula>
    </cfRule>
    <cfRule type="cellIs" dxfId="2" priority="19" operator="equal">
      <formula>"?"</formula>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E6DA0-B06C-489D-AE17-9E0BD4173A81}">
  <dimension ref="A1:S1188"/>
  <sheetViews>
    <sheetView topLeftCell="E1" zoomScale="55" zoomScaleNormal="55" workbookViewId="0">
      <selection activeCell="U32" sqref="U32"/>
    </sheetView>
  </sheetViews>
  <sheetFormatPr defaultRowHeight="15" x14ac:dyDescent="0.25"/>
  <cols>
    <col min="1" max="1" width="11.85546875" customWidth="1"/>
    <col min="2" max="2" width="22.140625" customWidth="1"/>
    <col min="3" max="3" width="16.140625" customWidth="1"/>
    <col min="4" max="4" width="252.42578125" bestFit="1" customWidth="1"/>
    <col min="6" max="6" width="15.42578125" customWidth="1"/>
    <col min="7" max="7" width="11.42578125" customWidth="1"/>
    <col min="9" max="9" width="11.42578125" customWidth="1"/>
    <col min="10" max="10" width="13.5703125" customWidth="1"/>
    <col min="11" max="11" width="13.28515625" customWidth="1"/>
    <col min="12" max="12" width="15.42578125" customWidth="1"/>
    <col min="15" max="15" width="11.85546875" customWidth="1"/>
    <col min="16" max="16" width="21.42578125" customWidth="1"/>
    <col min="17" max="17" width="14.28515625" customWidth="1"/>
    <col min="18" max="18" width="19.7109375" customWidth="1"/>
    <col min="19" max="19" width="10.7109375" customWidth="1"/>
    <col min="21" max="21" width="238.57031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5276</v>
      </c>
      <c r="R1" t="s">
        <v>16</v>
      </c>
      <c r="S1" t="s">
        <v>17</v>
      </c>
    </row>
    <row r="2" spans="1:19" x14ac:dyDescent="0.25">
      <c r="A2" t="s">
        <v>5262</v>
      </c>
      <c r="B2" t="s">
        <v>5263</v>
      </c>
      <c r="C2" t="s">
        <v>5264</v>
      </c>
      <c r="D2" t="s">
        <v>5265</v>
      </c>
      <c r="E2">
        <v>1995</v>
      </c>
      <c r="F2" t="s">
        <v>759</v>
      </c>
      <c r="G2">
        <v>1</v>
      </c>
      <c r="J2">
        <v>311</v>
      </c>
      <c r="K2">
        <v>315</v>
      </c>
      <c r="L2">
        <v>4</v>
      </c>
      <c r="N2" t="s">
        <v>5266</v>
      </c>
      <c r="O2" t="s">
        <v>5267</v>
      </c>
      <c r="R2" t="s">
        <v>30</v>
      </c>
      <c r="S2" t="s">
        <v>28</v>
      </c>
    </row>
    <row r="3" spans="1:19" x14ac:dyDescent="0.25">
      <c r="A3" t="s">
        <v>5168</v>
      </c>
      <c r="B3" t="s">
        <v>5169</v>
      </c>
      <c r="C3">
        <v>55399222500</v>
      </c>
      <c r="D3" t="s">
        <v>5170</v>
      </c>
      <c r="E3">
        <v>1996</v>
      </c>
      <c r="F3" t="s">
        <v>5171</v>
      </c>
      <c r="G3">
        <v>7</v>
      </c>
      <c r="H3">
        <v>2</v>
      </c>
      <c r="J3">
        <v>197</v>
      </c>
      <c r="K3">
        <v>217</v>
      </c>
      <c r="L3">
        <v>20</v>
      </c>
      <c r="M3" t="s">
        <v>5172</v>
      </c>
      <c r="N3" t="s">
        <v>5173</v>
      </c>
      <c r="O3" t="s">
        <v>5174</v>
      </c>
      <c r="Q3" t="s">
        <v>7147</v>
      </c>
      <c r="R3" t="s">
        <v>27</v>
      </c>
      <c r="S3" t="s">
        <v>28</v>
      </c>
    </row>
    <row r="4" spans="1:19" x14ac:dyDescent="0.25">
      <c r="A4" t="s">
        <v>4908</v>
      </c>
      <c r="B4" t="s">
        <v>4909</v>
      </c>
      <c r="C4">
        <v>57192838067</v>
      </c>
      <c r="D4" t="s">
        <v>4910</v>
      </c>
      <c r="E4">
        <v>1997</v>
      </c>
      <c r="F4" t="s">
        <v>457</v>
      </c>
      <c r="G4" t="s">
        <v>4911</v>
      </c>
      <c r="J4">
        <v>148</v>
      </c>
      <c r="K4">
        <v>149</v>
      </c>
      <c r="L4">
        <v>1</v>
      </c>
      <c r="M4" t="s">
        <v>4912</v>
      </c>
      <c r="N4" t="s">
        <v>4913</v>
      </c>
      <c r="O4" t="s">
        <v>4914</v>
      </c>
      <c r="P4" t="s">
        <v>4915</v>
      </c>
      <c r="Q4" t="s">
        <v>7073</v>
      </c>
      <c r="R4" t="s">
        <v>30</v>
      </c>
      <c r="S4" t="s">
        <v>28</v>
      </c>
    </row>
    <row r="5" spans="1:19" x14ac:dyDescent="0.25">
      <c r="A5" t="s">
        <v>5132</v>
      </c>
      <c r="B5" t="s">
        <v>5133</v>
      </c>
      <c r="C5" t="s">
        <v>5134</v>
      </c>
      <c r="D5" t="s">
        <v>5135</v>
      </c>
      <c r="E5">
        <v>1998</v>
      </c>
      <c r="F5" t="s">
        <v>5136</v>
      </c>
      <c r="G5">
        <v>30</v>
      </c>
      <c r="H5">
        <v>6</v>
      </c>
      <c r="J5">
        <v>405</v>
      </c>
      <c r="K5">
        <v>409</v>
      </c>
      <c r="L5">
        <v>4</v>
      </c>
      <c r="N5" t="s">
        <v>5137</v>
      </c>
      <c r="O5" t="s">
        <v>5138</v>
      </c>
      <c r="Q5" t="s">
        <v>7128</v>
      </c>
      <c r="R5" t="s">
        <v>27</v>
      </c>
      <c r="S5" t="s">
        <v>28</v>
      </c>
    </row>
    <row r="6" spans="1:19" x14ac:dyDescent="0.25">
      <c r="A6" t="s">
        <v>5248</v>
      </c>
      <c r="B6" t="s">
        <v>5249</v>
      </c>
      <c r="C6">
        <v>7004553204</v>
      </c>
      <c r="D6" t="s">
        <v>5250</v>
      </c>
      <c r="E6">
        <v>1999</v>
      </c>
      <c r="F6" t="s">
        <v>3669</v>
      </c>
      <c r="G6">
        <v>3</v>
      </c>
      <c r="H6">
        <v>3</v>
      </c>
      <c r="J6">
        <v>117</v>
      </c>
      <c r="K6">
        <v>122</v>
      </c>
      <c r="L6">
        <v>5</v>
      </c>
      <c r="M6" t="s">
        <v>5251</v>
      </c>
      <c r="N6" t="s">
        <v>5252</v>
      </c>
      <c r="O6" t="s">
        <v>5253</v>
      </c>
      <c r="P6" t="s">
        <v>5254</v>
      </c>
      <c r="Q6" t="s">
        <v>7171</v>
      </c>
      <c r="R6" t="s">
        <v>27</v>
      </c>
      <c r="S6" t="s">
        <v>28</v>
      </c>
    </row>
    <row r="7" spans="1:19" x14ac:dyDescent="0.25">
      <c r="A7" t="s">
        <v>5211</v>
      </c>
      <c r="B7" t="s">
        <v>5212</v>
      </c>
      <c r="C7">
        <v>7405664056</v>
      </c>
      <c r="D7" t="s">
        <v>5213</v>
      </c>
      <c r="E7">
        <v>1999</v>
      </c>
      <c r="F7" t="s">
        <v>3669</v>
      </c>
      <c r="G7">
        <v>3</v>
      </c>
      <c r="H7">
        <v>3</v>
      </c>
      <c r="J7">
        <v>105</v>
      </c>
      <c r="K7">
        <v>116</v>
      </c>
      <c r="L7">
        <v>11</v>
      </c>
      <c r="M7" t="s">
        <v>5214</v>
      </c>
      <c r="N7" t="s">
        <v>5215</v>
      </c>
      <c r="O7" t="s">
        <v>5216</v>
      </c>
      <c r="P7" t="s">
        <v>5217</v>
      </c>
      <c r="Q7" t="s">
        <v>7164</v>
      </c>
      <c r="R7" t="s">
        <v>27</v>
      </c>
      <c r="S7" t="s">
        <v>28</v>
      </c>
    </row>
    <row r="8" spans="1:19" x14ac:dyDescent="0.25">
      <c r="A8" t="s">
        <v>5057</v>
      </c>
      <c r="B8" t="s">
        <v>5058</v>
      </c>
      <c r="C8" t="s">
        <v>5059</v>
      </c>
      <c r="D8" t="s">
        <v>5060</v>
      </c>
      <c r="E8">
        <v>1999</v>
      </c>
      <c r="F8" t="s">
        <v>3669</v>
      </c>
      <c r="G8">
        <v>3</v>
      </c>
      <c r="H8">
        <v>3</v>
      </c>
      <c r="J8">
        <v>92</v>
      </c>
      <c r="K8">
        <v>104</v>
      </c>
      <c r="L8">
        <v>12</v>
      </c>
      <c r="M8" t="s">
        <v>5061</v>
      </c>
      <c r="N8" t="s">
        <v>5062</v>
      </c>
      <c r="O8" t="s">
        <v>5063</v>
      </c>
      <c r="P8" t="s">
        <v>5064</v>
      </c>
      <c r="Q8" t="s">
        <v>7114</v>
      </c>
      <c r="R8" t="s">
        <v>27</v>
      </c>
      <c r="S8" t="s">
        <v>28</v>
      </c>
    </row>
    <row r="9" spans="1:19" x14ac:dyDescent="0.25">
      <c r="A9" t="s">
        <v>8840</v>
      </c>
      <c r="D9" t="s">
        <v>8841</v>
      </c>
      <c r="E9">
        <v>2002</v>
      </c>
      <c r="F9" t="s">
        <v>8842</v>
      </c>
      <c r="J9">
        <v>177</v>
      </c>
      <c r="K9">
        <v>186</v>
      </c>
      <c r="L9">
        <f>K9-J9</f>
        <v>9</v>
      </c>
      <c r="M9" t="s">
        <v>8843</v>
      </c>
      <c r="N9" t="s">
        <v>8844</v>
      </c>
      <c r="O9" t="s">
        <v>8845</v>
      </c>
      <c r="Q9" s="3"/>
      <c r="R9" t="s">
        <v>7286</v>
      </c>
      <c r="S9" t="s">
        <v>7287</v>
      </c>
    </row>
    <row r="10" spans="1:19" x14ac:dyDescent="0.25">
      <c r="A10" t="s">
        <v>5197</v>
      </c>
      <c r="B10" t="s">
        <v>5198</v>
      </c>
      <c r="C10" t="s">
        <v>5199</v>
      </c>
      <c r="D10" t="s">
        <v>5200</v>
      </c>
      <c r="E10">
        <v>2002</v>
      </c>
      <c r="F10" t="s">
        <v>3669</v>
      </c>
      <c r="G10">
        <v>6</v>
      </c>
      <c r="H10" s="1">
        <v>45418</v>
      </c>
      <c r="J10">
        <v>443</v>
      </c>
      <c r="K10">
        <v>458</v>
      </c>
      <c r="L10">
        <v>15</v>
      </c>
      <c r="M10" t="s">
        <v>5201</v>
      </c>
      <c r="N10" t="s">
        <v>5202</v>
      </c>
      <c r="O10" t="s">
        <v>5203</v>
      </c>
      <c r="P10" t="s">
        <v>5204</v>
      </c>
      <c r="Q10" t="s">
        <v>7151</v>
      </c>
      <c r="R10" t="s">
        <v>30</v>
      </c>
      <c r="S10" t="s">
        <v>28</v>
      </c>
    </row>
    <row r="11" spans="1:19" x14ac:dyDescent="0.25">
      <c r="A11" t="s">
        <v>8639</v>
      </c>
      <c r="D11" t="s">
        <v>8640</v>
      </c>
      <c r="E11">
        <v>2003</v>
      </c>
      <c r="F11" t="s">
        <v>8641</v>
      </c>
      <c r="J11">
        <v>161</v>
      </c>
      <c r="K11">
        <v>167</v>
      </c>
      <c r="L11">
        <f>K11-J11</f>
        <v>6</v>
      </c>
      <c r="M11" t="s">
        <v>8642</v>
      </c>
      <c r="N11" t="s">
        <v>8643</v>
      </c>
      <c r="O11" t="s">
        <v>8644</v>
      </c>
      <c r="Q11" s="3"/>
      <c r="R11" t="s">
        <v>7286</v>
      </c>
      <c r="S11" t="s">
        <v>7287</v>
      </c>
    </row>
    <row r="12" spans="1:19" x14ac:dyDescent="0.25">
      <c r="A12" t="s">
        <v>5118</v>
      </c>
      <c r="B12" t="s">
        <v>5119</v>
      </c>
      <c r="C12" t="s">
        <v>5120</v>
      </c>
      <c r="D12" t="s">
        <v>5121</v>
      </c>
      <c r="E12">
        <v>2003</v>
      </c>
      <c r="F12" t="s">
        <v>373</v>
      </c>
      <c r="G12">
        <v>34</v>
      </c>
      <c r="H12">
        <v>1</v>
      </c>
      <c r="J12">
        <v>69</v>
      </c>
      <c r="K12">
        <v>88</v>
      </c>
      <c r="L12">
        <v>19</v>
      </c>
      <c r="M12" t="s">
        <v>5122</v>
      </c>
      <c r="N12" t="s">
        <v>5123</v>
      </c>
      <c r="O12" t="s">
        <v>5124</v>
      </c>
      <c r="P12" t="s">
        <v>5125</v>
      </c>
      <c r="Q12" t="s">
        <v>7126</v>
      </c>
      <c r="R12" t="s">
        <v>27</v>
      </c>
      <c r="S12" t="s">
        <v>28</v>
      </c>
    </row>
    <row r="13" spans="1:19" x14ac:dyDescent="0.25">
      <c r="A13" t="s">
        <v>4948</v>
      </c>
      <c r="B13" t="s">
        <v>4949</v>
      </c>
      <c r="C13" t="s">
        <v>4950</v>
      </c>
      <c r="D13" t="s">
        <v>4951</v>
      </c>
      <c r="E13">
        <v>2003</v>
      </c>
      <c r="F13" t="s">
        <v>4952</v>
      </c>
      <c r="G13">
        <v>98</v>
      </c>
      <c r="H13">
        <v>6</v>
      </c>
      <c r="J13">
        <v>733</v>
      </c>
      <c r="K13">
        <v>738</v>
      </c>
      <c r="L13">
        <v>5</v>
      </c>
      <c r="M13" t="s">
        <v>4953</v>
      </c>
      <c r="N13" t="s">
        <v>4954</v>
      </c>
      <c r="O13" t="s">
        <v>4955</v>
      </c>
      <c r="P13" t="s">
        <v>4956</v>
      </c>
      <c r="Q13" t="s">
        <v>7077</v>
      </c>
      <c r="R13" t="s">
        <v>27</v>
      </c>
      <c r="S13" t="s">
        <v>28</v>
      </c>
    </row>
    <row r="14" spans="1:19" x14ac:dyDescent="0.25">
      <c r="A14" t="s">
        <v>8629</v>
      </c>
      <c r="D14" t="s">
        <v>5106</v>
      </c>
      <c r="E14">
        <v>2004</v>
      </c>
      <c r="F14" t="s">
        <v>8630</v>
      </c>
      <c r="J14">
        <v>78</v>
      </c>
      <c r="K14">
        <v>85</v>
      </c>
      <c r="L14">
        <f>K14-J14</f>
        <v>7</v>
      </c>
      <c r="M14" t="s">
        <v>5108</v>
      </c>
      <c r="N14" t="s">
        <v>8631</v>
      </c>
      <c r="O14" t="s">
        <v>8632</v>
      </c>
      <c r="Q14" s="3"/>
      <c r="R14" t="s">
        <v>7286</v>
      </c>
      <c r="S14" t="s">
        <v>7287</v>
      </c>
    </row>
    <row r="15" spans="1:19" x14ac:dyDescent="0.25">
      <c r="A15" t="s">
        <v>4901</v>
      </c>
      <c r="B15" t="s">
        <v>4902</v>
      </c>
      <c r="C15" t="s">
        <v>4903</v>
      </c>
      <c r="D15" t="s">
        <v>4904</v>
      </c>
      <c r="E15">
        <v>2004</v>
      </c>
      <c r="F15" t="s">
        <v>29</v>
      </c>
      <c r="G15">
        <v>3166</v>
      </c>
      <c r="J15">
        <v>393</v>
      </c>
      <c r="K15">
        <v>397</v>
      </c>
      <c r="L15">
        <v>4</v>
      </c>
      <c r="M15" t="s">
        <v>4905</v>
      </c>
      <c r="N15" t="s">
        <v>4906</v>
      </c>
      <c r="O15" t="s">
        <v>4907</v>
      </c>
      <c r="Q15" t="s">
        <v>7072</v>
      </c>
      <c r="R15" t="s">
        <v>27</v>
      </c>
      <c r="S15" t="s">
        <v>28</v>
      </c>
    </row>
    <row r="16" spans="1:19" x14ac:dyDescent="0.25">
      <c r="A16" t="s">
        <v>5103</v>
      </c>
      <c r="B16" t="s">
        <v>5104</v>
      </c>
      <c r="C16" t="s">
        <v>5105</v>
      </c>
      <c r="D16" t="s">
        <v>5106</v>
      </c>
      <c r="E16">
        <v>2004</v>
      </c>
      <c r="F16" t="s">
        <v>5107</v>
      </c>
      <c r="J16">
        <v>78</v>
      </c>
      <c r="K16">
        <v>85</v>
      </c>
      <c r="L16">
        <v>7</v>
      </c>
      <c r="M16" t="s">
        <v>5108</v>
      </c>
      <c r="N16" t="s">
        <v>5109</v>
      </c>
      <c r="O16" t="s">
        <v>5110</v>
      </c>
      <c r="Q16" t="s">
        <v>7124</v>
      </c>
      <c r="R16" t="s">
        <v>30</v>
      </c>
      <c r="S16" t="s">
        <v>28</v>
      </c>
    </row>
    <row r="17" spans="1:19" x14ac:dyDescent="0.25">
      <c r="A17" t="s">
        <v>5019</v>
      </c>
      <c r="B17" t="s">
        <v>5020</v>
      </c>
      <c r="C17" t="s">
        <v>5021</v>
      </c>
      <c r="D17" t="s">
        <v>5022</v>
      </c>
      <c r="E17">
        <v>2004</v>
      </c>
      <c r="F17" t="s">
        <v>5023</v>
      </c>
      <c r="J17">
        <v>934</v>
      </c>
      <c r="K17">
        <v>935</v>
      </c>
      <c r="L17">
        <v>1</v>
      </c>
      <c r="N17" t="s">
        <v>5024</v>
      </c>
      <c r="O17" t="s">
        <v>5025</v>
      </c>
      <c r="P17" t="s">
        <v>5026</v>
      </c>
      <c r="Q17" t="s">
        <v>7108</v>
      </c>
      <c r="R17" t="s">
        <v>30</v>
      </c>
      <c r="S17" t="s">
        <v>28</v>
      </c>
    </row>
    <row r="18" spans="1:19" x14ac:dyDescent="0.25">
      <c r="A18" t="s">
        <v>5268</v>
      </c>
      <c r="B18" t="s">
        <v>5269</v>
      </c>
      <c r="C18" t="s">
        <v>5270</v>
      </c>
      <c r="D18" t="s">
        <v>5271</v>
      </c>
      <c r="E18">
        <v>2004</v>
      </c>
      <c r="F18" t="s">
        <v>457</v>
      </c>
      <c r="J18">
        <v>1375</v>
      </c>
      <c r="K18">
        <v>1378</v>
      </c>
      <c r="L18">
        <v>3</v>
      </c>
      <c r="M18" t="s">
        <v>5272</v>
      </c>
      <c r="N18" t="s">
        <v>5273</v>
      </c>
      <c r="O18" t="s">
        <v>5274</v>
      </c>
      <c r="P18" t="s">
        <v>5275</v>
      </c>
      <c r="Q18" t="s">
        <v>7175</v>
      </c>
      <c r="R18" t="s">
        <v>30</v>
      </c>
      <c r="S18" t="s">
        <v>28</v>
      </c>
    </row>
    <row r="19" spans="1:19" x14ac:dyDescent="0.25">
      <c r="A19" t="s">
        <v>4973</v>
      </c>
      <c r="B19" t="s">
        <v>4974</v>
      </c>
      <c r="C19" t="s">
        <v>4975</v>
      </c>
      <c r="D19" t="s">
        <v>4976</v>
      </c>
      <c r="E19">
        <v>2004</v>
      </c>
      <c r="F19" t="s">
        <v>29</v>
      </c>
      <c r="G19">
        <v>3166</v>
      </c>
      <c r="J19">
        <v>283</v>
      </c>
      <c r="K19">
        <v>295</v>
      </c>
      <c r="L19">
        <v>12</v>
      </c>
      <c r="M19" t="s">
        <v>4977</v>
      </c>
      <c r="N19" t="s">
        <v>4978</v>
      </c>
      <c r="O19" t="s">
        <v>4979</v>
      </c>
      <c r="Q19" t="s">
        <v>7092</v>
      </c>
      <c r="R19" t="s">
        <v>27</v>
      </c>
      <c r="S19" t="s">
        <v>28</v>
      </c>
    </row>
    <row r="20" spans="1:19" x14ac:dyDescent="0.25">
      <c r="A20" t="s">
        <v>5145</v>
      </c>
      <c r="B20" t="s">
        <v>5146</v>
      </c>
      <c r="C20">
        <v>22434123000</v>
      </c>
      <c r="D20" t="s">
        <v>5147</v>
      </c>
      <c r="E20">
        <v>2004</v>
      </c>
      <c r="F20" t="s">
        <v>29</v>
      </c>
      <c r="G20">
        <v>3101</v>
      </c>
      <c r="J20">
        <v>675</v>
      </c>
      <c r="K20">
        <v>681</v>
      </c>
      <c r="L20">
        <v>6</v>
      </c>
      <c r="M20" t="s">
        <v>5148</v>
      </c>
      <c r="N20" t="s">
        <v>5149</v>
      </c>
      <c r="O20" t="s">
        <v>5150</v>
      </c>
      <c r="P20" t="s">
        <v>5151</v>
      </c>
      <c r="Q20" t="s">
        <v>7131</v>
      </c>
      <c r="R20" t="s">
        <v>27</v>
      </c>
      <c r="S20" t="s">
        <v>28</v>
      </c>
    </row>
    <row r="21" spans="1:19" x14ac:dyDescent="0.25">
      <c r="A21" t="s">
        <v>7920</v>
      </c>
      <c r="D21" t="s">
        <v>7921</v>
      </c>
      <c r="E21">
        <v>2005</v>
      </c>
      <c r="F21" t="s">
        <v>768</v>
      </c>
      <c r="G21">
        <v>48</v>
      </c>
      <c r="H21">
        <v>1</v>
      </c>
      <c r="J21">
        <v>127</v>
      </c>
      <c r="K21">
        <v>132</v>
      </c>
      <c r="L21">
        <f>K21-J21</f>
        <v>5</v>
      </c>
      <c r="M21" t="s">
        <v>7922</v>
      </c>
      <c r="N21" t="s">
        <v>7923</v>
      </c>
      <c r="O21" t="s">
        <v>7924</v>
      </c>
      <c r="P21" t="s">
        <v>7925</v>
      </c>
      <c r="Q21" s="3"/>
      <c r="R21" t="s">
        <v>7340</v>
      </c>
      <c r="S21" t="s">
        <v>7287</v>
      </c>
    </row>
    <row r="22" spans="1:19" x14ac:dyDescent="0.25">
      <c r="A22" t="s">
        <v>8926</v>
      </c>
      <c r="D22" t="s">
        <v>8927</v>
      </c>
      <c r="E22">
        <v>2005</v>
      </c>
      <c r="F22" t="s">
        <v>8928</v>
      </c>
      <c r="J22">
        <v>227</v>
      </c>
      <c r="K22">
        <v>234</v>
      </c>
      <c r="L22">
        <f>K22-J22</f>
        <v>7</v>
      </c>
      <c r="M22" t="s">
        <v>8929</v>
      </c>
      <c r="N22" t="s">
        <v>8930</v>
      </c>
      <c r="O22" t="s">
        <v>8931</v>
      </c>
      <c r="Q22" s="3"/>
      <c r="R22" t="s">
        <v>7286</v>
      </c>
      <c r="S22" t="s">
        <v>7287</v>
      </c>
    </row>
    <row r="23" spans="1:19" x14ac:dyDescent="0.25">
      <c r="A23" t="s">
        <v>4957</v>
      </c>
      <c r="B23" t="s">
        <v>4958</v>
      </c>
      <c r="C23">
        <v>56096852500</v>
      </c>
      <c r="D23" t="s">
        <v>4959</v>
      </c>
      <c r="E23">
        <v>2005</v>
      </c>
      <c r="F23" t="s">
        <v>4960</v>
      </c>
      <c r="L23">
        <v>10</v>
      </c>
      <c r="N23" t="s">
        <v>4961</v>
      </c>
      <c r="O23" t="s">
        <v>4962</v>
      </c>
      <c r="P23" t="s">
        <v>4963</v>
      </c>
      <c r="Q23" t="s">
        <v>7078</v>
      </c>
      <c r="R23" t="s">
        <v>30</v>
      </c>
      <c r="S23" t="s">
        <v>28</v>
      </c>
    </row>
    <row r="24" spans="1:19" x14ac:dyDescent="0.25">
      <c r="A24" t="s">
        <v>5111</v>
      </c>
      <c r="B24" t="s">
        <v>5112</v>
      </c>
      <c r="C24" t="s">
        <v>5113</v>
      </c>
      <c r="D24" t="s">
        <v>5114</v>
      </c>
      <c r="E24">
        <v>2005</v>
      </c>
      <c r="F24" t="s">
        <v>5115</v>
      </c>
      <c r="J24">
        <v>155</v>
      </c>
      <c r="K24">
        <v>156</v>
      </c>
      <c r="L24">
        <v>1</v>
      </c>
      <c r="N24" t="s">
        <v>5116</v>
      </c>
      <c r="O24" t="s">
        <v>5117</v>
      </c>
      <c r="Q24" t="s">
        <v>7125</v>
      </c>
      <c r="R24" t="s">
        <v>30</v>
      </c>
      <c r="S24" t="s">
        <v>28</v>
      </c>
    </row>
    <row r="25" spans="1:19" x14ac:dyDescent="0.25">
      <c r="A25" t="s">
        <v>5183</v>
      </c>
      <c r="B25" t="s">
        <v>5184</v>
      </c>
      <c r="C25" t="s">
        <v>5185</v>
      </c>
      <c r="D25" t="s">
        <v>5186</v>
      </c>
      <c r="E25">
        <v>2005</v>
      </c>
      <c r="F25" t="s">
        <v>5179</v>
      </c>
      <c r="G25">
        <v>8</v>
      </c>
      <c r="H25">
        <v>6</v>
      </c>
      <c r="J25">
        <v>585</v>
      </c>
      <c r="K25">
        <v>591</v>
      </c>
      <c r="L25">
        <v>6</v>
      </c>
      <c r="M25" t="s">
        <v>5187</v>
      </c>
      <c r="N25" t="s">
        <v>5188</v>
      </c>
      <c r="O25" t="s">
        <v>5189</v>
      </c>
      <c r="Q25" t="s">
        <v>7149</v>
      </c>
      <c r="R25" t="s">
        <v>27</v>
      </c>
      <c r="S25" t="s">
        <v>28</v>
      </c>
    </row>
    <row r="26" spans="1:19" x14ac:dyDescent="0.25">
      <c r="A26" t="s">
        <v>5205</v>
      </c>
      <c r="B26" t="s">
        <v>5206</v>
      </c>
      <c r="C26" t="s">
        <v>5207</v>
      </c>
      <c r="D26" t="s">
        <v>5208</v>
      </c>
      <c r="E26">
        <v>2005</v>
      </c>
      <c r="F26" t="s">
        <v>759</v>
      </c>
      <c r="J26">
        <v>1047</v>
      </c>
      <c r="K26">
        <v>1051</v>
      </c>
      <c r="L26">
        <v>4</v>
      </c>
      <c r="N26" t="s">
        <v>5209</v>
      </c>
      <c r="O26" t="s">
        <v>5210</v>
      </c>
      <c r="Q26" t="s">
        <v>7163</v>
      </c>
      <c r="R26" t="s">
        <v>30</v>
      </c>
      <c r="S26" t="s">
        <v>28</v>
      </c>
    </row>
    <row r="27" spans="1:19" x14ac:dyDescent="0.25">
      <c r="A27" t="s">
        <v>5073</v>
      </c>
      <c r="B27" t="s">
        <v>5074</v>
      </c>
      <c r="C27">
        <v>12039702800</v>
      </c>
      <c r="D27" t="s">
        <v>5075</v>
      </c>
      <c r="E27">
        <v>2005</v>
      </c>
      <c r="F27" t="s">
        <v>5076</v>
      </c>
      <c r="G27">
        <v>15</v>
      </c>
      <c r="H27" s="1">
        <v>45357</v>
      </c>
      <c r="J27">
        <v>240</v>
      </c>
      <c r="K27">
        <v>251</v>
      </c>
      <c r="L27">
        <v>11</v>
      </c>
      <c r="M27" t="s">
        <v>5077</v>
      </c>
      <c r="N27" t="s">
        <v>5078</v>
      </c>
      <c r="O27" t="s">
        <v>5079</v>
      </c>
      <c r="P27" t="s">
        <v>5080</v>
      </c>
      <c r="Q27" t="s">
        <v>7116</v>
      </c>
      <c r="R27" t="s">
        <v>30</v>
      </c>
      <c r="S27" t="s">
        <v>28</v>
      </c>
    </row>
    <row r="28" spans="1:19" x14ac:dyDescent="0.25">
      <c r="A28" t="s">
        <v>5225</v>
      </c>
      <c r="B28" t="s">
        <v>5226</v>
      </c>
      <c r="C28" t="s">
        <v>5227</v>
      </c>
      <c r="D28" t="s">
        <v>5228</v>
      </c>
      <c r="E28">
        <v>2005</v>
      </c>
      <c r="F28" t="s">
        <v>5229</v>
      </c>
      <c r="I28">
        <v>1491138</v>
      </c>
      <c r="J28">
        <v>277</v>
      </c>
      <c r="K28">
        <v>282</v>
      </c>
      <c r="L28">
        <v>5</v>
      </c>
      <c r="M28" t="s">
        <v>5230</v>
      </c>
      <c r="N28" t="s">
        <v>5231</v>
      </c>
      <c r="O28" t="s">
        <v>5232</v>
      </c>
      <c r="P28" t="s">
        <v>5233</v>
      </c>
      <c r="Q28" t="s">
        <v>7167</v>
      </c>
      <c r="R28" t="s">
        <v>30</v>
      </c>
      <c r="S28" t="s">
        <v>28</v>
      </c>
    </row>
    <row r="29" spans="1:19" x14ac:dyDescent="0.25">
      <c r="A29" t="s">
        <v>5034</v>
      </c>
      <c r="B29" t="s">
        <v>5035</v>
      </c>
      <c r="C29" t="s">
        <v>5036</v>
      </c>
      <c r="D29" t="s">
        <v>5037</v>
      </c>
      <c r="E29">
        <v>2005</v>
      </c>
      <c r="F29" t="s">
        <v>635</v>
      </c>
      <c r="G29">
        <v>21</v>
      </c>
      <c r="H29">
        <v>3</v>
      </c>
      <c r="J29">
        <v>204</v>
      </c>
      <c r="K29">
        <v>216</v>
      </c>
      <c r="L29">
        <v>12</v>
      </c>
      <c r="M29" t="s">
        <v>5038</v>
      </c>
      <c r="N29" t="s">
        <v>5039</v>
      </c>
      <c r="O29" t="s">
        <v>5040</v>
      </c>
      <c r="P29" t="s">
        <v>5041</v>
      </c>
      <c r="Q29" t="s">
        <v>7111</v>
      </c>
      <c r="R29" t="s">
        <v>30</v>
      </c>
      <c r="S29" t="s">
        <v>28</v>
      </c>
    </row>
    <row r="30" spans="1:19" x14ac:dyDescent="0.25">
      <c r="A30" t="s">
        <v>4987</v>
      </c>
      <c r="B30" t="s">
        <v>4988</v>
      </c>
      <c r="C30" t="s">
        <v>4989</v>
      </c>
      <c r="D30" t="s">
        <v>4990</v>
      </c>
      <c r="E30">
        <v>2005</v>
      </c>
      <c r="F30" t="s">
        <v>250</v>
      </c>
      <c r="G30">
        <v>265</v>
      </c>
      <c r="J30">
        <v>462</v>
      </c>
      <c r="K30">
        <v>465</v>
      </c>
      <c r="L30">
        <v>3</v>
      </c>
      <c r="M30" t="s">
        <v>4991</v>
      </c>
      <c r="N30" t="s">
        <v>4992</v>
      </c>
      <c r="O30" t="s">
        <v>4993</v>
      </c>
      <c r="P30" t="s">
        <v>4994</v>
      </c>
      <c r="Q30" t="s">
        <v>7094</v>
      </c>
      <c r="R30" t="s">
        <v>30</v>
      </c>
      <c r="S30" t="s">
        <v>28</v>
      </c>
    </row>
    <row r="31" spans="1:19" x14ac:dyDescent="0.25">
      <c r="A31" t="s">
        <v>5240</v>
      </c>
      <c r="B31" t="s">
        <v>5241</v>
      </c>
      <c r="C31" t="s">
        <v>5242</v>
      </c>
      <c r="D31" t="s">
        <v>5243</v>
      </c>
      <c r="E31">
        <v>2005</v>
      </c>
      <c r="F31" t="s">
        <v>5244</v>
      </c>
      <c r="J31">
        <v>279</v>
      </c>
      <c r="K31">
        <v>286</v>
      </c>
      <c r="L31">
        <v>7</v>
      </c>
      <c r="N31" t="s">
        <v>5245</v>
      </c>
      <c r="O31" t="s">
        <v>5246</v>
      </c>
      <c r="P31" t="s">
        <v>5247</v>
      </c>
      <c r="Q31" t="s">
        <v>7170</v>
      </c>
      <c r="R31" t="s">
        <v>30</v>
      </c>
      <c r="S31" t="s">
        <v>28</v>
      </c>
    </row>
    <row r="32" spans="1:19" x14ac:dyDescent="0.25">
      <c r="D32" t="s">
        <v>5126</v>
      </c>
      <c r="E32">
        <v>2005</v>
      </c>
      <c r="F32" t="s">
        <v>5127</v>
      </c>
      <c r="G32">
        <v>21</v>
      </c>
      <c r="H32">
        <v>1</v>
      </c>
      <c r="J32">
        <v>12</v>
      </c>
      <c r="K32">
        <v>15</v>
      </c>
      <c r="L32">
        <v>3</v>
      </c>
      <c r="M32" t="s">
        <v>5128</v>
      </c>
      <c r="N32" t="s">
        <v>5129</v>
      </c>
      <c r="O32" t="s">
        <v>5130</v>
      </c>
      <c r="P32" t="s">
        <v>5131</v>
      </c>
      <c r="Q32" t="s">
        <v>7127</v>
      </c>
      <c r="R32" t="s">
        <v>27</v>
      </c>
      <c r="S32" t="s">
        <v>28</v>
      </c>
    </row>
    <row r="33" spans="1:19" x14ac:dyDescent="0.25">
      <c r="A33" t="s">
        <v>4925</v>
      </c>
      <c r="B33" t="s">
        <v>4926</v>
      </c>
      <c r="C33" t="s">
        <v>4927</v>
      </c>
      <c r="D33" t="s">
        <v>4928</v>
      </c>
      <c r="E33">
        <v>2005</v>
      </c>
      <c r="F33" t="s">
        <v>4929</v>
      </c>
      <c r="J33">
        <v>123</v>
      </c>
      <c r="K33">
        <v>127</v>
      </c>
      <c r="L33">
        <v>4</v>
      </c>
      <c r="M33" t="s">
        <v>4930</v>
      </c>
      <c r="N33" t="s">
        <v>4931</v>
      </c>
      <c r="O33" t="s">
        <v>4932</v>
      </c>
      <c r="P33" t="s">
        <v>4933</v>
      </c>
      <c r="Q33" t="s">
        <v>7074</v>
      </c>
      <c r="R33" t="s">
        <v>30</v>
      </c>
      <c r="S33" t="s">
        <v>28</v>
      </c>
    </row>
    <row r="34" spans="1:19" x14ac:dyDescent="0.25">
      <c r="A34" t="s">
        <v>8388</v>
      </c>
      <c r="D34" t="s">
        <v>8389</v>
      </c>
      <c r="E34">
        <v>2006</v>
      </c>
      <c r="F34" t="s">
        <v>8390</v>
      </c>
      <c r="J34">
        <v>29</v>
      </c>
      <c r="K34">
        <v>31</v>
      </c>
      <c r="L34">
        <f>K34-J34</f>
        <v>2</v>
      </c>
      <c r="M34" t="s">
        <v>4999</v>
      </c>
      <c r="N34" t="s">
        <v>8391</v>
      </c>
      <c r="O34" t="s">
        <v>8392</v>
      </c>
      <c r="Q34" s="3"/>
      <c r="R34" t="s">
        <v>7286</v>
      </c>
      <c r="S34" t="s">
        <v>7287</v>
      </c>
    </row>
    <row r="35" spans="1:19" x14ac:dyDescent="0.25">
      <c r="A35" t="s">
        <v>8908</v>
      </c>
      <c r="D35" t="s">
        <v>8909</v>
      </c>
      <c r="E35">
        <v>2006</v>
      </c>
      <c r="F35" t="s">
        <v>8910</v>
      </c>
      <c r="J35">
        <v>695</v>
      </c>
      <c r="K35">
        <v>698</v>
      </c>
      <c r="L35">
        <f>K35-J35</f>
        <v>3</v>
      </c>
      <c r="M35" t="s">
        <v>5047</v>
      </c>
      <c r="N35" t="s">
        <v>8911</v>
      </c>
      <c r="O35" t="s">
        <v>8912</v>
      </c>
      <c r="Q35" s="3"/>
      <c r="R35" t="s">
        <v>7286</v>
      </c>
      <c r="S35" t="s">
        <v>7287</v>
      </c>
    </row>
    <row r="36" spans="1:19" x14ac:dyDescent="0.25">
      <c r="A36" t="s">
        <v>8913</v>
      </c>
      <c r="D36" t="s">
        <v>8914</v>
      </c>
      <c r="E36">
        <v>2006</v>
      </c>
      <c r="F36" t="s">
        <v>8915</v>
      </c>
      <c r="J36">
        <v>254</v>
      </c>
      <c r="K36">
        <v>259</v>
      </c>
      <c r="L36">
        <f>K36-J36</f>
        <v>5</v>
      </c>
      <c r="M36" t="s">
        <v>8916</v>
      </c>
      <c r="N36" t="s">
        <v>8917</v>
      </c>
      <c r="O36" t="s">
        <v>8918</v>
      </c>
      <c r="Q36" s="3"/>
      <c r="R36" t="s">
        <v>7286</v>
      </c>
      <c r="S36" t="s">
        <v>7287</v>
      </c>
    </row>
    <row r="37" spans="1:19" x14ac:dyDescent="0.25">
      <c r="A37" t="s">
        <v>4995</v>
      </c>
      <c r="B37" t="s">
        <v>4996</v>
      </c>
      <c r="C37">
        <v>23487653000</v>
      </c>
      <c r="D37" t="s">
        <v>4997</v>
      </c>
      <c r="E37">
        <v>2006</v>
      </c>
      <c r="F37" t="s">
        <v>4998</v>
      </c>
      <c r="I37">
        <v>4032517</v>
      </c>
      <c r="J37">
        <v>29</v>
      </c>
      <c r="K37">
        <v>31</v>
      </c>
      <c r="L37">
        <v>2</v>
      </c>
      <c r="M37" t="s">
        <v>4999</v>
      </c>
      <c r="N37" t="s">
        <v>5000</v>
      </c>
      <c r="O37" t="s">
        <v>5001</v>
      </c>
      <c r="Q37" t="s">
        <v>7105</v>
      </c>
      <c r="R37" t="s">
        <v>30</v>
      </c>
      <c r="S37" t="s">
        <v>28</v>
      </c>
    </row>
    <row r="38" spans="1:19" x14ac:dyDescent="0.25">
      <c r="A38" t="s">
        <v>5190</v>
      </c>
      <c r="B38" t="s">
        <v>5191</v>
      </c>
      <c r="C38">
        <v>6602673265</v>
      </c>
      <c r="D38" t="s">
        <v>5192</v>
      </c>
      <c r="E38">
        <v>2006</v>
      </c>
      <c r="F38" t="s">
        <v>5193</v>
      </c>
      <c r="G38">
        <v>13</v>
      </c>
      <c r="H38">
        <v>1</v>
      </c>
      <c r="J38" t="s">
        <v>5194</v>
      </c>
      <c r="M38" t="s">
        <v>5195</v>
      </c>
      <c r="N38" t="s">
        <v>5196</v>
      </c>
      <c r="O38" t="s">
        <v>5018</v>
      </c>
      <c r="R38" t="s">
        <v>27</v>
      </c>
      <c r="S38" t="s">
        <v>28</v>
      </c>
    </row>
    <row r="39" spans="1:19" x14ac:dyDescent="0.25">
      <c r="A39" t="s">
        <v>4942</v>
      </c>
      <c r="B39" t="s">
        <v>4943</v>
      </c>
      <c r="C39" t="s">
        <v>4944</v>
      </c>
      <c r="D39" t="s">
        <v>4945</v>
      </c>
      <c r="E39">
        <v>2006</v>
      </c>
      <c r="F39" t="s">
        <v>759</v>
      </c>
      <c r="J39">
        <v>646</v>
      </c>
      <c r="K39">
        <v>650</v>
      </c>
      <c r="L39">
        <v>4</v>
      </c>
      <c r="N39" t="s">
        <v>4946</v>
      </c>
      <c r="O39" t="s">
        <v>4947</v>
      </c>
      <c r="Q39" t="s">
        <v>7076</v>
      </c>
      <c r="R39" t="s">
        <v>30</v>
      </c>
      <c r="S39" t="s">
        <v>28</v>
      </c>
    </row>
    <row r="40" spans="1:19" x14ac:dyDescent="0.25">
      <c r="A40" t="s">
        <v>5042</v>
      </c>
      <c r="B40" t="s">
        <v>5043</v>
      </c>
      <c r="C40" t="s">
        <v>5044</v>
      </c>
      <c r="D40" t="s">
        <v>5045</v>
      </c>
      <c r="E40">
        <v>2006</v>
      </c>
      <c r="F40" t="s">
        <v>5046</v>
      </c>
      <c r="I40">
        <v>4030301</v>
      </c>
      <c r="J40">
        <v>695</v>
      </c>
      <c r="K40">
        <v>698</v>
      </c>
      <c r="L40">
        <v>3</v>
      </c>
      <c r="M40" t="s">
        <v>5047</v>
      </c>
      <c r="N40" t="s">
        <v>5048</v>
      </c>
      <c r="O40" t="s">
        <v>5049</v>
      </c>
      <c r="Q40" t="s">
        <v>7112</v>
      </c>
      <c r="R40" t="s">
        <v>30</v>
      </c>
      <c r="S40" t="s">
        <v>28</v>
      </c>
    </row>
    <row r="41" spans="1:19" x14ac:dyDescent="0.25">
      <c r="A41" t="s">
        <v>4934</v>
      </c>
      <c r="B41" t="s">
        <v>4935</v>
      </c>
      <c r="C41" t="s">
        <v>4936</v>
      </c>
      <c r="D41" t="s">
        <v>4937</v>
      </c>
      <c r="E41">
        <v>2006</v>
      </c>
      <c r="F41" t="s">
        <v>457</v>
      </c>
      <c r="J41">
        <v>1217</v>
      </c>
      <c r="K41">
        <v>1222</v>
      </c>
      <c r="L41">
        <v>5</v>
      </c>
      <c r="M41" t="s">
        <v>4938</v>
      </c>
      <c r="N41" t="s">
        <v>4939</v>
      </c>
      <c r="O41" t="s">
        <v>4940</v>
      </c>
      <c r="P41" t="s">
        <v>4941</v>
      </c>
      <c r="Q41" t="s">
        <v>7075</v>
      </c>
      <c r="R41" t="s">
        <v>30</v>
      </c>
      <c r="S41" t="s">
        <v>28</v>
      </c>
    </row>
    <row r="42" spans="1:19" x14ac:dyDescent="0.25">
      <c r="A42" t="s">
        <v>5096</v>
      </c>
      <c r="B42" t="s">
        <v>5097</v>
      </c>
      <c r="C42" t="s">
        <v>5098</v>
      </c>
      <c r="D42" t="s">
        <v>5099</v>
      </c>
      <c r="E42">
        <v>2006</v>
      </c>
      <c r="F42" t="s">
        <v>4224</v>
      </c>
      <c r="G42">
        <v>4</v>
      </c>
      <c r="H42">
        <v>3</v>
      </c>
      <c r="N42" t="s">
        <v>5100</v>
      </c>
      <c r="O42" t="s">
        <v>5101</v>
      </c>
      <c r="P42" t="s">
        <v>5102</v>
      </c>
      <c r="Q42" t="s">
        <v>7121</v>
      </c>
      <c r="R42" t="s">
        <v>27</v>
      </c>
      <c r="S42" t="s">
        <v>28</v>
      </c>
    </row>
    <row r="43" spans="1:19" x14ac:dyDescent="0.25">
      <c r="A43" t="s">
        <v>5087</v>
      </c>
      <c r="B43" t="s">
        <v>5088</v>
      </c>
      <c r="C43" t="s">
        <v>5089</v>
      </c>
      <c r="D43" t="s">
        <v>5090</v>
      </c>
      <c r="E43">
        <v>2006</v>
      </c>
      <c r="F43" t="s">
        <v>5091</v>
      </c>
      <c r="G43">
        <v>9</v>
      </c>
      <c r="H43">
        <v>1</v>
      </c>
      <c r="J43">
        <v>63</v>
      </c>
      <c r="K43">
        <v>82</v>
      </c>
      <c r="L43">
        <v>19</v>
      </c>
      <c r="M43" t="s">
        <v>5092</v>
      </c>
      <c r="N43" t="s">
        <v>5093</v>
      </c>
      <c r="O43" t="s">
        <v>5094</v>
      </c>
      <c r="P43" t="s">
        <v>5095</v>
      </c>
      <c r="Q43" t="s">
        <v>7120</v>
      </c>
      <c r="R43" t="s">
        <v>27</v>
      </c>
      <c r="S43" t="s">
        <v>28</v>
      </c>
    </row>
    <row r="44" spans="1:19" x14ac:dyDescent="0.25">
      <c r="A44" t="s">
        <v>5065</v>
      </c>
      <c r="B44" t="s">
        <v>5066</v>
      </c>
      <c r="C44" t="s">
        <v>5067</v>
      </c>
      <c r="D44" t="s">
        <v>5068</v>
      </c>
      <c r="E44">
        <v>2006</v>
      </c>
      <c r="F44" t="s">
        <v>3202</v>
      </c>
      <c r="G44">
        <v>3</v>
      </c>
      <c r="H44">
        <v>4</v>
      </c>
      <c r="J44">
        <v>275</v>
      </c>
      <c r="K44">
        <v>291</v>
      </c>
      <c r="L44">
        <v>16</v>
      </c>
      <c r="M44" t="s">
        <v>5069</v>
      </c>
      <c r="N44" t="s">
        <v>5070</v>
      </c>
      <c r="O44" t="s">
        <v>5071</v>
      </c>
      <c r="P44" t="s">
        <v>5072</v>
      </c>
      <c r="Q44" t="s">
        <v>7115</v>
      </c>
      <c r="R44" t="s">
        <v>27</v>
      </c>
      <c r="S44" t="s">
        <v>28</v>
      </c>
    </row>
    <row r="45" spans="1:19" x14ac:dyDescent="0.25">
      <c r="A45" t="s">
        <v>4964</v>
      </c>
      <c r="B45" t="s">
        <v>4965</v>
      </c>
      <c r="C45" t="s">
        <v>4966</v>
      </c>
      <c r="D45" t="s">
        <v>4967</v>
      </c>
      <c r="E45">
        <v>2006</v>
      </c>
      <c r="F45" t="s">
        <v>4968</v>
      </c>
      <c r="G45">
        <v>1</v>
      </c>
      <c r="H45" s="1">
        <v>45293</v>
      </c>
      <c r="J45">
        <v>129</v>
      </c>
      <c r="K45">
        <v>139</v>
      </c>
      <c r="L45">
        <v>10</v>
      </c>
      <c r="M45" t="s">
        <v>4969</v>
      </c>
      <c r="N45" t="s">
        <v>4970</v>
      </c>
      <c r="O45" t="s">
        <v>4971</v>
      </c>
      <c r="P45" t="s">
        <v>4972</v>
      </c>
      <c r="Q45" t="s">
        <v>7090</v>
      </c>
      <c r="R45" t="s">
        <v>27</v>
      </c>
      <c r="S45" t="s">
        <v>28</v>
      </c>
    </row>
    <row r="46" spans="1:19" x14ac:dyDescent="0.25">
      <c r="A46" t="s">
        <v>5027</v>
      </c>
      <c r="B46" t="s">
        <v>5028</v>
      </c>
      <c r="C46">
        <v>16551385200</v>
      </c>
      <c r="D46" t="s">
        <v>5029</v>
      </c>
      <c r="E46">
        <v>2006</v>
      </c>
      <c r="F46" t="s">
        <v>5030</v>
      </c>
      <c r="G46">
        <v>2006</v>
      </c>
      <c r="J46">
        <v>183</v>
      </c>
      <c r="K46">
        <v>190</v>
      </c>
      <c r="L46">
        <v>7</v>
      </c>
      <c r="N46" t="s">
        <v>5031</v>
      </c>
      <c r="O46" t="s">
        <v>5032</v>
      </c>
      <c r="P46" t="s">
        <v>5033</v>
      </c>
      <c r="Q46" t="s">
        <v>7110</v>
      </c>
      <c r="R46" t="s">
        <v>30</v>
      </c>
      <c r="S46" t="s">
        <v>28</v>
      </c>
    </row>
    <row r="47" spans="1:19" x14ac:dyDescent="0.25">
      <c r="A47" t="s">
        <v>5255</v>
      </c>
      <c r="B47" t="s">
        <v>5256</v>
      </c>
      <c r="C47">
        <v>35368766900</v>
      </c>
      <c r="D47" t="s">
        <v>5257</v>
      </c>
      <c r="E47">
        <v>2006</v>
      </c>
      <c r="F47" t="s">
        <v>5258</v>
      </c>
      <c r="G47">
        <v>23</v>
      </c>
      <c r="L47">
        <v>10</v>
      </c>
      <c r="N47" t="s">
        <v>5259</v>
      </c>
      <c r="O47" t="s">
        <v>5260</v>
      </c>
      <c r="P47" t="s">
        <v>5261</v>
      </c>
      <c r="Q47" t="s">
        <v>7173</v>
      </c>
      <c r="R47" t="s">
        <v>30</v>
      </c>
      <c r="S47" t="s">
        <v>28</v>
      </c>
    </row>
    <row r="48" spans="1:19" x14ac:dyDescent="0.25">
      <c r="A48" t="s">
        <v>7486</v>
      </c>
      <c r="D48" t="s">
        <v>7487</v>
      </c>
      <c r="E48">
        <v>2007</v>
      </c>
      <c r="F48" t="s">
        <v>7488</v>
      </c>
      <c r="J48">
        <v>65</v>
      </c>
      <c r="K48">
        <v>65</v>
      </c>
      <c r="L48">
        <f t="shared" ref="L48:L57" si="0">K48-J48</f>
        <v>0</v>
      </c>
      <c r="M48" t="s">
        <v>7489</v>
      </c>
      <c r="N48" t="s">
        <v>7490</v>
      </c>
      <c r="O48" t="s">
        <v>7491</v>
      </c>
      <c r="P48" t="s">
        <v>7492</v>
      </c>
      <c r="Q48" s="3"/>
      <c r="R48" t="s">
        <v>7286</v>
      </c>
      <c r="S48" t="s">
        <v>7287</v>
      </c>
    </row>
    <row r="49" spans="1:19" x14ac:dyDescent="0.25">
      <c r="A49" t="s">
        <v>7885</v>
      </c>
      <c r="D49" t="s">
        <v>7886</v>
      </c>
      <c r="E49">
        <v>2007</v>
      </c>
      <c r="F49" t="s">
        <v>7887</v>
      </c>
      <c r="J49" t="s">
        <v>7888</v>
      </c>
      <c r="K49" t="s">
        <v>7889</v>
      </c>
      <c r="L49" t="e">
        <f t="shared" si="0"/>
        <v>#VALUE!</v>
      </c>
      <c r="M49" t="s">
        <v>7890</v>
      </c>
      <c r="N49" t="s">
        <v>7891</v>
      </c>
      <c r="O49" t="s">
        <v>7892</v>
      </c>
      <c r="P49" t="s">
        <v>7893</v>
      </c>
      <c r="Q49" s="3"/>
      <c r="R49" t="s">
        <v>7286</v>
      </c>
      <c r="S49" t="s">
        <v>7287</v>
      </c>
    </row>
    <row r="50" spans="1:19" x14ac:dyDescent="0.25">
      <c r="A50" t="s">
        <v>8184</v>
      </c>
      <c r="D50" t="s">
        <v>8185</v>
      </c>
      <c r="E50">
        <v>2007</v>
      </c>
      <c r="F50" t="s">
        <v>8186</v>
      </c>
      <c r="J50">
        <v>244</v>
      </c>
      <c r="K50">
        <v>251</v>
      </c>
      <c r="L50">
        <f t="shared" si="0"/>
        <v>7</v>
      </c>
      <c r="M50" t="s">
        <v>8187</v>
      </c>
      <c r="N50" t="s">
        <v>8188</v>
      </c>
      <c r="O50" t="s">
        <v>8189</v>
      </c>
      <c r="P50" t="s">
        <v>8190</v>
      </c>
      <c r="Q50" s="3"/>
      <c r="R50" t="s">
        <v>7286</v>
      </c>
      <c r="S50" t="s">
        <v>7287</v>
      </c>
    </row>
    <row r="51" spans="1:19" x14ac:dyDescent="0.25">
      <c r="A51" t="s">
        <v>8355</v>
      </c>
      <c r="D51" t="s">
        <v>8356</v>
      </c>
      <c r="E51">
        <v>2007</v>
      </c>
      <c r="F51" t="s">
        <v>8357</v>
      </c>
      <c r="J51">
        <v>170</v>
      </c>
      <c r="K51">
        <v>172</v>
      </c>
      <c r="L51">
        <f t="shared" si="0"/>
        <v>2</v>
      </c>
      <c r="M51" t="s">
        <v>4921</v>
      </c>
      <c r="N51" t="s">
        <v>8358</v>
      </c>
      <c r="O51" t="s">
        <v>8359</v>
      </c>
      <c r="Q51" s="3"/>
      <c r="R51" t="s">
        <v>7286</v>
      </c>
      <c r="S51" t="s">
        <v>7287</v>
      </c>
    </row>
    <row r="52" spans="1:19" x14ac:dyDescent="0.25">
      <c r="A52" t="s">
        <v>8490</v>
      </c>
      <c r="D52" t="s">
        <v>8491</v>
      </c>
      <c r="E52">
        <v>2007</v>
      </c>
      <c r="F52" t="s">
        <v>8492</v>
      </c>
      <c r="J52">
        <v>1</v>
      </c>
      <c r="K52">
        <v>8</v>
      </c>
      <c r="L52">
        <f t="shared" si="0"/>
        <v>7</v>
      </c>
      <c r="N52" t="s">
        <v>8493</v>
      </c>
      <c r="O52" t="s">
        <v>8494</v>
      </c>
      <c r="P52" t="s">
        <v>8495</v>
      </c>
      <c r="Q52" s="3"/>
      <c r="R52" t="s">
        <v>7286</v>
      </c>
      <c r="S52" t="s">
        <v>7287</v>
      </c>
    </row>
    <row r="53" spans="1:19" x14ac:dyDescent="0.25">
      <c r="A53" t="s">
        <v>8521</v>
      </c>
      <c r="D53" t="s">
        <v>8522</v>
      </c>
      <c r="E53">
        <v>2007</v>
      </c>
      <c r="F53" t="s">
        <v>8357</v>
      </c>
      <c r="J53">
        <v>11</v>
      </c>
      <c r="K53">
        <v>18</v>
      </c>
      <c r="L53">
        <f t="shared" si="0"/>
        <v>7</v>
      </c>
      <c r="M53" t="s">
        <v>5054</v>
      </c>
      <c r="N53" t="s">
        <v>8523</v>
      </c>
      <c r="O53" t="s">
        <v>8524</v>
      </c>
      <c r="Q53" s="3"/>
      <c r="R53" t="s">
        <v>7286</v>
      </c>
      <c r="S53" t="s">
        <v>7287</v>
      </c>
    </row>
    <row r="54" spans="1:19" x14ac:dyDescent="0.25">
      <c r="A54" t="s">
        <v>8779</v>
      </c>
      <c r="D54" t="s">
        <v>8780</v>
      </c>
      <c r="E54">
        <v>2007</v>
      </c>
      <c r="F54" t="s">
        <v>8357</v>
      </c>
      <c r="J54">
        <v>5</v>
      </c>
      <c r="K54">
        <v>7</v>
      </c>
      <c r="L54">
        <f t="shared" si="0"/>
        <v>2</v>
      </c>
      <c r="M54" t="s">
        <v>8781</v>
      </c>
      <c r="N54" t="s">
        <v>8782</v>
      </c>
      <c r="O54" t="s">
        <v>8783</v>
      </c>
      <c r="Q54" s="3"/>
      <c r="R54" t="s">
        <v>7286</v>
      </c>
      <c r="S54" t="s">
        <v>7287</v>
      </c>
    </row>
    <row r="55" spans="1:19" x14ac:dyDescent="0.25">
      <c r="A55" t="s">
        <v>8806</v>
      </c>
      <c r="D55" t="s">
        <v>8807</v>
      </c>
      <c r="E55">
        <v>2007</v>
      </c>
      <c r="F55" t="s">
        <v>8357</v>
      </c>
      <c r="J55">
        <v>185</v>
      </c>
      <c r="K55">
        <v>187</v>
      </c>
      <c r="L55">
        <f t="shared" si="0"/>
        <v>2</v>
      </c>
      <c r="M55" t="s">
        <v>8808</v>
      </c>
      <c r="N55" t="s">
        <v>8809</v>
      </c>
      <c r="O55" t="s">
        <v>8810</v>
      </c>
      <c r="Q55" s="3"/>
      <c r="R55" t="s">
        <v>7286</v>
      </c>
      <c r="S55" t="s">
        <v>7287</v>
      </c>
    </row>
    <row r="56" spans="1:19" x14ac:dyDescent="0.25">
      <c r="A56" t="s">
        <v>8846</v>
      </c>
      <c r="D56" t="s">
        <v>8847</v>
      </c>
      <c r="E56">
        <v>2007</v>
      </c>
      <c r="F56" t="s">
        <v>8357</v>
      </c>
      <c r="J56">
        <v>4</v>
      </c>
      <c r="K56">
        <v>4</v>
      </c>
      <c r="L56">
        <f t="shared" si="0"/>
        <v>0</v>
      </c>
      <c r="M56" t="s">
        <v>8848</v>
      </c>
      <c r="N56" t="s">
        <v>8849</v>
      </c>
      <c r="O56" t="s">
        <v>8850</v>
      </c>
      <c r="Q56" s="3"/>
      <c r="R56" t="s">
        <v>7286</v>
      </c>
      <c r="S56" t="s">
        <v>7287</v>
      </c>
    </row>
    <row r="57" spans="1:19" x14ac:dyDescent="0.25">
      <c r="A57" t="s">
        <v>9060</v>
      </c>
      <c r="D57" t="s">
        <v>9061</v>
      </c>
      <c r="E57">
        <v>2007</v>
      </c>
      <c r="F57" t="s">
        <v>8357</v>
      </c>
      <c r="J57">
        <v>218</v>
      </c>
      <c r="K57">
        <v>220</v>
      </c>
      <c r="L57">
        <f t="shared" si="0"/>
        <v>2</v>
      </c>
      <c r="M57" t="s">
        <v>9062</v>
      </c>
      <c r="N57" t="s">
        <v>9063</v>
      </c>
      <c r="O57" t="s">
        <v>9064</v>
      </c>
      <c r="Q57" s="3"/>
      <c r="R57" t="s">
        <v>7286</v>
      </c>
      <c r="S57" t="s">
        <v>7287</v>
      </c>
    </row>
    <row r="58" spans="1:19" x14ac:dyDescent="0.25">
      <c r="A58" t="s">
        <v>7079</v>
      </c>
      <c r="B58" t="s">
        <v>7080</v>
      </c>
      <c r="C58" t="s">
        <v>7081</v>
      </c>
      <c r="D58" t="s">
        <v>7082</v>
      </c>
      <c r="E58">
        <v>2007</v>
      </c>
      <c r="F58" t="s">
        <v>29</v>
      </c>
      <c r="G58" t="s">
        <v>7083</v>
      </c>
      <c r="J58">
        <v>128</v>
      </c>
      <c r="K58">
        <v>139</v>
      </c>
      <c r="L58">
        <v>11</v>
      </c>
      <c r="M58" t="s">
        <v>7084</v>
      </c>
      <c r="N58" t="s">
        <v>7085</v>
      </c>
      <c r="O58" t="s">
        <v>7086</v>
      </c>
      <c r="P58" t="s">
        <v>7087</v>
      </c>
      <c r="Q58" t="s">
        <v>7088</v>
      </c>
      <c r="R58" t="s">
        <v>30</v>
      </c>
      <c r="S58" t="s">
        <v>28</v>
      </c>
    </row>
    <row r="59" spans="1:19" x14ac:dyDescent="0.25">
      <c r="A59" t="s">
        <v>5139</v>
      </c>
      <c r="B59" t="s">
        <v>5140</v>
      </c>
      <c r="C59">
        <v>55065208200</v>
      </c>
      <c r="D59" t="s">
        <v>5141</v>
      </c>
      <c r="E59">
        <v>2007</v>
      </c>
      <c r="F59" t="s">
        <v>4802</v>
      </c>
      <c r="J59">
        <v>567</v>
      </c>
      <c r="K59">
        <v>574</v>
      </c>
      <c r="L59">
        <v>7</v>
      </c>
      <c r="N59" t="s">
        <v>5142</v>
      </c>
      <c r="O59" t="s">
        <v>5143</v>
      </c>
      <c r="P59" t="s">
        <v>5144</v>
      </c>
      <c r="Q59" t="s">
        <v>7130</v>
      </c>
      <c r="R59" t="s">
        <v>30</v>
      </c>
      <c r="S59" t="s">
        <v>28</v>
      </c>
    </row>
    <row r="60" spans="1:19" x14ac:dyDescent="0.25">
      <c r="A60" t="s">
        <v>5175</v>
      </c>
      <c r="B60" t="s">
        <v>5176</v>
      </c>
      <c r="C60" t="s">
        <v>5177</v>
      </c>
      <c r="D60" t="s">
        <v>5178</v>
      </c>
      <c r="E60">
        <v>2007</v>
      </c>
      <c r="F60" t="s">
        <v>5179</v>
      </c>
      <c r="G60">
        <v>10</v>
      </c>
      <c r="H60">
        <v>4</v>
      </c>
      <c r="J60">
        <v>591</v>
      </c>
      <c r="K60">
        <v>595</v>
      </c>
      <c r="L60">
        <v>4</v>
      </c>
      <c r="M60" t="s">
        <v>5180</v>
      </c>
      <c r="N60" t="s">
        <v>5181</v>
      </c>
      <c r="O60" t="s">
        <v>5182</v>
      </c>
      <c r="Q60" t="s">
        <v>7148</v>
      </c>
      <c r="R60" t="s">
        <v>27</v>
      </c>
      <c r="S60" t="s">
        <v>28</v>
      </c>
    </row>
    <row r="61" spans="1:19" x14ac:dyDescent="0.25">
      <c r="A61" t="s">
        <v>5081</v>
      </c>
      <c r="B61" t="s">
        <v>5082</v>
      </c>
      <c r="C61">
        <v>17436076800</v>
      </c>
      <c r="D61" t="s">
        <v>5083</v>
      </c>
      <c r="E61">
        <v>2007</v>
      </c>
      <c r="F61" t="s">
        <v>4802</v>
      </c>
      <c r="J61">
        <v>805</v>
      </c>
      <c r="K61">
        <v>809</v>
      </c>
      <c r="L61">
        <v>4</v>
      </c>
      <c r="N61" t="s">
        <v>5084</v>
      </c>
      <c r="O61" t="s">
        <v>5085</v>
      </c>
      <c r="P61" t="s">
        <v>5086</v>
      </c>
      <c r="Q61" t="s">
        <v>7118</v>
      </c>
      <c r="R61" t="s">
        <v>30</v>
      </c>
      <c r="S61" t="s">
        <v>28</v>
      </c>
    </row>
    <row r="62" spans="1:19" x14ac:dyDescent="0.25">
      <c r="A62" t="s">
        <v>5152</v>
      </c>
      <c r="B62" t="s">
        <v>5153</v>
      </c>
      <c r="C62" t="s">
        <v>5154</v>
      </c>
      <c r="D62" t="s">
        <v>5155</v>
      </c>
      <c r="E62">
        <v>2007</v>
      </c>
      <c r="F62" t="s">
        <v>5156</v>
      </c>
      <c r="J62">
        <v>105</v>
      </c>
      <c r="K62">
        <v>114</v>
      </c>
      <c r="L62">
        <v>9</v>
      </c>
      <c r="N62" t="s">
        <v>5157</v>
      </c>
      <c r="O62" t="s">
        <v>5158</v>
      </c>
      <c r="P62" t="s">
        <v>5159</v>
      </c>
      <c r="Q62" t="s">
        <v>7133</v>
      </c>
      <c r="R62" t="s">
        <v>30</v>
      </c>
      <c r="S62" t="s">
        <v>28</v>
      </c>
    </row>
    <row r="63" spans="1:19" x14ac:dyDescent="0.25">
      <c r="A63" t="s">
        <v>5050</v>
      </c>
      <c r="B63" t="s">
        <v>5051</v>
      </c>
      <c r="C63" t="s">
        <v>5052</v>
      </c>
      <c r="D63" t="s">
        <v>5053</v>
      </c>
      <c r="E63">
        <v>2007</v>
      </c>
      <c r="F63" t="s">
        <v>4920</v>
      </c>
      <c r="I63">
        <v>4148826</v>
      </c>
      <c r="J63">
        <v>11</v>
      </c>
      <c r="K63">
        <v>18</v>
      </c>
      <c r="L63">
        <v>7</v>
      </c>
      <c r="M63" t="s">
        <v>5054</v>
      </c>
      <c r="N63" t="s">
        <v>5055</v>
      </c>
      <c r="O63" t="s">
        <v>5056</v>
      </c>
      <c r="Q63" t="s">
        <v>7113</v>
      </c>
      <c r="R63" t="s">
        <v>30</v>
      </c>
      <c r="S63" t="s">
        <v>28</v>
      </c>
    </row>
    <row r="64" spans="1:19" x14ac:dyDescent="0.25">
      <c r="A64" t="s">
        <v>5234</v>
      </c>
      <c r="B64" t="s">
        <v>5235</v>
      </c>
      <c r="C64">
        <v>7102857186</v>
      </c>
      <c r="D64" t="s">
        <v>5236</v>
      </c>
      <c r="E64">
        <v>2007</v>
      </c>
      <c r="F64" t="s">
        <v>4530</v>
      </c>
      <c r="G64">
        <v>71</v>
      </c>
      <c r="J64">
        <v>153</v>
      </c>
      <c r="K64">
        <v>173</v>
      </c>
      <c r="L64">
        <v>20</v>
      </c>
      <c r="M64" t="s">
        <v>5237</v>
      </c>
      <c r="N64" t="s">
        <v>5238</v>
      </c>
      <c r="O64" t="s">
        <v>5239</v>
      </c>
      <c r="Q64" t="s">
        <v>7168</v>
      </c>
      <c r="R64" t="s">
        <v>27</v>
      </c>
      <c r="S64" t="s">
        <v>28</v>
      </c>
    </row>
    <row r="65" spans="1:19" x14ac:dyDescent="0.25">
      <c r="A65" t="s">
        <v>5011</v>
      </c>
      <c r="B65" t="s">
        <v>5012</v>
      </c>
      <c r="C65" t="s">
        <v>5013</v>
      </c>
      <c r="D65" t="s">
        <v>5014</v>
      </c>
      <c r="E65">
        <v>2007</v>
      </c>
      <c r="F65" t="s">
        <v>5015</v>
      </c>
      <c r="J65">
        <v>362</v>
      </c>
      <c r="K65">
        <v>378</v>
      </c>
      <c r="L65">
        <v>16</v>
      </c>
      <c r="N65" t="s">
        <v>5016</v>
      </c>
      <c r="O65" t="s">
        <v>5017</v>
      </c>
      <c r="Q65" t="s">
        <v>7107</v>
      </c>
      <c r="R65" t="s">
        <v>30</v>
      </c>
      <c r="S65" t="s">
        <v>28</v>
      </c>
    </row>
    <row r="66" spans="1:19" x14ac:dyDescent="0.25">
      <c r="A66" t="s">
        <v>4845</v>
      </c>
      <c r="B66" t="s">
        <v>4846</v>
      </c>
      <c r="C66" t="s">
        <v>4847</v>
      </c>
      <c r="D66" t="s">
        <v>4848</v>
      </c>
      <c r="E66">
        <v>2007</v>
      </c>
      <c r="F66" t="s">
        <v>4802</v>
      </c>
      <c r="J66">
        <v>769</v>
      </c>
      <c r="K66">
        <v>771</v>
      </c>
      <c r="L66">
        <v>2</v>
      </c>
      <c r="N66" t="s">
        <v>4849</v>
      </c>
      <c r="O66" t="s">
        <v>4850</v>
      </c>
      <c r="P66" t="s">
        <v>4851</v>
      </c>
      <c r="Q66" t="s">
        <v>7165</v>
      </c>
      <c r="R66" t="s">
        <v>30</v>
      </c>
      <c r="S66" t="s">
        <v>28</v>
      </c>
    </row>
    <row r="67" spans="1:19" x14ac:dyDescent="0.25">
      <c r="A67" t="s">
        <v>4916</v>
      </c>
      <c r="B67" t="s">
        <v>4917</v>
      </c>
      <c r="C67" t="s">
        <v>4918</v>
      </c>
      <c r="D67" t="s">
        <v>4919</v>
      </c>
      <c r="E67">
        <v>2007</v>
      </c>
      <c r="F67" t="s">
        <v>4920</v>
      </c>
      <c r="I67">
        <v>4148850</v>
      </c>
      <c r="J67">
        <v>170</v>
      </c>
      <c r="K67">
        <v>172</v>
      </c>
      <c r="L67">
        <v>2</v>
      </c>
      <c r="M67" t="s">
        <v>4921</v>
      </c>
      <c r="N67" t="s">
        <v>4922</v>
      </c>
      <c r="O67" t="s">
        <v>4923</v>
      </c>
      <c r="P67" t="s">
        <v>4924</v>
      </c>
      <c r="R67" t="s">
        <v>30</v>
      </c>
      <c r="S67" t="s">
        <v>28</v>
      </c>
    </row>
    <row r="68" spans="1:19" x14ac:dyDescent="0.25">
      <c r="A68" t="s">
        <v>5218</v>
      </c>
      <c r="B68" t="s">
        <v>5219</v>
      </c>
      <c r="C68" t="s">
        <v>5220</v>
      </c>
      <c r="D68" t="s">
        <v>5221</v>
      </c>
      <c r="E68">
        <v>2007</v>
      </c>
      <c r="F68" t="s">
        <v>4802</v>
      </c>
      <c r="J68">
        <v>292</v>
      </c>
      <c r="K68">
        <v>301</v>
      </c>
      <c r="L68">
        <v>9</v>
      </c>
      <c r="N68" t="s">
        <v>5222</v>
      </c>
      <c r="O68" t="s">
        <v>5223</v>
      </c>
      <c r="P68" t="s">
        <v>5224</v>
      </c>
      <c r="Q68" t="s">
        <v>7166</v>
      </c>
      <c r="R68" t="s">
        <v>30</v>
      </c>
      <c r="S68" t="s">
        <v>28</v>
      </c>
    </row>
    <row r="69" spans="1:19" x14ac:dyDescent="0.25">
      <c r="A69" t="s">
        <v>4798</v>
      </c>
      <c r="B69" t="s">
        <v>4799</v>
      </c>
      <c r="C69" t="s">
        <v>4800</v>
      </c>
      <c r="D69" t="s">
        <v>4801</v>
      </c>
      <c r="E69">
        <v>2007</v>
      </c>
      <c r="F69" t="s">
        <v>4802</v>
      </c>
      <c r="J69">
        <v>489</v>
      </c>
      <c r="K69">
        <v>497</v>
      </c>
      <c r="L69">
        <v>8</v>
      </c>
      <c r="N69" t="s">
        <v>4803</v>
      </c>
      <c r="O69" t="s">
        <v>4804</v>
      </c>
      <c r="P69" t="s">
        <v>4805</v>
      </c>
      <c r="Q69" t="s">
        <v>7134</v>
      </c>
      <c r="R69" t="s">
        <v>30</v>
      </c>
      <c r="S69" t="s">
        <v>28</v>
      </c>
    </row>
    <row r="70" spans="1:19" x14ac:dyDescent="0.25">
      <c r="A70" t="s">
        <v>5160</v>
      </c>
      <c r="B70" t="s">
        <v>5161</v>
      </c>
      <c r="C70" t="s">
        <v>5162</v>
      </c>
      <c r="D70" t="s">
        <v>5163</v>
      </c>
      <c r="E70">
        <v>2007</v>
      </c>
      <c r="F70" t="s">
        <v>250</v>
      </c>
      <c r="G70">
        <v>203</v>
      </c>
      <c r="J70">
        <v>163</v>
      </c>
      <c r="K70">
        <v>170</v>
      </c>
      <c r="L70">
        <v>7</v>
      </c>
      <c r="M70" t="s">
        <v>5164</v>
      </c>
      <c r="N70" t="s">
        <v>5165</v>
      </c>
      <c r="O70" t="s">
        <v>5166</v>
      </c>
      <c r="P70" t="s">
        <v>5167</v>
      </c>
      <c r="Q70" t="s">
        <v>7146</v>
      </c>
      <c r="R70" t="s">
        <v>30</v>
      </c>
      <c r="S70" t="s">
        <v>28</v>
      </c>
    </row>
    <row r="71" spans="1:19" x14ac:dyDescent="0.25">
      <c r="A71" t="s">
        <v>4980</v>
      </c>
      <c r="B71" t="s">
        <v>4981</v>
      </c>
      <c r="C71" t="s">
        <v>4982</v>
      </c>
      <c r="D71" t="s">
        <v>4983</v>
      </c>
      <c r="E71">
        <v>2007</v>
      </c>
      <c r="F71" t="s">
        <v>4984</v>
      </c>
      <c r="J71">
        <v>1966</v>
      </c>
      <c r="K71">
        <v>1967</v>
      </c>
      <c r="L71">
        <v>1</v>
      </c>
      <c r="N71" t="s">
        <v>4985</v>
      </c>
      <c r="O71" t="s">
        <v>4986</v>
      </c>
      <c r="Q71" t="s">
        <v>7093</v>
      </c>
      <c r="R71" t="s">
        <v>30</v>
      </c>
      <c r="S71" t="s">
        <v>28</v>
      </c>
    </row>
    <row r="72" spans="1:19" x14ac:dyDescent="0.25">
      <c r="A72" t="s">
        <v>5002</v>
      </c>
      <c r="B72" t="s">
        <v>5003</v>
      </c>
      <c r="C72" t="s">
        <v>5004</v>
      </c>
      <c r="D72" t="s">
        <v>5005</v>
      </c>
      <c r="E72">
        <v>2007</v>
      </c>
      <c r="F72" t="s">
        <v>5006</v>
      </c>
      <c r="J72">
        <v>166</v>
      </c>
      <c r="K72">
        <v>173</v>
      </c>
      <c r="L72">
        <v>7</v>
      </c>
      <c r="M72" t="s">
        <v>5007</v>
      </c>
      <c r="N72" t="s">
        <v>5008</v>
      </c>
      <c r="O72" t="s">
        <v>5009</v>
      </c>
      <c r="P72" t="s">
        <v>5010</v>
      </c>
      <c r="Q72" t="s">
        <v>7106</v>
      </c>
      <c r="R72" t="s">
        <v>30</v>
      </c>
      <c r="S72" t="s">
        <v>28</v>
      </c>
    </row>
    <row r="73" spans="1:19" x14ac:dyDescent="0.25">
      <c r="A73" t="s">
        <v>9326</v>
      </c>
      <c r="D73" t="s">
        <v>9327</v>
      </c>
      <c r="E73">
        <v>2008</v>
      </c>
      <c r="F73" t="s">
        <v>9416</v>
      </c>
      <c r="J73">
        <v>39</v>
      </c>
      <c r="K73">
        <v>43</v>
      </c>
      <c r="L73">
        <f>K73-J73+1</f>
        <v>5</v>
      </c>
      <c r="M73" t="s">
        <v>9328</v>
      </c>
      <c r="N73" t="s">
        <v>9329</v>
      </c>
      <c r="O73" t="s">
        <v>9330</v>
      </c>
      <c r="P73" t="s">
        <v>9331</v>
      </c>
      <c r="R73" t="s">
        <v>9238</v>
      </c>
      <c r="S73" t="s">
        <v>9239</v>
      </c>
    </row>
    <row r="74" spans="1:19" x14ac:dyDescent="0.25">
      <c r="A74" t="s">
        <v>9352</v>
      </c>
      <c r="D74" t="s">
        <v>9353</v>
      </c>
      <c r="E74">
        <v>2008</v>
      </c>
      <c r="F74" t="s">
        <v>9420</v>
      </c>
      <c r="J74">
        <v>259</v>
      </c>
      <c r="K74">
        <v>262</v>
      </c>
      <c r="L74">
        <f>K74-J74+1</f>
        <v>4</v>
      </c>
      <c r="M74" t="s">
        <v>4522</v>
      </c>
      <c r="N74" t="s">
        <v>9354</v>
      </c>
      <c r="O74" t="s">
        <v>9355</v>
      </c>
      <c r="P74" t="s">
        <v>9356</v>
      </c>
      <c r="R74" t="s">
        <v>9238</v>
      </c>
      <c r="S74" t="s">
        <v>9239</v>
      </c>
    </row>
    <row r="75" spans="1:19" x14ac:dyDescent="0.25">
      <c r="A75" t="s">
        <v>9357</v>
      </c>
      <c r="D75" t="s">
        <v>7155</v>
      </c>
      <c r="E75">
        <v>2008</v>
      </c>
      <c r="F75" t="s">
        <v>9420</v>
      </c>
      <c r="J75">
        <v>267</v>
      </c>
      <c r="K75">
        <v>270</v>
      </c>
      <c r="L75">
        <f>K75-J75+1</f>
        <v>4</v>
      </c>
      <c r="M75" t="s">
        <v>7156</v>
      </c>
      <c r="N75" t="s">
        <v>9358</v>
      </c>
      <c r="O75" t="s">
        <v>9359</v>
      </c>
      <c r="P75" t="s">
        <v>9360</v>
      </c>
      <c r="R75" t="s">
        <v>9238</v>
      </c>
      <c r="S75" t="s">
        <v>9239</v>
      </c>
    </row>
    <row r="76" spans="1:19" x14ac:dyDescent="0.25">
      <c r="A76" t="s">
        <v>9371</v>
      </c>
      <c r="D76" t="s">
        <v>4661</v>
      </c>
      <c r="E76">
        <v>2008</v>
      </c>
      <c r="F76" t="s">
        <v>9423</v>
      </c>
      <c r="J76">
        <v>7</v>
      </c>
      <c r="K76">
        <v>14</v>
      </c>
      <c r="L76">
        <f>K76-J76+1</f>
        <v>8</v>
      </c>
      <c r="M76" t="s">
        <v>4663</v>
      </c>
      <c r="N76" t="s">
        <v>9372</v>
      </c>
      <c r="O76" t="s">
        <v>9373</v>
      </c>
      <c r="P76" t="s">
        <v>9374</v>
      </c>
      <c r="R76" t="s">
        <v>9238</v>
      </c>
      <c r="S76" t="s">
        <v>9239</v>
      </c>
    </row>
    <row r="77" spans="1:19" x14ac:dyDescent="0.25">
      <c r="A77" t="s">
        <v>9386</v>
      </c>
      <c r="D77" t="s">
        <v>9387</v>
      </c>
      <c r="E77">
        <v>2008</v>
      </c>
      <c r="G77">
        <v>6</v>
      </c>
      <c r="H77">
        <v>3</v>
      </c>
      <c r="L77">
        <f>K77-J77+1</f>
        <v>1</v>
      </c>
      <c r="M77" t="s">
        <v>4506</v>
      </c>
      <c r="N77" t="s">
        <v>9388</v>
      </c>
      <c r="O77" t="s">
        <v>9389</v>
      </c>
      <c r="P77" t="s">
        <v>9390</v>
      </c>
      <c r="R77" t="s">
        <v>9304</v>
      </c>
      <c r="S77" t="s">
        <v>9239</v>
      </c>
    </row>
    <row r="78" spans="1:19" x14ac:dyDescent="0.25">
      <c r="A78" t="s">
        <v>7770</v>
      </c>
      <c r="D78" t="s">
        <v>7771</v>
      </c>
      <c r="E78">
        <v>2008</v>
      </c>
      <c r="F78" t="s">
        <v>7772</v>
      </c>
      <c r="J78">
        <v>3448</v>
      </c>
      <c r="K78">
        <v>3455</v>
      </c>
      <c r="L78">
        <f>K78-J78</f>
        <v>7</v>
      </c>
      <c r="M78" t="s">
        <v>7773</v>
      </c>
      <c r="N78" t="s">
        <v>7774</v>
      </c>
      <c r="O78" t="s">
        <v>7775</v>
      </c>
      <c r="Q78" s="3"/>
      <c r="R78" t="s">
        <v>7286</v>
      </c>
      <c r="S78" t="s">
        <v>7287</v>
      </c>
    </row>
    <row r="79" spans="1:19" x14ac:dyDescent="0.25">
      <c r="A79" t="s">
        <v>7783</v>
      </c>
      <c r="D79" t="s">
        <v>7784</v>
      </c>
      <c r="E79">
        <v>2008</v>
      </c>
      <c r="F79" t="s">
        <v>7785</v>
      </c>
      <c r="J79">
        <v>194</v>
      </c>
      <c r="K79">
        <v>198</v>
      </c>
      <c r="L79">
        <f>K79-J79</f>
        <v>4</v>
      </c>
      <c r="M79" t="s">
        <v>7786</v>
      </c>
      <c r="N79" t="s">
        <v>7787</v>
      </c>
      <c r="O79" t="s">
        <v>7788</v>
      </c>
      <c r="P79" t="s">
        <v>7789</v>
      </c>
      <c r="Q79" s="3"/>
      <c r="R79" t="s">
        <v>7286</v>
      </c>
      <c r="S79" t="s">
        <v>7287</v>
      </c>
    </row>
    <row r="80" spans="1:19" x14ac:dyDescent="0.25">
      <c r="A80" t="s">
        <v>7794</v>
      </c>
      <c r="D80" t="s">
        <v>7795</v>
      </c>
      <c r="E80">
        <v>2008</v>
      </c>
      <c r="F80" t="s">
        <v>7796</v>
      </c>
      <c r="J80">
        <v>397</v>
      </c>
      <c r="K80">
        <v>404</v>
      </c>
      <c r="L80">
        <f>K80-J80</f>
        <v>7</v>
      </c>
      <c r="M80" t="s">
        <v>7797</v>
      </c>
      <c r="N80" t="s">
        <v>7798</v>
      </c>
      <c r="O80" t="s">
        <v>7799</v>
      </c>
      <c r="P80" t="s">
        <v>7800</v>
      </c>
      <c r="Q80" s="3"/>
      <c r="R80" t="s">
        <v>7286</v>
      </c>
      <c r="S80" t="s">
        <v>7287</v>
      </c>
    </row>
    <row r="81" spans="1:19" x14ac:dyDescent="0.25">
      <c r="A81" t="s">
        <v>8030</v>
      </c>
      <c r="D81" t="s">
        <v>8031</v>
      </c>
      <c r="E81">
        <v>2008</v>
      </c>
      <c r="F81" t="s">
        <v>8032</v>
      </c>
      <c r="J81">
        <v>12</v>
      </c>
      <c r="K81">
        <v>21</v>
      </c>
      <c r="L81">
        <f>K81-J81</f>
        <v>9</v>
      </c>
      <c r="M81" t="s">
        <v>8033</v>
      </c>
      <c r="N81" t="s">
        <v>8034</v>
      </c>
      <c r="O81" t="s">
        <v>8035</v>
      </c>
      <c r="Q81" s="3"/>
      <c r="R81" t="s">
        <v>7286</v>
      </c>
      <c r="S81" t="s">
        <v>7287</v>
      </c>
    </row>
    <row r="82" spans="1:19" x14ac:dyDescent="0.25">
      <c r="A82" t="s">
        <v>4876</v>
      </c>
      <c r="B82" t="s">
        <v>4877</v>
      </c>
      <c r="C82" t="s">
        <v>4878</v>
      </c>
      <c r="D82" t="s">
        <v>4879</v>
      </c>
      <c r="E82">
        <v>2008</v>
      </c>
      <c r="F82" t="s">
        <v>4880</v>
      </c>
      <c r="J82">
        <v>194</v>
      </c>
      <c r="K82">
        <v>201</v>
      </c>
      <c r="L82">
        <v>7</v>
      </c>
      <c r="N82" t="s">
        <v>4881</v>
      </c>
      <c r="O82" t="s">
        <v>4882</v>
      </c>
      <c r="P82" t="s">
        <v>4883</v>
      </c>
      <c r="Q82" t="s">
        <v>7174</v>
      </c>
      <c r="R82" t="s">
        <v>30</v>
      </c>
      <c r="S82" t="s">
        <v>28</v>
      </c>
    </row>
    <row r="83" spans="1:19" x14ac:dyDescent="0.25">
      <c r="A83" t="s">
        <v>7095</v>
      </c>
      <c r="B83" t="s">
        <v>7096</v>
      </c>
      <c r="C83" t="s">
        <v>7097</v>
      </c>
      <c r="D83" t="s">
        <v>7098</v>
      </c>
      <c r="E83">
        <v>2008</v>
      </c>
      <c r="F83" t="s">
        <v>7099</v>
      </c>
      <c r="J83">
        <v>105</v>
      </c>
      <c r="K83">
        <v>112</v>
      </c>
      <c r="L83">
        <v>7</v>
      </c>
      <c r="M83" t="s">
        <v>7100</v>
      </c>
      <c r="N83" t="s">
        <v>7101</v>
      </c>
      <c r="O83" t="s">
        <v>7102</v>
      </c>
      <c r="P83" t="s">
        <v>7103</v>
      </c>
      <c r="Q83" t="s">
        <v>7104</v>
      </c>
      <c r="R83" t="s">
        <v>30</v>
      </c>
      <c r="S83" t="s">
        <v>28</v>
      </c>
    </row>
    <row r="84" spans="1:19" x14ac:dyDescent="0.25">
      <c r="A84" t="s">
        <v>4867</v>
      </c>
      <c r="B84" t="s">
        <v>4868</v>
      </c>
      <c r="C84" t="s">
        <v>4869</v>
      </c>
      <c r="D84" t="s">
        <v>4870</v>
      </c>
      <c r="E84">
        <v>2008</v>
      </c>
      <c r="F84" t="s">
        <v>4871</v>
      </c>
      <c r="J84">
        <v>58</v>
      </c>
      <c r="K84">
        <v>67</v>
      </c>
      <c r="L84">
        <v>9</v>
      </c>
      <c r="M84" t="s">
        <v>4872</v>
      </c>
      <c r="N84" t="s">
        <v>4873</v>
      </c>
      <c r="O84" t="s">
        <v>4874</v>
      </c>
      <c r="P84" t="s">
        <v>4875</v>
      </c>
      <c r="Q84" t="s">
        <v>7169</v>
      </c>
      <c r="R84" t="s">
        <v>30</v>
      </c>
      <c r="S84" t="s">
        <v>28</v>
      </c>
    </row>
    <row r="85" spans="1:19" x14ac:dyDescent="0.25">
      <c r="A85" t="s">
        <v>4831</v>
      </c>
      <c r="B85" t="s">
        <v>4832</v>
      </c>
      <c r="C85" t="s">
        <v>4833</v>
      </c>
      <c r="D85" t="s">
        <v>4834</v>
      </c>
      <c r="E85">
        <v>2008</v>
      </c>
      <c r="F85" t="s">
        <v>3502</v>
      </c>
      <c r="G85" t="s">
        <v>4835</v>
      </c>
      <c r="J85">
        <v>309</v>
      </c>
      <c r="K85">
        <v>316</v>
      </c>
      <c r="L85">
        <v>7</v>
      </c>
      <c r="N85" t="s">
        <v>4836</v>
      </c>
      <c r="O85" t="s">
        <v>4837</v>
      </c>
      <c r="P85" t="s">
        <v>4838</v>
      </c>
      <c r="Q85" t="s">
        <v>7161</v>
      </c>
      <c r="R85" t="s">
        <v>30</v>
      </c>
      <c r="S85" t="s">
        <v>28</v>
      </c>
    </row>
    <row r="86" spans="1:19" x14ac:dyDescent="0.25">
      <c r="A86" t="s">
        <v>4782</v>
      </c>
      <c r="B86" t="s">
        <v>4783</v>
      </c>
      <c r="C86">
        <v>34881628200</v>
      </c>
      <c r="D86" t="s">
        <v>4784</v>
      </c>
      <c r="E86">
        <v>2008</v>
      </c>
      <c r="F86" t="s">
        <v>2281</v>
      </c>
      <c r="G86">
        <v>9</v>
      </c>
      <c r="H86">
        <v>2</v>
      </c>
      <c r="J86">
        <v>112</v>
      </c>
      <c r="K86">
        <v>120</v>
      </c>
      <c r="L86">
        <v>8</v>
      </c>
      <c r="M86" t="s">
        <v>4785</v>
      </c>
      <c r="N86" t="s">
        <v>4786</v>
      </c>
      <c r="O86" t="s">
        <v>4787</v>
      </c>
      <c r="P86" t="s">
        <v>4788</v>
      </c>
      <c r="Q86" t="s">
        <v>7122</v>
      </c>
      <c r="R86" t="s">
        <v>27</v>
      </c>
      <c r="S86" t="s">
        <v>28</v>
      </c>
    </row>
    <row r="87" spans="1:19" x14ac:dyDescent="0.25">
      <c r="A87" t="s">
        <v>4560</v>
      </c>
      <c r="B87" t="s">
        <v>4561</v>
      </c>
      <c r="C87" t="s">
        <v>4562</v>
      </c>
      <c r="D87" t="s">
        <v>4563</v>
      </c>
      <c r="E87">
        <v>2008</v>
      </c>
      <c r="F87" t="s">
        <v>4564</v>
      </c>
      <c r="J87">
        <v>9</v>
      </c>
      <c r="K87">
        <v>16</v>
      </c>
      <c r="L87">
        <v>7</v>
      </c>
      <c r="N87" t="s">
        <v>4565</v>
      </c>
      <c r="O87" t="s">
        <v>4566</v>
      </c>
      <c r="Q87" t="s">
        <v>7132</v>
      </c>
      <c r="R87" t="s">
        <v>30</v>
      </c>
      <c r="S87" t="s">
        <v>28</v>
      </c>
    </row>
    <row r="88" spans="1:19" x14ac:dyDescent="0.25">
      <c r="A88" t="s">
        <v>4650</v>
      </c>
      <c r="B88" t="s">
        <v>4651</v>
      </c>
      <c r="C88" t="s">
        <v>4652</v>
      </c>
      <c r="D88" t="s">
        <v>4653</v>
      </c>
      <c r="E88">
        <v>2008</v>
      </c>
      <c r="F88" t="s">
        <v>4191</v>
      </c>
      <c r="G88">
        <v>25</v>
      </c>
      <c r="H88">
        <v>1</v>
      </c>
      <c r="J88">
        <v>43</v>
      </c>
      <c r="K88">
        <v>45</v>
      </c>
      <c r="L88">
        <v>2</v>
      </c>
      <c r="M88" t="s">
        <v>4654</v>
      </c>
      <c r="N88" t="s">
        <v>4655</v>
      </c>
      <c r="O88" t="s">
        <v>4656</v>
      </c>
      <c r="P88" t="s">
        <v>4657</v>
      </c>
      <c r="R88" t="s">
        <v>27</v>
      </c>
      <c r="S88" t="s">
        <v>28</v>
      </c>
    </row>
    <row r="89" spans="1:19" x14ac:dyDescent="0.25">
      <c r="A89" t="s">
        <v>4814</v>
      </c>
      <c r="B89" t="s">
        <v>4815</v>
      </c>
      <c r="C89" t="s">
        <v>4816</v>
      </c>
      <c r="D89" t="s">
        <v>4817</v>
      </c>
      <c r="E89">
        <v>2008</v>
      </c>
      <c r="F89" t="s">
        <v>29</v>
      </c>
      <c r="G89" t="s">
        <v>4818</v>
      </c>
      <c r="J89">
        <v>244</v>
      </c>
      <c r="K89">
        <v>261</v>
      </c>
      <c r="L89">
        <v>17</v>
      </c>
      <c r="M89" t="s">
        <v>4819</v>
      </c>
      <c r="N89" t="s">
        <v>4820</v>
      </c>
      <c r="O89" t="s">
        <v>4821</v>
      </c>
      <c r="Q89" t="s">
        <v>7150</v>
      </c>
      <c r="R89" t="s">
        <v>30</v>
      </c>
      <c r="S89" t="s">
        <v>28</v>
      </c>
    </row>
    <row r="90" spans="1:19" x14ac:dyDescent="0.25">
      <c r="A90" t="s">
        <v>4713</v>
      </c>
      <c r="B90" t="s">
        <v>4714</v>
      </c>
      <c r="C90" t="s">
        <v>4715</v>
      </c>
      <c r="D90" t="s">
        <v>4716</v>
      </c>
      <c r="E90">
        <v>2008</v>
      </c>
      <c r="F90" t="s">
        <v>734</v>
      </c>
      <c r="J90">
        <v>57</v>
      </c>
      <c r="K90">
        <v>66</v>
      </c>
      <c r="L90">
        <v>9</v>
      </c>
      <c r="M90" t="s">
        <v>4717</v>
      </c>
      <c r="N90" t="s">
        <v>4718</v>
      </c>
      <c r="O90" t="s">
        <v>4719</v>
      </c>
      <c r="P90" t="s">
        <v>4720</v>
      </c>
      <c r="Q90" t="s">
        <v>7091</v>
      </c>
      <c r="R90" t="s">
        <v>30</v>
      </c>
      <c r="S90" t="s">
        <v>28</v>
      </c>
    </row>
    <row r="91" spans="1:19" x14ac:dyDescent="0.25">
      <c r="A91" t="s">
        <v>4633</v>
      </c>
      <c r="B91" t="s">
        <v>4634</v>
      </c>
      <c r="C91" t="s">
        <v>4635</v>
      </c>
      <c r="D91" t="s">
        <v>4636</v>
      </c>
      <c r="E91">
        <v>2008</v>
      </c>
      <c r="F91" t="s">
        <v>4637</v>
      </c>
      <c r="G91">
        <v>2</v>
      </c>
      <c r="J91">
        <v>276</v>
      </c>
      <c r="K91">
        <v>278</v>
      </c>
      <c r="L91">
        <v>2</v>
      </c>
      <c r="N91" t="s">
        <v>4638</v>
      </c>
      <c r="O91" t="s">
        <v>4639</v>
      </c>
      <c r="P91" t="s">
        <v>4640</v>
      </c>
      <c r="Q91" t="s">
        <v>7172</v>
      </c>
      <c r="R91" t="s">
        <v>30</v>
      </c>
      <c r="S91" t="s">
        <v>28</v>
      </c>
    </row>
    <row r="92" spans="1:19" x14ac:dyDescent="0.25">
      <c r="A92" t="s">
        <v>7152</v>
      </c>
      <c r="B92" t="s">
        <v>7153</v>
      </c>
      <c r="C92" t="s">
        <v>7154</v>
      </c>
      <c r="D92" t="s">
        <v>7155</v>
      </c>
      <c r="E92">
        <v>2008</v>
      </c>
      <c r="F92" t="s">
        <v>4521</v>
      </c>
      <c r="J92">
        <v>267</v>
      </c>
      <c r="K92">
        <v>270</v>
      </c>
      <c r="L92">
        <v>3</v>
      </c>
      <c r="M92" t="s">
        <v>7156</v>
      </c>
      <c r="N92" t="s">
        <v>7157</v>
      </c>
      <c r="O92" t="s">
        <v>7158</v>
      </c>
      <c r="P92" t="s">
        <v>7159</v>
      </c>
      <c r="Q92" t="s">
        <v>7160</v>
      </c>
      <c r="R92" t="s">
        <v>30</v>
      </c>
      <c r="S92" t="s">
        <v>28</v>
      </c>
    </row>
    <row r="93" spans="1:19" x14ac:dyDescent="0.25">
      <c r="A93" t="s">
        <v>4695</v>
      </c>
      <c r="B93" t="s">
        <v>4696</v>
      </c>
      <c r="C93" t="s">
        <v>4697</v>
      </c>
      <c r="D93" t="s">
        <v>4698</v>
      </c>
      <c r="E93">
        <v>2008</v>
      </c>
      <c r="F93" t="s">
        <v>4699</v>
      </c>
      <c r="J93">
        <v>18</v>
      </c>
      <c r="K93">
        <v>22</v>
      </c>
      <c r="L93">
        <v>4</v>
      </c>
      <c r="M93" t="s">
        <v>4700</v>
      </c>
      <c r="N93" t="s">
        <v>4701</v>
      </c>
      <c r="O93" t="s">
        <v>4702</v>
      </c>
      <c r="P93" t="s">
        <v>4703</v>
      </c>
      <c r="Q93" t="s">
        <v>7089</v>
      </c>
      <c r="R93" t="s">
        <v>30</v>
      </c>
      <c r="S93" t="s">
        <v>28</v>
      </c>
    </row>
    <row r="94" spans="1:19" x14ac:dyDescent="0.25">
      <c r="A94" t="s">
        <v>4517</v>
      </c>
      <c r="B94" t="s">
        <v>4518</v>
      </c>
      <c r="C94" t="s">
        <v>4519</v>
      </c>
      <c r="D94" t="s">
        <v>4520</v>
      </c>
      <c r="E94">
        <v>2008</v>
      </c>
      <c r="F94" t="s">
        <v>4521</v>
      </c>
      <c r="J94">
        <v>259</v>
      </c>
      <c r="K94">
        <v>262</v>
      </c>
      <c r="L94">
        <v>3</v>
      </c>
      <c r="M94" t="s">
        <v>4522</v>
      </c>
      <c r="N94" t="s">
        <v>4523</v>
      </c>
      <c r="O94" t="s">
        <v>4524</v>
      </c>
      <c r="P94" t="s">
        <v>4525</v>
      </c>
      <c r="Q94" t="s">
        <v>7119</v>
      </c>
      <c r="R94" t="s">
        <v>30</v>
      </c>
      <c r="S94" t="s">
        <v>28</v>
      </c>
    </row>
    <row r="95" spans="1:19" x14ac:dyDescent="0.25">
      <c r="A95" t="s">
        <v>4552</v>
      </c>
      <c r="B95" t="s">
        <v>4553</v>
      </c>
      <c r="C95" t="s">
        <v>4554</v>
      </c>
      <c r="D95" t="s">
        <v>4555</v>
      </c>
      <c r="E95">
        <v>2008</v>
      </c>
      <c r="F95" t="s">
        <v>4556</v>
      </c>
      <c r="J95">
        <v>11</v>
      </c>
      <c r="K95">
        <v>18</v>
      </c>
      <c r="L95">
        <v>7</v>
      </c>
      <c r="N95" t="s">
        <v>4557</v>
      </c>
      <c r="O95" t="s">
        <v>4558</v>
      </c>
      <c r="P95" t="s">
        <v>4559</v>
      </c>
      <c r="Q95" t="s">
        <v>7129</v>
      </c>
      <c r="R95" t="s">
        <v>30</v>
      </c>
      <c r="S95" t="s">
        <v>28</v>
      </c>
    </row>
    <row r="96" spans="1:19" x14ac:dyDescent="0.25">
      <c r="A96" t="s">
        <v>4526</v>
      </c>
      <c r="B96" t="s">
        <v>4527</v>
      </c>
      <c r="C96" t="s">
        <v>4528</v>
      </c>
      <c r="D96" t="s">
        <v>4529</v>
      </c>
      <c r="E96">
        <v>2008</v>
      </c>
      <c r="F96" t="s">
        <v>4530</v>
      </c>
      <c r="G96">
        <v>141</v>
      </c>
      <c r="J96">
        <v>115</v>
      </c>
      <c r="K96">
        <v>130</v>
      </c>
      <c r="L96">
        <v>15</v>
      </c>
      <c r="M96" t="s">
        <v>4531</v>
      </c>
      <c r="N96" t="s">
        <v>4532</v>
      </c>
      <c r="O96" t="s">
        <v>4533</v>
      </c>
      <c r="Q96" t="s">
        <v>7123</v>
      </c>
      <c r="R96" t="s">
        <v>27</v>
      </c>
      <c r="S96" t="s">
        <v>28</v>
      </c>
    </row>
    <row r="97" spans="1:19" x14ac:dyDescent="0.25">
      <c r="A97" t="s">
        <v>4892</v>
      </c>
      <c r="B97" t="s">
        <v>4893</v>
      </c>
      <c r="C97" t="s">
        <v>4894</v>
      </c>
      <c r="D97" t="s">
        <v>4895</v>
      </c>
      <c r="E97">
        <v>2008</v>
      </c>
      <c r="F97" t="s">
        <v>4896</v>
      </c>
      <c r="G97">
        <v>8</v>
      </c>
      <c r="H97">
        <v>6</v>
      </c>
      <c r="J97">
        <v>354</v>
      </c>
      <c r="K97">
        <v>359</v>
      </c>
      <c r="L97">
        <v>5</v>
      </c>
      <c r="M97" t="s">
        <v>4897</v>
      </c>
      <c r="N97" t="s">
        <v>4898</v>
      </c>
      <c r="O97" t="s">
        <v>4899</v>
      </c>
      <c r="P97" t="s">
        <v>4900</v>
      </c>
      <c r="Q97" t="s">
        <v>7179</v>
      </c>
      <c r="R97" t="s">
        <v>27</v>
      </c>
      <c r="S97" t="s">
        <v>28</v>
      </c>
    </row>
    <row r="98" spans="1:19" x14ac:dyDescent="0.25">
      <c r="A98" t="s">
        <v>4502</v>
      </c>
      <c r="B98" t="s">
        <v>4503</v>
      </c>
      <c r="C98" t="s">
        <v>4504</v>
      </c>
      <c r="D98" t="s">
        <v>4505</v>
      </c>
      <c r="E98">
        <v>2008</v>
      </c>
      <c r="F98" t="s">
        <v>4224</v>
      </c>
      <c r="G98">
        <v>6</v>
      </c>
      <c r="H98">
        <v>3</v>
      </c>
      <c r="I98">
        <v>38</v>
      </c>
      <c r="M98" t="s">
        <v>4506</v>
      </c>
      <c r="N98" t="s">
        <v>4507</v>
      </c>
      <c r="O98" t="s">
        <v>4508</v>
      </c>
      <c r="P98" t="s">
        <v>4509</v>
      </c>
      <c r="Q98" t="s">
        <v>7117</v>
      </c>
      <c r="R98" t="s">
        <v>27</v>
      </c>
      <c r="S98" t="s">
        <v>28</v>
      </c>
    </row>
    <row r="99" spans="1:19" x14ac:dyDescent="0.25">
      <c r="A99" t="s">
        <v>4658</v>
      </c>
      <c r="B99" t="s">
        <v>4659</v>
      </c>
      <c r="C99" t="s">
        <v>4660</v>
      </c>
      <c r="D99" t="s">
        <v>4661</v>
      </c>
      <c r="E99">
        <v>2008</v>
      </c>
      <c r="F99" t="s">
        <v>4662</v>
      </c>
      <c r="J99">
        <v>7</v>
      </c>
      <c r="K99">
        <v>14</v>
      </c>
      <c r="L99">
        <v>7</v>
      </c>
      <c r="M99" t="s">
        <v>4663</v>
      </c>
      <c r="N99" t="s">
        <v>4664</v>
      </c>
      <c r="O99" t="s">
        <v>4665</v>
      </c>
      <c r="P99" t="s">
        <v>4666</v>
      </c>
      <c r="Q99" t="s">
        <v>7177</v>
      </c>
      <c r="R99" t="s">
        <v>30</v>
      </c>
      <c r="S99" t="s">
        <v>28</v>
      </c>
    </row>
    <row r="100" spans="1:19" x14ac:dyDescent="0.25">
      <c r="A100" t="s">
        <v>7135</v>
      </c>
      <c r="B100" t="s">
        <v>7136</v>
      </c>
      <c r="C100" t="s">
        <v>7137</v>
      </c>
      <c r="D100" t="s">
        <v>7138</v>
      </c>
      <c r="E100">
        <v>2008</v>
      </c>
      <c r="F100" t="s">
        <v>7139</v>
      </c>
      <c r="G100">
        <v>2</v>
      </c>
      <c r="J100">
        <v>11</v>
      </c>
      <c r="K100">
        <v>14</v>
      </c>
      <c r="L100">
        <v>3</v>
      </c>
      <c r="M100" t="s">
        <v>7140</v>
      </c>
      <c r="N100" t="s">
        <v>7141</v>
      </c>
      <c r="O100" t="s">
        <v>7142</v>
      </c>
      <c r="P100" t="s">
        <v>7143</v>
      </c>
      <c r="Q100" t="s">
        <v>7144</v>
      </c>
      <c r="R100" t="s">
        <v>30</v>
      </c>
      <c r="S100" t="s">
        <v>28</v>
      </c>
    </row>
    <row r="101" spans="1:19" x14ac:dyDescent="0.25">
      <c r="A101" t="s">
        <v>9375</v>
      </c>
      <c r="D101" t="s">
        <v>9376</v>
      </c>
      <c r="E101">
        <v>2009</v>
      </c>
      <c r="F101" t="s">
        <v>9424</v>
      </c>
      <c r="J101">
        <v>103</v>
      </c>
      <c r="K101">
        <v>110</v>
      </c>
      <c r="L101">
        <f>K101-J101+1</f>
        <v>8</v>
      </c>
      <c r="M101" t="s">
        <v>9377</v>
      </c>
      <c r="N101" t="s">
        <v>9378</v>
      </c>
      <c r="O101" t="s">
        <v>9379</v>
      </c>
      <c r="P101" t="s">
        <v>9380</v>
      </c>
      <c r="R101" t="s">
        <v>9238</v>
      </c>
      <c r="S101" t="s">
        <v>9239</v>
      </c>
    </row>
    <row r="102" spans="1:19" x14ac:dyDescent="0.25">
      <c r="A102" t="s">
        <v>9381</v>
      </c>
      <c r="D102" t="s">
        <v>9382</v>
      </c>
      <c r="E102">
        <v>2009</v>
      </c>
      <c r="F102" t="s">
        <v>9425</v>
      </c>
      <c r="J102">
        <v>7</v>
      </c>
      <c r="K102">
        <v>8</v>
      </c>
      <c r="L102">
        <f>K102-J102+1</f>
        <v>2</v>
      </c>
      <c r="M102" t="s">
        <v>4415</v>
      </c>
      <c r="N102" t="s">
        <v>9383</v>
      </c>
      <c r="O102" t="s">
        <v>9384</v>
      </c>
      <c r="P102" t="s">
        <v>9385</v>
      </c>
      <c r="R102" t="s">
        <v>9238</v>
      </c>
      <c r="S102" t="s">
        <v>9239</v>
      </c>
    </row>
    <row r="103" spans="1:19" x14ac:dyDescent="0.25">
      <c r="A103" t="s">
        <v>9396</v>
      </c>
      <c r="D103" t="s">
        <v>4600</v>
      </c>
      <c r="E103">
        <v>2009</v>
      </c>
      <c r="F103" t="s">
        <v>9427</v>
      </c>
      <c r="L103">
        <f>K103-J103+1</f>
        <v>1</v>
      </c>
      <c r="M103" t="s">
        <v>4602</v>
      </c>
      <c r="N103" t="s">
        <v>9397</v>
      </c>
      <c r="O103" t="s">
        <v>9398</v>
      </c>
      <c r="P103" t="s">
        <v>9399</v>
      </c>
      <c r="R103" t="s">
        <v>9238</v>
      </c>
      <c r="S103" t="s">
        <v>9239</v>
      </c>
    </row>
    <row r="104" spans="1:19" x14ac:dyDescent="0.25">
      <c r="A104" t="s">
        <v>7642</v>
      </c>
      <c r="D104" t="s">
        <v>7643</v>
      </c>
      <c r="E104">
        <v>2009</v>
      </c>
      <c r="F104" t="s">
        <v>7644</v>
      </c>
      <c r="J104">
        <v>2388</v>
      </c>
      <c r="K104">
        <v>2391</v>
      </c>
      <c r="L104">
        <f t="shared" ref="L104:L110" si="1">K104-J104</f>
        <v>3</v>
      </c>
      <c r="M104" t="s">
        <v>7645</v>
      </c>
      <c r="N104" t="s">
        <v>7646</v>
      </c>
      <c r="O104" t="s">
        <v>7647</v>
      </c>
      <c r="P104" t="s">
        <v>7648</v>
      </c>
      <c r="Q104" s="3"/>
      <c r="R104" t="s">
        <v>7286</v>
      </c>
      <c r="S104" t="s">
        <v>7287</v>
      </c>
    </row>
    <row r="105" spans="1:19" x14ac:dyDescent="0.25">
      <c r="A105" t="s">
        <v>7670</v>
      </c>
      <c r="D105" t="s">
        <v>7671</v>
      </c>
      <c r="E105">
        <v>2009</v>
      </c>
      <c r="F105" t="s">
        <v>7672</v>
      </c>
      <c r="J105">
        <v>324</v>
      </c>
      <c r="K105">
        <v>328</v>
      </c>
      <c r="L105">
        <f t="shared" si="1"/>
        <v>4</v>
      </c>
      <c r="M105" t="s">
        <v>7673</v>
      </c>
      <c r="N105" t="s">
        <v>7674</v>
      </c>
      <c r="O105" t="s">
        <v>7675</v>
      </c>
      <c r="P105" t="s">
        <v>7676</v>
      </c>
      <c r="Q105" s="3"/>
      <c r="R105" t="s">
        <v>7286</v>
      </c>
      <c r="S105" t="s">
        <v>7287</v>
      </c>
    </row>
    <row r="106" spans="1:19" x14ac:dyDescent="0.25">
      <c r="A106" t="s">
        <v>7776</v>
      </c>
      <c r="D106" t="s">
        <v>7777</v>
      </c>
      <c r="E106">
        <v>2009</v>
      </c>
      <c r="F106" t="s">
        <v>7778</v>
      </c>
      <c r="G106">
        <v>1</v>
      </c>
      <c r="J106">
        <v>293</v>
      </c>
      <c r="K106">
        <v>298</v>
      </c>
      <c r="L106">
        <f t="shared" si="1"/>
        <v>5</v>
      </c>
      <c r="M106" t="s">
        <v>7779</v>
      </c>
      <c r="N106" t="s">
        <v>7780</v>
      </c>
      <c r="O106" t="s">
        <v>7781</v>
      </c>
      <c r="P106" t="s">
        <v>7782</v>
      </c>
      <c r="Q106" s="3"/>
      <c r="R106" t="s">
        <v>7286</v>
      </c>
      <c r="S106" t="s">
        <v>7287</v>
      </c>
    </row>
    <row r="107" spans="1:19" x14ac:dyDescent="0.25">
      <c r="A107" t="s">
        <v>8608</v>
      </c>
      <c r="D107" t="s">
        <v>8609</v>
      </c>
      <c r="E107">
        <v>2009</v>
      </c>
      <c r="F107" t="s">
        <v>8610</v>
      </c>
      <c r="J107">
        <v>132</v>
      </c>
      <c r="K107">
        <v>139</v>
      </c>
      <c r="L107">
        <f t="shared" si="1"/>
        <v>7</v>
      </c>
      <c r="M107" t="s">
        <v>8611</v>
      </c>
      <c r="N107" t="s">
        <v>8612</v>
      </c>
      <c r="O107" t="s">
        <v>8613</v>
      </c>
      <c r="P107" t="s">
        <v>8614</v>
      </c>
      <c r="Q107" s="3"/>
      <c r="R107" t="s">
        <v>7286</v>
      </c>
      <c r="S107" t="s">
        <v>7287</v>
      </c>
    </row>
    <row r="108" spans="1:19" x14ac:dyDescent="0.25">
      <c r="A108" t="s">
        <v>8733</v>
      </c>
      <c r="D108" t="s">
        <v>8734</v>
      </c>
      <c r="E108">
        <v>2009</v>
      </c>
      <c r="F108" t="s">
        <v>8735</v>
      </c>
      <c r="J108">
        <v>115</v>
      </c>
      <c r="K108">
        <v>121</v>
      </c>
      <c r="L108">
        <f t="shared" si="1"/>
        <v>6</v>
      </c>
      <c r="M108" t="s">
        <v>8736</v>
      </c>
      <c r="N108" t="s">
        <v>8737</v>
      </c>
      <c r="O108" t="s">
        <v>8738</v>
      </c>
      <c r="Q108" s="3"/>
      <c r="R108" t="s">
        <v>7286</v>
      </c>
      <c r="S108" t="s">
        <v>7287</v>
      </c>
    </row>
    <row r="109" spans="1:19" x14ac:dyDescent="0.25">
      <c r="A109" t="s">
        <v>8972</v>
      </c>
      <c r="D109" t="s">
        <v>8973</v>
      </c>
      <c r="E109">
        <v>2009</v>
      </c>
      <c r="F109" t="s">
        <v>7644</v>
      </c>
      <c r="J109">
        <v>811</v>
      </c>
      <c r="K109">
        <v>814</v>
      </c>
      <c r="L109">
        <f t="shared" si="1"/>
        <v>3</v>
      </c>
      <c r="M109" t="s">
        <v>8974</v>
      </c>
      <c r="N109" t="s">
        <v>8975</v>
      </c>
      <c r="O109" t="s">
        <v>8976</v>
      </c>
      <c r="Q109" s="3"/>
      <c r="R109" t="s">
        <v>7286</v>
      </c>
      <c r="S109" t="s">
        <v>7287</v>
      </c>
    </row>
    <row r="110" spans="1:19" x14ac:dyDescent="0.25">
      <c r="A110" t="s">
        <v>9142</v>
      </c>
      <c r="D110" t="s">
        <v>9143</v>
      </c>
      <c r="E110">
        <v>2009</v>
      </c>
      <c r="F110" t="s">
        <v>9144</v>
      </c>
      <c r="J110">
        <v>918</v>
      </c>
      <c r="K110">
        <v>923</v>
      </c>
      <c r="L110">
        <f t="shared" si="1"/>
        <v>5</v>
      </c>
      <c r="M110" t="s">
        <v>9145</v>
      </c>
      <c r="N110" t="s">
        <v>9146</v>
      </c>
      <c r="O110" t="s">
        <v>9147</v>
      </c>
      <c r="Q110" s="3"/>
      <c r="R110" t="s">
        <v>7286</v>
      </c>
      <c r="S110" t="s">
        <v>7287</v>
      </c>
    </row>
    <row r="111" spans="1:19" x14ac:dyDescent="0.25">
      <c r="A111" t="s">
        <v>4606</v>
      </c>
      <c r="B111" t="s">
        <v>4607</v>
      </c>
      <c r="C111" t="s">
        <v>4608</v>
      </c>
      <c r="D111" t="s">
        <v>4609</v>
      </c>
      <c r="E111">
        <v>2009</v>
      </c>
      <c r="F111" t="s">
        <v>70</v>
      </c>
      <c r="G111" t="s">
        <v>4610</v>
      </c>
      <c r="J111">
        <v>78</v>
      </c>
      <c r="K111">
        <v>85</v>
      </c>
      <c r="L111">
        <v>7</v>
      </c>
      <c r="N111" t="s">
        <v>4611</v>
      </c>
      <c r="O111" t="s">
        <v>4612</v>
      </c>
      <c r="P111" t="s">
        <v>4613</v>
      </c>
      <c r="Q111" t="s">
        <v>7162</v>
      </c>
      <c r="R111" t="s">
        <v>30</v>
      </c>
      <c r="S111" t="s">
        <v>28</v>
      </c>
    </row>
    <row r="112" spans="1:19" x14ac:dyDescent="0.25">
      <c r="A112" t="s">
        <v>4728</v>
      </c>
      <c r="B112" t="s">
        <v>4729</v>
      </c>
      <c r="C112" t="s">
        <v>4730</v>
      </c>
      <c r="D112" t="s">
        <v>4731</v>
      </c>
      <c r="E112">
        <v>2009</v>
      </c>
      <c r="F112" t="s">
        <v>4732</v>
      </c>
      <c r="J112">
        <v>1873</v>
      </c>
      <c r="K112">
        <v>1879</v>
      </c>
      <c r="L112">
        <v>6</v>
      </c>
      <c r="N112" t="s">
        <v>4733</v>
      </c>
      <c r="O112" t="s">
        <v>4734</v>
      </c>
      <c r="Q112" t="s">
        <v>7025</v>
      </c>
      <c r="R112" t="s">
        <v>30</v>
      </c>
      <c r="S112" t="s">
        <v>28</v>
      </c>
    </row>
    <row r="113" spans="1:19" x14ac:dyDescent="0.25">
      <c r="A113" t="s">
        <v>4859</v>
      </c>
      <c r="B113" t="s">
        <v>4860</v>
      </c>
      <c r="C113" t="s">
        <v>4861</v>
      </c>
      <c r="D113" t="s">
        <v>4862</v>
      </c>
      <c r="E113">
        <v>2009</v>
      </c>
      <c r="F113" t="s">
        <v>4863</v>
      </c>
      <c r="J113">
        <v>135</v>
      </c>
      <c r="K113">
        <v>142</v>
      </c>
      <c r="L113">
        <v>7</v>
      </c>
      <c r="N113" t="s">
        <v>4864</v>
      </c>
      <c r="O113" t="s">
        <v>4865</v>
      </c>
      <c r="P113" t="s">
        <v>4866</v>
      </c>
      <c r="Q113" t="s">
        <v>7066</v>
      </c>
      <c r="R113" t="s">
        <v>30</v>
      </c>
      <c r="S113" t="s">
        <v>28</v>
      </c>
    </row>
    <row r="114" spans="1:19" x14ac:dyDescent="0.25">
      <c r="A114" t="s">
        <v>4583</v>
      </c>
      <c r="B114" t="s">
        <v>4584</v>
      </c>
      <c r="C114" t="s">
        <v>4585</v>
      </c>
      <c r="D114" t="s">
        <v>4586</v>
      </c>
      <c r="E114">
        <v>2009</v>
      </c>
      <c r="F114" t="s">
        <v>4587</v>
      </c>
      <c r="J114">
        <v>167</v>
      </c>
      <c r="K114">
        <v>172</v>
      </c>
      <c r="L114">
        <v>5</v>
      </c>
      <c r="N114" t="s">
        <v>4588</v>
      </c>
      <c r="O114" t="s">
        <v>4589</v>
      </c>
      <c r="Q114" t="s">
        <v>6999</v>
      </c>
      <c r="R114" t="s">
        <v>30</v>
      </c>
      <c r="S114" t="s">
        <v>28</v>
      </c>
    </row>
    <row r="115" spans="1:19" x14ac:dyDescent="0.25">
      <c r="A115" t="s">
        <v>4743</v>
      </c>
      <c r="B115" t="s">
        <v>4744</v>
      </c>
      <c r="C115">
        <v>24074495900</v>
      </c>
      <c r="D115" t="s">
        <v>4745</v>
      </c>
      <c r="E115">
        <v>2009</v>
      </c>
      <c r="F115" t="s">
        <v>4746</v>
      </c>
      <c r="G115">
        <v>24</v>
      </c>
      <c r="H115">
        <v>2</v>
      </c>
      <c r="J115">
        <v>115</v>
      </c>
      <c r="K115">
        <v>127</v>
      </c>
      <c r="L115">
        <v>12</v>
      </c>
      <c r="M115" t="s">
        <v>4747</v>
      </c>
      <c r="N115" t="s">
        <v>4748</v>
      </c>
      <c r="O115" t="s">
        <v>4749</v>
      </c>
      <c r="Q115" t="s">
        <v>7109</v>
      </c>
      <c r="R115" t="s">
        <v>27</v>
      </c>
      <c r="S115" t="s">
        <v>28</v>
      </c>
    </row>
    <row r="116" spans="1:19" x14ac:dyDescent="0.25">
      <c r="A116" t="s">
        <v>4674</v>
      </c>
      <c r="B116" t="s">
        <v>4675</v>
      </c>
      <c r="C116" t="s">
        <v>4676</v>
      </c>
      <c r="D116" t="s">
        <v>4677</v>
      </c>
      <c r="E116">
        <v>2009</v>
      </c>
      <c r="F116" t="s">
        <v>70</v>
      </c>
      <c r="G116" t="s">
        <v>4610</v>
      </c>
      <c r="J116">
        <v>271</v>
      </c>
      <c r="K116">
        <v>278</v>
      </c>
      <c r="L116">
        <v>7</v>
      </c>
      <c r="N116" t="s">
        <v>4678</v>
      </c>
      <c r="O116" t="s">
        <v>4679</v>
      </c>
      <c r="P116" t="s">
        <v>4680</v>
      </c>
      <c r="Q116" t="s">
        <v>7178</v>
      </c>
      <c r="R116" t="s">
        <v>30</v>
      </c>
      <c r="S116" t="s">
        <v>28</v>
      </c>
    </row>
    <row r="117" spans="1:19" x14ac:dyDescent="0.25">
      <c r="A117" t="s">
        <v>4774</v>
      </c>
      <c r="B117" t="s">
        <v>4775</v>
      </c>
      <c r="C117" t="s">
        <v>4776</v>
      </c>
      <c r="D117" t="s">
        <v>4777</v>
      </c>
      <c r="E117">
        <v>2009</v>
      </c>
      <c r="F117" t="s">
        <v>3914</v>
      </c>
      <c r="G117">
        <v>26</v>
      </c>
      <c r="H117">
        <v>4</v>
      </c>
      <c r="J117">
        <v>299</v>
      </c>
      <c r="K117">
        <v>313</v>
      </c>
      <c r="L117">
        <v>14</v>
      </c>
      <c r="M117" t="s">
        <v>4778</v>
      </c>
      <c r="N117" t="s">
        <v>4779</v>
      </c>
      <c r="O117" t="s">
        <v>4780</v>
      </c>
      <c r="P117" t="s">
        <v>4781</v>
      </c>
      <c r="Q117" t="s">
        <v>7036</v>
      </c>
      <c r="R117" t="s">
        <v>27</v>
      </c>
      <c r="S117" t="s">
        <v>28</v>
      </c>
    </row>
    <row r="118" spans="1:19" x14ac:dyDescent="0.25">
      <c r="A118" t="s">
        <v>4445</v>
      </c>
      <c r="B118" t="s">
        <v>4446</v>
      </c>
      <c r="C118">
        <v>12344828900</v>
      </c>
      <c r="D118" t="s">
        <v>4447</v>
      </c>
      <c r="E118">
        <v>2009</v>
      </c>
      <c r="F118" t="s">
        <v>4224</v>
      </c>
      <c r="G118">
        <v>7</v>
      </c>
      <c r="H118">
        <v>2</v>
      </c>
      <c r="I118">
        <v>25</v>
      </c>
      <c r="M118" t="s">
        <v>4448</v>
      </c>
      <c r="N118" t="s">
        <v>4449</v>
      </c>
      <c r="O118" t="s">
        <v>4450</v>
      </c>
      <c r="P118" t="s">
        <v>4451</v>
      </c>
      <c r="Q118" t="s">
        <v>6899</v>
      </c>
      <c r="R118" t="s">
        <v>27</v>
      </c>
      <c r="S118" t="s">
        <v>28</v>
      </c>
    </row>
    <row r="119" spans="1:19" x14ac:dyDescent="0.25">
      <c r="A119" t="s">
        <v>4597</v>
      </c>
      <c r="B119" t="s">
        <v>4598</v>
      </c>
      <c r="C119" t="s">
        <v>4599</v>
      </c>
      <c r="D119" t="s">
        <v>4600</v>
      </c>
      <c r="E119">
        <v>2009</v>
      </c>
      <c r="F119" t="s">
        <v>4601</v>
      </c>
      <c r="I119">
        <v>1640395</v>
      </c>
      <c r="M119" t="s">
        <v>4602</v>
      </c>
      <c r="N119" t="s">
        <v>4603</v>
      </c>
      <c r="O119" t="s">
        <v>4604</v>
      </c>
      <c r="P119" t="s">
        <v>4605</v>
      </c>
      <c r="Q119" t="s">
        <v>7001</v>
      </c>
      <c r="R119" t="s">
        <v>30</v>
      </c>
      <c r="S119" t="s">
        <v>28</v>
      </c>
    </row>
    <row r="120" spans="1:19" x14ac:dyDescent="0.25">
      <c r="A120" t="s">
        <v>4419</v>
      </c>
      <c r="B120" t="s">
        <v>4420</v>
      </c>
      <c r="C120" t="s">
        <v>4421</v>
      </c>
      <c r="D120" t="s">
        <v>4422</v>
      </c>
      <c r="E120">
        <v>2009</v>
      </c>
      <c r="F120" t="s">
        <v>29</v>
      </c>
      <c r="G120" t="s">
        <v>4423</v>
      </c>
      <c r="J120">
        <v>65</v>
      </c>
      <c r="K120">
        <v>74</v>
      </c>
      <c r="L120">
        <v>9</v>
      </c>
      <c r="M120" t="s">
        <v>4424</v>
      </c>
      <c r="N120" t="s">
        <v>4425</v>
      </c>
      <c r="O120" t="s">
        <v>4426</v>
      </c>
      <c r="P120" t="s">
        <v>4427</v>
      </c>
      <c r="Q120" t="s">
        <v>6890</v>
      </c>
      <c r="R120" t="s">
        <v>30</v>
      </c>
      <c r="S120" t="s">
        <v>28</v>
      </c>
    </row>
    <row r="121" spans="1:19" x14ac:dyDescent="0.25">
      <c r="A121" t="s">
        <v>4461</v>
      </c>
      <c r="B121" t="s">
        <v>4462</v>
      </c>
      <c r="C121" t="s">
        <v>4463</v>
      </c>
      <c r="D121" t="s">
        <v>4464</v>
      </c>
      <c r="E121">
        <v>2009</v>
      </c>
      <c r="F121" t="s">
        <v>4465</v>
      </c>
      <c r="G121">
        <v>4</v>
      </c>
      <c r="J121">
        <v>191</v>
      </c>
      <c r="K121">
        <v>194</v>
      </c>
      <c r="L121">
        <v>3</v>
      </c>
      <c r="N121" t="s">
        <v>4466</v>
      </c>
      <c r="O121" t="s">
        <v>4467</v>
      </c>
      <c r="Q121" t="s">
        <v>6932</v>
      </c>
      <c r="R121" t="s">
        <v>30</v>
      </c>
      <c r="S121" t="s">
        <v>28</v>
      </c>
    </row>
    <row r="122" spans="1:19" x14ac:dyDescent="0.25">
      <c r="A122" t="s">
        <v>7039</v>
      </c>
      <c r="B122" t="s">
        <v>7040</v>
      </c>
      <c r="C122" t="s">
        <v>7041</v>
      </c>
      <c r="D122" t="s">
        <v>7042</v>
      </c>
      <c r="E122">
        <v>2009</v>
      </c>
      <c r="F122" t="s">
        <v>233</v>
      </c>
      <c r="G122">
        <v>498</v>
      </c>
      <c r="L122">
        <v>10</v>
      </c>
      <c r="N122" t="s">
        <v>7043</v>
      </c>
      <c r="O122" t="s">
        <v>7044</v>
      </c>
      <c r="Q122" t="s">
        <v>7045</v>
      </c>
      <c r="R122" t="s">
        <v>30</v>
      </c>
      <c r="S122" t="s">
        <v>28</v>
      </c>
    </row>
    <row r="123" spans="1:19" x14ac:dyDescent="0.25">
      <c r="A123" t="s">
        <v>4411</v>
      </c>
      <c r="B123" t="s">
        <v>4412</v>
      </c>
      <c r="C123">
        <v>35222235000</v>
      </c>
      <c r="D123" t="s">
        <v>4413</v>
      </c>
      <c r="E123">
        <v>2009</v>
      </c>
      <c r="F123" t="s">
        <v>4414</v>
      </c>
      <c r="J123">
        <v>7</v>
      </c>
      <c r="K123">
        <v>8</v>
      </c>
      <c r="L123">
        <v>1</v>
      </c>
      <c r="M123" t="s">
        <v>4415</v>
      </c>
      <c r="N123" t="s">
        <v>4416</v>
      </c>
      <c r="O123" t="s">
        <v>4417</v>
      </c>
      <c r="P123" t="s">
        <v>4418</v>
      </c>
      <c r="Q123" t="s">
        <v>6889</v>
      </c>
      <c r="R123" t="s">
        <v>30</v>
      </c>
      <c r="S123" t="s">
        <v>28</v>
      </c>
    </row>
    <row r="124" spans="1:19" x14ac:dyDescent="0.25">
      <c r="A124" t="s">
        <v>4806</v>
      </c>
      <c r="B124" t="s">
        <v>4807</v>
      </c>
      <c r="C124">
        <v>34869390400</v>
      </c>
      <c r="D124" t="s">
        <v>4808</v>
      </c>
      <c r="E124">
        <v>2009</v>
      </c>
      <c r="F124" t="s">
        <v>4809</v>
      </c>
      <c r="G124">
        <v>58</v>
      </c>
      <c r="H124">
        <v>3</v>
      </c>
      <c r="J124">
        <v>215</v>
      </c>
      <c r="K124">
        <v>227</v>
      </c>
      <c r="L124">
        <v>12</v>
      </c>
      <c r="M124" t="s">
        <v>4810</v>
      </c>
      <c r="N124" t="s">
        <v>4811</v>
      </c>
      <c r="O124" t="s">
        <v>4812</v>
      </c>
      <c r="P124" t="s">
        <v>4813</v>
      </c>
      <c r="Q124" t="s">
        <v>7145</v>
      </c>
      <c r="R124" t="s">
        <v>27</v>
      </c>
      <c r="S124" t="s">
        <v>28</v>
      </c>
    </row>
    <row r="125" spans="1:19" x14ac:dyDescent="0.25">
      <c r="A125" t="s">
        <v>6962</v>
      </c>
      <c r="B125" t="s">
        <v>6963</v>
      </c>
      <c r="C125" t="s">
        <v>6964</v>
      </c>
      <c r="D125" t="s">
        <v>6965</v>
      </c>
      <c r="E125">
        <v>2009</v>
      </c>
      <c r="F125" t="s">
        <v>635</v>
      </c>
      <c r="G125">
        <v>25</v>
      </c>
      <c r="H125">
        <v>4</v>
      </c>
      <c r="J125">
        <v>332</v>
      </c>
      <c r="K125">
        <v>344</v>
      </c>
      <c r="L125">
        <v>12</v>
      </c>
      <c r="M125" t="s">
        <v>6966</v>
      </c>
      <c r="N125" t="s">
        <v>6967</v>
      </c>
      <c r="O125" t="s">
        <v>6968</v>
      </c>
      <c r="P125" t="s">
        <v>6969</v>
      </c>
      <c r="Q125" t="s">
        <v>6970</v>
      </c>
      <c r="R125" t="s">
        <v>27</v>
      </c>
      <c r="S125" t="s">
        <v>28</v>
      </c>
    </row>
    <row r="126" spans="1:19" x14ac:dyDescent="0.25">
      <c r="A126" t="s">
        <v>4822</v>
      </c>
      <c r="B126" t="s">
        <v>4823</v>
      </c>
      <c r="C126" t="s">
        <v>4824</v>
      </c>
      <c r="D126" t="s">
        <v>4825</v>
      </c>
      <c r="E126">
        <v>2009</v>
      </c>
      <c r="F126" t="s">
        <v>29</v>
      </c>
      <c r="G126" t="s">
        <v>4826</v>
      </c>
      <c r="J126">
        <v>295</v>
      </c>
      <c r="K126">
        <v>296</v>
      </c>
      <c r="L126">
        <v>1</v>
      </c>
      <c r="M126" t="s">
        <v>4827</v>
      </c>
      <c r="N126" t="s">
        <v>4828</v>
      </c>
      <c r="O126" t="s">
        <v>4829</v>
      </c>
      <c r="P126" t="s">
        <v>4830</v>
      </c>
      <c r="Q126" t="s">
        <v>7061</v>
      </c>
      <c r="R126" t="s">
        <v>30</v>
      </c>
      <c r="S126" t="s">
        <v>28</v>
      </c>
    </row>
    <row r="127" spans="1:19" x14ac:dyDescent="0.25">
      <c r="A127" t="s">
        <v>4721</v>
      </c>
      <c r="B127" t="s">
        <v>4722</v>
      </c>
      <c r="C127">
        <v>55579356000</v>
      </c>
      <c r="D127" t="s">
        <v>4723</v>
      </c>
      <c r="E127">
        <v>2009</v>
      </c>
      <c r="F127" t="s">
        <v>4724</v>
      </c>
      <c r="L127">
        <v>12</v>
      </c>
      <c r="N127" t="s">
        <v>4725</v>
      </c>
      <c r="O127" t="s">
        <v>4726</v>
      </c>
      <c r="P127" t="s">
        <v>4727</v>
      </c>
      <c r="Q127" t="s">
        <v>7024</v>
      </c>
      <c r="R127" t="s">
        <v>30</v>
      </c>
      <c r="S127" t="s">
        <v>28</v>
      </c>
    </row>
    <row r="128" spans="1:19" x14ac:dyDescent="0.25">
      <c r="A128" t="s">
        <v>4757</v>
      </c>
      <c r="B128" t="s">
        <v>4758</v>
      </c>
      <c r="C128">
        <v>55472021300</v>
      </c>
      <c r="D128" t="s">
        <v>4759</v>
      </c>
      <c r="E128">
        <v>2009</v>
      </c>
      <c r="F128" t="s">
        <v>4760</v>
      </c>
      <c r="G128">
        <v>20</v>
      </c>
      <c r="H128">
        <v>4</v>
      </c>
      <c r="J128">
        <v>253</v>
      </c>
      <c r="K128">
        <v>275</v>
      </c>
      <c r="L128">
        <v>22</v>
      </c>
      <c r="M128" t="s">
        <v>4761</v>
      </c>
      <c r="N128" t="s">
        <v>4762</v>
      </c>
      <c r="O128" t="s">
        <v>4763</v>
      </c>
      <c r="P128" t="s">
        <v>4764</v>
      </c>
      <c r="Q128" t="s">
        <v>7028</v>
      </c>
      <c r="R128" t="s">
        <v>27</v>
      </c>
      <c r="S128" t="s">
        <v>28</v>
      </c>
    </row>
    <row r="129" spans="1:19" x14ac:dyDescent="0.25">
      <c r="A129" t="s">
        <v>4750</v>
      </c>
      <c r="B129" t="s">
        <v>4751</v>
      </c>
      <c r="C129" t="s">
        <v>4752</v>
      </c>
      <c r="D129" t="s">
        <v>4753</v>
      </c>
      <c r="E129">
        <v>2009</v>
      </c>
      <c r="F129" t="s">
        <v>4724</v>
      </c>
      <c r="L129">
        <v>8</v>
      </c>
      <c r="N129" t="s">
        <v>4754</v>
      </c>
      <c r="O129" t="s">
        <v>4755</v>
      </c>
      <c r="P129" t="s">
        <v>4756</v>
      </c>
      <c r="Q129" t="s">
        <v>7027</v>
      </c>
      <c r="R129" t="s">
        <v>30</v>
      </c>
      <c r="S129" t="s">
        <v>28</v>
      </c>
    </row>
    <row r="130" spans="1:19" x14ac:dyDescent="0.25">
      <c r="A130" t="s">
        <v>4884</v>
      </c>
      <c r="B130" t="s">
        <v>4885</v>
      </c>
      <c r="C130" t="s">
        <v>4886</v>
      </c>
      <c r="D130" t="s">
        <v>4887</v>
      </c>
      <c r="E130">
        <v>2009</v>
      </c>
      <c r="F130" t="s">
        <v>4888</v>
      </c>
      <c r="J130">
        <v>47</v>
      </c>
      <c r="K130">
        <v>54</v>
      </c>
      <c r="L130">
        <v>7</v>
      </c>
      <c r="N130" t="s">
        <v>4889</v>
      </c>
      <c r="O130" t="s">
        <v>4890</v>
      </c>
      <c r="P130" t="s">
        <v>4891</v>
      </c>
      <c r="Q130" t="s">
        <v>7176</v>
      </c>
      <c r="R130" t="s">
        <v>30</v>
      </c>
      <c r="S130" t="s">
        <v>28</v>
      </c>
    </row>
    <row r="131" spans="1:19" x14ac:dyDescent="0.25">
      <c r="A131" t="s">
        <v>9332</v>
      </c>
      <c r="D131" t="s">
        <v>9333</v>
      </c>
      <c r="E131">
        <v>2010</v>
      </c>
      <c r="F131" t="s">
        <v>9417</v>
      </c>
      <c r="J131">
        <v>17</v>
      </c>
      <c r="K131">
        <v>20</v>
      </c>
      <c r="L131">
        <f>K131-J131+1</f>
        <v>4</v>
      </c>
      <c r="M131" t="s">
        <v>9334</v>
      </c>
      <c r="N131" t="s">
        <v>9335</v>
      </c>
      <c r="O131" t="s">
        <v>9336</v>
      </c>
      <c r="P131" t="s">
        <v>9337</v>
      </c>
      <c r="R131" t="s">
        <v>9238</v>
      </c>
      <c r="S131" t="s">
        <v>9239</v>
      </c>
    </row>
    <row r="132" spans="1:19" x14ac:dyDescent="0.25">
      <c r="A132" t="s">
        <v>9347</v>
      </c>
      <c r="D132" t="s">
        <v>9348</v>
      </c>
      <c r="E132">
        <v>2010</v>
      </c>
      <c r="G132">
        <v>4</v>
      </c>
      <c r="H132">
        <v>4</v>
      </c>
      <c r="J132">
        <v>2</v>
      </c>
      <c r="K132">
        <v>10</v>
      </c>
      <c r="L132">
        <f>K132-J132+1</f>
        <v>9</v>
      </c>
      <c r="M132" t="s">
        <v>9349</v>
      </c>
      <c r="N132" t="s">
        <v>9350</v>
      </c>
      <c r="O132" t="s">
        <v>9351</v>
      </c>
      <c r="R132" t="s">
        <v>9304</v>
      </c>
      <c r="S132" t="s">
        <v>9239</v>
      </c>
    </row>
    <row r="133" spans="1:19" x14ac:dyDescent="0.25">
      <c r="A133" t="s">
        <v>9366</v>
      </c>
      <c r="D133" t="s">
        <v>9367</v>
      </c>
      <c r="E133">
        <v>2010</v>
      </c>
      <c r="F133" t="s">
        <v>9422</v>
      </c>
      <c r="J133">
        <v>5</v>
      </c>
      <c r="K133">
        <v>10</v>
      </c>
      <c r="L133">
        <f>K133-J133+1</f>
        <v>6</v>
      </c>
      <c r="M133" t="s">
        <v>4457</v>
      </c>
      <c r="N133" t="s">
        <v>9368</v>
      </c>
      <c r="O133" t="s">
        <v>9369</v>
      </c>
      <c r="P133" t="s">
        <v>9370</v>
      </c>
      <c r="R133" t="s">
        <v>9238</v>
      </c>
      <c r="S133" t="s">
        <v>9239</v>
      </c>
    </row>
    <row r="134" spans="1:19" x14ac:dyDescent="0.25">
      <c r="A134" t="s">
        <v>9391</v>
      </c>
      <c r="D134" t="s">
        <v>9392</v>
      </c>
      <c r="E134">
        <v>2010</v>
      </c>
      <c r="F134" t="s">
        <v>9426</v>
      </c>
      <c r="J134">
        <v>135</v>
      </c>
      <c r="K134">
        <v>143</v>
      </c>
      <c r="L134">
        <f>K134-J134+1</f>
        <v>9</v>
      </c>
      <c r="M134" t="s">
        <v>4513</v>
      </c>
      <c r="N134" t="s">
        <v>9393</v>
      </c>
      <c r="O134" t="s">
        <v>9394</v>
      </c>
      <c r="P134" t="s">
        <v>9395</v>
      </c>
      <c r="R134" t="s">
        <v>9238</v>
      </c>
      <c r="S134" t="s">
        <v>9239</v>
      </c>
    </row>
    <row r="135" spans="1:19" x14ac:dyDescent="0.25">
      <c r="A135" t="s">
        <v>7410</v>
      </c>
      <c r="D135" t="s">
        <v>7411</v>
      </c>
      <c r="E135">
        <v>2010</v>
      </c>
      <c r="F135" t="s">
        <v>7412</v>
      </c>
      <c r="J135">
        <v>222</v>
      </c>
      <c r="K135">
        <v>227</v>
      </c>
      <c r="L135">
        <f t="shared" ref="L135:L147" si="2">K135-J135</f>
        <v>5</v>
      </c>
      <c r="M135" t="s">
        <v>7413</v>
      </c>
      <c r="N135" t="s">
        <v>7414</v>
      </c>
      <c r="O135" t="s">
        <v>7415</v>
      </c>
      <c r="P135" t="s">
        <v>7416</v>
      </c>
      <c r="Q135" s="3"/>
      <c r="R135" t="s">
        <v>7286</v>
      </c>
      <c r="S135" t="s">
        <v>7287</v>
      </c>
    </row>
    <row r="136" spans="1:19" x14ac:dyDescent="0.25">
      <c r="A136" t="s">
        <v>7701</v>
      </c>
      <c r="D136" t="s">
        <v>7702</v>
      </c>
      <c r="E136">
        <v>2010</v>
      </c>
      <c r="F136" t="s">
        <v>7703</v>
      </c>
      <c r="J136">
        <v>743</v>
      </c>
      <c r="K136">
        <v>747</v>
      </c>
      <c r="L136">
        <f t="shared" si="2"/>
        <v>4</v>
      </c>
      <c r="M136" t="s">
        <v>7704</v>
      </c>
      <c r="N136" t="s">
        <v>7705</v>
      </c>
      <c r="O136" t="s">
        <v>7706</v>
      </c>
      <c r="P136" t="s">
        <v>7707</v>
      </c>
      <c r="Q136" s="3"/>
      <c r="R136" t="s">
        <v>7286</v>
      </c>
      <c r="S136" t="s">
        <v>7287</v>
      </c>
    </row>
    <row r="137" spans="1:19" x14ac:dyDescent="0.25">
      <c r="A137" t="s">
        <v>7708</v>
      </c>
      <c r="D137" t="s">
        <v>7709</v>
      </c>
      <c r="E137">
        <v>2010</v>
      </c>
      <c r="F137" t="s">
        <v>7710</v>
      </c>
      <c r="G137">
        <v>3</v>
      </c>
      <c r="H137">
        <v>4</v>
      </c>
      <c r="J137">
        <v>329</v>
      </c>
      <c r="K137">
        <v>343</v>
      </c>
      <c r="L137">
        <f t="shared" si="2"/>
        <v>14</v>
      </c>
      <c r="M137" t="s">
        <v>7711</v>
      </c>
      <c r="N137" t="s">
        <v>7712</v>
      </c>
      <c r="O137" t="s">
        <v>7713</v>
      </c>
      <c r="P137" t="s">
        <v>7714</v>
      </c>
      <c r="Q137" s="3"/>
      <c r="R137" t="s">
        <v>7340</v>
      </c>
      <c r="S137" t="s">
        <v>7287</v>
      </c>
    </row>
    <row r="138" spans="1:19" x14ac:dyDescent="0.25">
      <c r="A138" t="s">
        <v>7817</v>
      </c>
      <c r="D138" t="s">
        <v>7818</v>
      </c>
      <c r="E138">
        <v>2010</v>
      </c>
      <c r="F138" t="s">
        <v>7819</v>
      </c>
      <c r="J138">
        <v>253</v>
      </c>
      <c r="K138">
        <v>260</v>
      </c>
      <c r="L138">
        <f t="shared" si="2"/>
        <v>7</v>
      </c>
      <c r="M138" t="s">
        <v>6957</v>
      </c>
      <c r="N138" t="s">
        <v>7820</v>
      </c>
      <c r="O138" t="s">
        <v>7821</v>
      </c>
      <c r="Q138" s="3"/>
      <c r="R138" t="s">
        <v>7286</v>
      </c>
      <c r="S138" t="s">
        <v>7287</v>
      </c>
    </row>
    <row r="139" spans="1:19" x14ac:dyDescent="0.25">
      <c r="A139" t="s">
        <v>7977</v>
      </c>
      <c r="D139" t="s">
        <v>7978</v>
      </c>
      <c r="E139">
        <v>2010</v>
      </c>
      <c r="F139" t="s">
        <v>7979</v>
      </c>
      <c r="J139">
        <v>405</v>
      </c>
      <c r="K139">
        <v>409</v>
      </c>
      <c r="L139">
        <f t="shared" si="2"/>
        <v>4</v>
      </c>
      <c r="M139" t="s">
        <v>7980</v>
      </c>
      <c r="N139" t="s">
        <v>7981</v>
      </c>
      <c r="O139" t="s">
        <v>7982</v>
      </c>
      <c r="P139" t="s">
        <v>7983</v>
      </c>
      <c r="Q139" s="3"/>
      <c r="R139" t="s">
        <v>7286</v>
      </c>
      <c r="S139" t="s">
        <v>7287</v>
      </c>
    </row>
    <row r="140" spans="1:19" x14ac:dyDescent="0.25">
      <c r="A140" t="s">
        <v>7984</v>
      </c>
      <c r="D140" t="s">
        <v>7985</v>
      </c>
      <c r="E140">
        <v>2010</v>
      </c>
      <c r="F140" t="s">
        <v>7986</v>
      </c>
      <c r="G140">
        <v>1</v>
      </c>
      <c r="J140">
        <v>792</v>
      </c>
      <c r="K140">
        <v>796</v>
      </c>
      <c r="L140">
        <f t="shared" si="2"/>
        <v>4</v>
      </c>
      <c r="M140" t="s">
        <v>7987</v>
      </c>
      <c r="N140" t="s">
        <v>7988</v>
      </c>
      <c r="O140" t="s">
        <v>7989</v>
      </c>
      <c r="P140" t="s">
        <v>7990</v>
      </c>
      <c r="Q140" s="3"/>
      <c r="R140" t="s">
        <v>7286</v>
      </c>
      <c r="S140" t="s">
        <v>7287</v>
      </c>
    </row>
    <row r="141" spans="1:19" x14ac:dyDescent="0.25">
      <c r="A141" t="s">
        <v>8016</v>
      </c>
      <c r="D141" t="s">
        <v>8017</v>
      </c>
      <c r="E141">
        <v>2010</v>
      </c>
      <c r="F141" t="s">
        <v>8018</v>
      </c>
      <c r="G141">
        <v>1</v>
      </c>
      <c r="J141">
        <v>1</v>
      </c>
      <c r="K141">
        <v>5</v>
      </c>
      <c r="L141">
        <f t="shared" si="2"/>
        <v>4</v>
      </c>
      <c r="M141" t="s">
        <v>8019</v>
      </c>
      <c r="N141" t="s">
        <v>8020</v>
      </c>
      <c r="O141" t="s">
        <v>8021</v>
      </c>
      <c r="P141" t="s">
        <v>8022</v>
      </c>
      <c r="Q141" s="3"/>
      <c r="R141" t="s">
        <v>7286</v>
      </c>
      <c r="S141" t="s">
        <v>7287</v>
      </c>
    </row>
    <row r="142" spans="1:19" x14ac:dyDescent="0.25">
      <c r="A142" t="s">
        <v>8284</v>
      </c>
      <c r="D142" t="s">
        <v>8285</v>
      </c>
      <c r="E142">
        <v>2010</v>
      </c>
      <c r="F142" t="s">
        <v>8286</v>
      </c>
      <c r="J142">
        <v>1</v>
      </c>
      <c r="K142">
        <v>8</v>
      </c>
      <c r="L142">
        <f t="shared" si="2"/>
        <v>7</v>
      </c>
      <c r="M142" t="s">
        <v>8287</v>
      </c>
      <c r="N142" t="s">
        <v>8288</v>
      </c>
      <c r="O142" t="s">
        <v>8289</v>
      </c>
      <c r="Q142" s="3"/>
      <c r="R142" t="s">
        <v>7286</v>
      </c>
      <c r="S142" t="s">
        <v>7287</v>
      </c>
    </row>
    <row r="143" spans="1:19" x14ac:dyDescent="0.25">
      <c r="A143" t="s">
        <v>8399</v>
      </c>
      <c r="D143" t="s">
        <v>8400</v>
      </c>
      <c r="E143">
        <v>2010</v>
      </c>
      <c r="F143" t="s">
        <v>8401</v>
      </c>
      <c r="J143">
        <v>215</v>
      </c>
      <c r="K143">
        <v>222</v>
      </c>
      <c r="L143">
        <f t="shared" si="2"/>
        <v>7</v>
      </c>
      <c r="M143" t="s">
        <v>8402</v>
      </c>
      <c r="N143" t="s">
        <v>8403</v>
      </c>
      <c r="O143" t="s">
        <v>8404</v>
      </c>
      <c r="P143" t="s">
        <v>8405</v>
      </c>
      <c r="Q143" s="3"/>
      <c r="R143" t="s">
        <v>7286</v>
      </c>
      <c r="S143" t="s">
        <v>7287</v>
      </c>
    </row>
    <row r="144" spans="1:19" x14ac:dyDescent="0.25">
      <c r="A144" t="s">
        <v>8515</v>
      </c>
      <c r="D144" t="s">
        <v>8516</v>
      </c>
      <c r="E144">
        <v>2010</v>
      </c>
      <c r="F144" t="s">
        <v>8517</v>
      </c>
      <c r="J144">
        <v>75</v>
      </c>
      <c r="K144">
        <v>82</v>
      </c>
      <c r="L144">
        <f t="shared" si="2"/>
        <v>7</v>
      </c>
      <c r="M144" t="s">
        <v>8518</v>
      </c>
      <c r="N144" t="s">
        <v>8519</v>
      </c>
      <c r="O144" t="s">
        <v>8520</v>
      </c>
      <c r="Q144" s="3"/>
      <c r="R144" t="s">
        <v>7286</v>
      </c>
      <c r="S144" t="s">
        <v>7287</v>
      </c>
    </row>
    <row r="145" spans="1:19" x14ac:dyDescent="0.25">
      <c r="A145" t="s">
        <v>8583</v>
      </c>
      <c r="D145" t="s">
        <v>4626</v>
      </c>
      <c r="E145">
        <v>2010</v>
      </c>
      <c r="F145" t="s">
        <v>8584</v>
      </c>
      <c r="J145" t="s">
        <v>8585</v>
      </c>
      <c r="K145" t="s">
        <v>8586</v>
      </c>
      <c r="L145" t="e">
        <f t="shared" si="2"/>
        <v>#VALUE!</v>
      </c>
      <c r="M145" t="s">
        <v>4629</v>
      </c>
      <c r="N145" t="s">
        <v>8587</v>
      </c>
      <c r="O145" t="s">
        <v>8588</v>
      </c>
      <c r="P145" t="s">
        <v>8589</v>
      </c>
      <c r="Q145" s="3"/>
      <c r="R145" t="s">
        <v>7286</v>
      </c>
      <c r="S145" t="s">
        <v>7287</v>
      </c>
    </row>
    <row r="146" spans="1:19" x14ac:dyDescent="0.25">
      <c r="A146" t="s">
        <v>8608</v>
      </c>
      <c r="D146" t="s">
        <v>8645</v>
      </c>
      <c r="E146">
        <v>2010</v>
      </c>
      <c r="F146" t="s">
        <v>3558</v>
      </c>
      <c r="G146">
        <v>2</v>
      </c>
      <c r="H146">
        <v>1</v>
      </c>
      <c r="J146">
        <v>54</v>
      </c>
      <c r="K146">
        <v>67</v>
      </c>
      <c r="L146">
        <f t="shared" si="2"/>
        <v>13</v>
      </c>
      <c r="M146" t="s">
        <v>8646</v>
      </c>
      <c r="N146" t="s">
        <v>8647</v>
      </c>
      <c r="O146" t="s">
        <v>8648</v>
      </c>
      <c r="P146" t="s">
        <v>8649</v>
      </c>
      <c r="Q146" s="3"/>
      <c r="R146" t="s">
        <v>7340</v>
      </c>
      <c r="S146" t="s">
        <v>7287</v>
      </c>
    </row>
    <row r="147" spans="1:19" x14ac:dyDescent="0.25">
      <c r="A147" t="s">
        <v>8699</v>
      </c>
      <c r="D147" t="s">
        <v>8700</v>
      </c>
      <c r="E147">
        <v>2010</v>
      </c>
      <c r="F147" t="s">
        <v>8401</v>
      </c>
      <c r="J147">
        <v>231</v>
      </c>
      <c r="K147">
        <v>238</v>
      </c>
      <c r="L147">
        <f t="shared" si="2"/>
        <v>7</v>
      </c>
      <c r="M147" t="s">
        <v>8701</v>
      </c>
      <c r="N147" t="s">
        <v>8702</v>
      </c>
      <c r="O147" t="s">
        <v>8703</v>
      </c>
      <c r="P147" t="s">
        <v>8704</v>
      </c>
      <c r="Q147" s="3"/>
      <c r="R147" t="s">
        <v>7286</v>
      </c>
      <c r="S147" t="s">
        <v>7287</v>
      </c>
    </row>
    <row r="148" spans="1:19" x14ac:dyDescent="0.25">
      <c r="A148" t="s">
        <v>4428</v>
      </c>
      <c r="B148" t="s">
        <v>4429</v>
      </c>
      <c r="C148" t="s">
        <v>4430</v>
      </c>
      <c r="D148" t="s">
        <v>4431</v>
      </c>
      <c r="E148">
        <v>2010</v>
      </c>
      <c r="F148" t="s">
        <v>4432</v>
      </c>
      <c r="G148">
        <v>2</v>
      </c>
      <c r="J148">
        <v>465</v>
      </c>
      <c r="K148">
        <v>470</v>
      </c>
      <c r="L148">
        <v>5</v>
      </c>
      <c r="N148" t="s">
        <v>4433</v>
      </c>
      <c r="O148" t="s">
        <v>4434</v>
      </c>
      <c r="P148" t="s">
        <v>4435</v>
      </c>
      <c r="Q148" t="s">
        <v>6891</v>
      </c>
      <c r="R148" t="s">
        <v>30</v>
      </c>
      <c r="S148" t="s">
        <v>28</v>
      </c>
    </row>
    <row r="149" spans="1:19" x14ac:dyDescent="0.25">
      <c r="A149" t="s">
        <v>6952</v>
      </c>
      <c r="B149" t="s">
        <v>6953</v>
      </c>
      <c r="C149" t="s">
        <v>6954</v>
      </c>
      <c r="D149" t="s">
        <v>6955</v>
      </c>
      <c r="E149">
        <v>2010</v>
      </c>
      <c r="F149" t="s">
        <v>6956</v>
      </c>
      <c r="I149">
        <v>5665978</v>
      </c>
      <c r="J149">
        <v>253</v>
      </c>
      <c r="K149">
        <v>260</v>
      </c>
      <c r="L149">
        <v>7</v>
      </c>
      <c r="M149" t="s">
        <v>6957</v>
      </c>
      <c r="N149" t="s">
        <v>6958</v>
      </c>
      <c r="O149" t="s">
        <v>6959</v>
      </c>
      <c r="Q149" t="s">
        <v>6960</v>
      </c>
      <c r="R149" t="s">
        <v>30</v>
      </c>
      <c r="S149" t="s">
        <v>28</v>
      </c>
    </row>
    <row r="150" spans="1:19" x14ac:dyDescent="0.25">
      <c r="A150" t="s">
        <v>4452</v>
      </c>
      <c r="B150" t="s">
        <v>4453</v>
      </c>
      <c r="C150" t="s">
        <v>4454</v>
      </c>
      <c r="D150" t="s">
        <v>4455</v>
      </c>
      <c r="E150">
        <v>2010</v>
      </c>
      <c r="F150" t="s">
        <v>4456</v>
      </c>
      <c r="J150">
        <v>5</v>
      </c>
      <c r="K150">
        <v>10</v>
      </c>
      <c r="L150">
        <v>5</v>
      </c>
      <c r="M150" t="s">
        <v>4457</v>
      </c>
      <c r="N150" t="s">
        <v>4458</v>
      </c>
      <c r="O150" t="s">
        <v>4459</v>
      </c>
      <c r="P150" t="s">
        <v>4460</v>
      </c>
      <c r="Q150" t="s">
        <v>6931</v>
      </c>
      <c r="R150" t="s">
        <v>30</v>
      </c>
      <c r="S150" t="s">
        <v>28</v>
      </c>
    </row>
    <row r="151" spans="1:19" x14ac:dyDescent="0.25">
      <c r="A151" t="s">
        <v>4436</v>
      </c>
      <c r="B151" t="s">
        <v>4437</v>
      </c>
      <c r="C151" t="s">
        <v>4438</v>
      </c>
      <c r="D151" t="s">
        <v>4439</v>
      </c>
      <c r="E151">
        <v>2010</v>
      </c>
      <c r="F151" t="s">
        <v>4440</v>
      </c>
      <c r="G151">
        <v>8</v>
      </c>
      <c r="J151">
        <v>670</v>
      </c>
      <c r="K151">
        <v>677</v>
      </c>
      <c r="L151">
        <v>7</v>
      </c>
      <c r="M151" t="s">
        <v>4441</v>
      </c>
      <c r="N151" t="s">
        <v>4442</v>
      </c>
      <c r="O151" t="s">
        <v>4443</v>
      </c>
      <c r="P151" t="s">
        <v>4444</v>
      </c>
      <c r="Q151" t="s">
        <v>6893</v>
      </c>
      <c r="R151" t="s">
        <v>30</v>
      </c>
      <c r="S151" t="s">
        <v>28</v>
      </c>
    </row>
    <row r="152" spans="1:19" x14ac:dyDescent="0.25">
      <c r="A152" t="s">
        <v>4534</v>
      </c>
      <c r="B152" t="s">
        <v>4535</v>
      </c>
      <c r="C152" t="s">
        <v>4536</v>
      </c>
      <c r="D152" t="s">
        <v>4537</v>
      </c>
      <c r="E152">
        <v>2010</v>
      </c>
      <c r="F152" t="s">
        <v>4538</v>
      </c>
      <c r="J152">
        <v>309</v>
      </c>
      <c r="K152">
        <v>310</v>
      </c>
      <c r="L152">
        <v>1</v>
      </c>
      <c r="M152" t="s">
        <v>4539</v>
      </c>
      <c r="N152" t="s">
        <v>4540</v>
      </c>
      <c r="O152" t="s">
        <v>4541</v>
      </c>
      <c r="P152" t="s">
        <v>4542</v>
      </c>
      <c r="Q152" t="s">
        <v>6993</v>
      </c>
      <c r="R152" t="s">
        <v>30</v>
      </c>
      <c r="S152" t="s">
        <v>28</v>
      </c>
    </row>
    <row r="153" spans="1:19" x14ac:dyDescent="0.25">
      <c r="A153" t="s">
        <v>4687</v>
      </c>
      <c r="B153" t="s">
        <v>4688</v>
      </c>
      <c r="C153" t="s">
        <v>4689</v>
      </c>
      <c r="D153" t="s">
        <v>4690</v>
      </c>
      <c r="E153">
        <v>2010</v>
      </c>
      <c r="F153" t="s">
        <v>4691</v>
      </c>
      <c r="J153">
        <v>393</v>
      </c>
      <c r="K153">
        <v>402</v>
      </c>
      <c r="L153">
        <v>9</v>
      </c>
      <c r="N153" t="s">
        <v>4692</v>
      </c>
      <c r="O153" t="s">
        <v>4693</v>
      </c>
      <c r="P153" t="s">
        <v>4694</v>
      </c>
      <c r="Q153" t="s">
        <v>7014</v>
      </c>
      <c r="R153" t="s">
        <v>30</v>
      </c>
      <c r="S153" t="s">
        <v>28</v>
      </c>
    </row>
    <row r="154" spans="1:19" x14ac:dyDescent="0.25">
      <c r="A154" t="s">
        <v>4789</v>
      </c>
      <c r="B154" t="s">
        <v>4790</v>
      </c>
      <c r="C154" t="s">
        <v>4791</v>
      </c>
      <c r="D154" t="s">
        <v>4792</v>
      </c>
      <c r="E154">
        <v>2010</v>
      </c>
      <c r="F154" t="s">
        <v>4793</v>
      </c>
      <c r="G154">
        <v>21</v>
      </c>
      <c r="H154">
        <v>5</v>
      </c>
      <c r="J154">
        <v>579</v>
      </c>
      <c r="K154">
        <v>600</v>
      </c>
      <c r="L154">
        <v>21</v>
      </c>
      <c r="M154" t="s">
        <v>4794</v>
      </c>
      <c r="N154" t="s">
        <v>4795</v>
      </c>
      <c r="O154" t="s">
        <v>4796</v>
      </c>
      <c r="P154" t="s">
        <v>4797</v>
      </c>
      <c r="Q154" t="s">
        <v>7038</v>
      </c>
      <c r="R154" t="s">
        <v>27</v>
      </c>
      <c r="S154" t="s">
        <v>28</v>
      </c>
    </row>
    <row r="155" spans="1:19" x14ac:dyDescent="0.25">
      <c r="A155" t="s">
        <v>4468</v>
      </c>
      <c r="B155" t="s">
        <v>4469</v>
      </c>
      <c r="C155" t="s">
        <v>4470</v>
      </c>
      <c r="D155" t="s">
        <v>4471</v>
      </c>
      <c r="E155">
        <v>2010</v>
      </c>
      <c r="F155" t="s">
        <v>4472</v>
      </c>
      <c r="J155">
        <v>222</v>
      </c>
      <c r="K155">
        <v>225</v>
      </c>
      <c r="L155">
        <v>3</v>
      </c>
      <c r="M155" t="s">
        <v>4473</v>
      </c>
      <c r="N155" t="s">
        <v>4474</v>
      </c>
      <c r="O155" t="s">
        <v>4475</v>
      </c>
      <c r="P155" t="s">
        <v>4476</v>
      </c>
      <c r="Q155" t="s">
        <v>6933</v>
      </c>
      <c r="R155" t="s">
        <v>30</v>
      </c>
      <c r="S155" t="s">
        <v>28</v>
      </c>
    </row>
    <row r="156" spans="1:19" x14ac:dyDescent="0.25">
      <c r="A156" t="s">
        <v>4510</v>
      </c>
      <c r="B156" t="s">
        <v>4511</v>
      </c>
      <c r="C156">
        <v>36624226500</v>
      </c>
      <c r="D156" t="s">
        <v>4512</v>
      </c>
      <c r="E156">
        <v>2010</v>
      </c>
      <c r="F156" t="s">
        <v>250</v>
      </c>
      <c r="J156">
        <v>135</v>
      </c>
      <c r="K156">
        <v>143</v>
      </c>
      <c r="L156">
        <v>8</v>
      </c>
      <c r="M156" t="s">
        <v>4513</v>
      </c>
      <c r="N156" t="s">
        <v>4514</v>
      </c>
      <c r="O156" t="s">
        <v>4515</v>
      </c>
      <c r="P156" t="s">
        <v>4516</v>
      </c>
      <c r="Q156" t="s">
        <v>6981</v>
      </c>
      <c r="R156" t="s">
        <v>30</v>
      </c>
      <c r="S156" t="s">
        <v>28</v>
      </c>
    </row>
    <row r="157" spans="1:19" x14ac:dyDescent="0.25">
      <c r="A157" t="s">
        <v>4704</v>
      </c>
      <c r="B157" t="s">
        <v>4705</v>
      </c>
      <c r="C157" t="s">
        <v>4706</v>
      </c>
      <c r="D157" t="s">
        <v>4707</v>
      </c>
      <c r="E157">
        <v>2010</v>
      </c>
      <c r="F157" t="s">
        <v>4708</v>
      </c>
      <c r="J157">
        <v>143</v>
      </c>
      <c r="K157">
        <v>150</v>
      </c>
      <c r="L157">
        <v>7</v>
      </c>
      <c r="M157" t="s">
        <v>4709</v>
      </c>
      <c r="N157" t="s">
        <v>4710</v>
      </c>
      <c r="O157" t="s">
        <v>4711</v>
      </c>
      <c r="P157" t="s">
        <v>4712</v>
      </c>
      <c r="Q157" t="s">
        <v>7023</v>
      </c>
      <c r="R157" t="s">
        <v>30</v>
      </c>
      <c r="S157" t="s">
        <v>28</v>
      </c>
    </row>
    <row r="158" spans="1:19" x14ac:dyDescent="0.25">
      <c r="A158" t="s">
        <v>4485</v>
      </c>
      <c r="B158" t="s">
        <v>4486</v>
      </c>
      <c r="C158" t="s">
        <v>4487</v>
      </c>
      <c r="D158" t="s">
        <v>4488</v>
      </c>
      <c r="E158">
        <v>2010</v>
      </c>
      <c r="F158" t="s">
        <v>4489</v>
      </c>
      <c r="J158">
        <v>240</v>
      </c>
      <c r="K158">
        <v>247</v>
      </c>
      <c r="L158">
        <v>7</v>
      </c>
      <c r="M158" t="s">
        <v>4490</v>
      </c>
      <c r="N158" t="s">
        <v>4491</v>
      </c>
      <c r="O158" t="s">
        <v>4492</v>
      </c>
      <c r="P158" t="s">
        <v>4493</v>
      </c>
      <c r="Q158" t="s">
        <v>6935</v>
      </c>
      <c r="R158" t="s">
        <v>30</v>
      </c>
      <c r="S158" t="s">
        <v>28</v>
      </c>
    </row>
    <row r="159" spans="1:19" x14ac:dyDescent="0.25">
      <c r="A159" t="s">
        <v>4575</v>
      </c>
      <c r="B159" t="s">
        <v>4576</v>
      </c>
      <c r="C159" t="s">
        <v>4577</v>
      </c>
      <c r="D159" t="s">
        <v>4578</v>
      </c>
      <c r="E159">
        <v>2010</v>
      </c>
      <c r="F159" t="s">
        <v>250</v>
      </c>
      <c r="J159">
        <v>15</v>
      </c>
      <c r="K159">
        <v>18</v>
      </c>
      <c r="L159">
        <v>3</v>
      </c>
      <c r="M159" t="s">
        <v>4579</v>
      </c>
      <c r="N159" t="s">
        <v>4580</v>
      </c>
      <c r="O159" t="s">
        <v>4581</v>
      </c>
      <c r="P159" t="s">
        <v>4582</v>
      </c>
      <c r="Q159" t="s">
        <v>6998</v>
      </c>
      <c r="R159" t="s">
        <v>30</v>
      </c>
      <c r="S159" t="s">
        <v>28</v>
      </c>
    </row>
    <row r="160" spans="1:19" x14ac:dyDescent="0.25">
      <c r="A160" t="s">
        <v>4735</v>
      </c>
      <c r="B160" t="s">
        <v>4736</v>
      </c>
      <c r="C160" t="s">
        <v>4737</v>
      </c>
      <c r="D160" t="s">
        <v>4738</v>
      </c>
      <c r="E160">
        <v>2010</v>
      </c>
      <c r="F160" t="s">
        <v>4739</v>
      </c>
      <c r="G160">
        <v>10</v>
      </c>
      <c r="H160">
        <v>1</v>
      </c>
      <c r="I160">
        <v>50</v>
      </c>
      <c r="M160" t="s">
        <v>4740</v>
      </c>
      <c r="N160" t="s">
        <v>4741</v>
      </c>
      <c r="O160" t="s">
        <v>4742</v>
      </c>
      <c r="Q160" t="s">
        <v>7026</v>
      </c>
      <c r="R160" t="s">
        <v>27</v>
      </c>
      <c r="S160" t="s">
        <v>28</v>
      </c>
    </row>
    <row r="161" spans="1:19" x14ac:dyDescent="0.25">
      <c r="A161" t="s">
        <v>4641</v>
      </c>
      <c r="B161" t="s">
        <v>4642</v>
      </c>
      <c r="C161" t="s">
        <v>4643</v>
      </c>
      <c r="D161" t="s">
        <v>4644</v>
      </c>
      <c r="E161">
        <v>2010</v>
      </c>
      <c r="F161" t="s">
        <v>4645</v>
      </c>
      <c r="G161">
        <v>58</v>
      </c>
      <c r="H161">
        <v>3</v>
      </c>
      <c r="J161">
        <v>245</v>
      </c>
      <c r="K161">
        <v>270</v>
      </c>
      <c r="L161">
        <v>25</v>
      </c>
      <c r="M161" t="s">
        <v>4646</v>
      </c>
      <c r="N161" t="s">
        <v>4647</v>
      </c>
      <c r="O161" t="s">
        <v>4648</v>
      </c>
      <c r="P161" t="s">
        <v>4649</v>
      </c>
      <c r="Q161" t="s">
        <v>7008</v>
      </c>
      <c r="R161" t="s">
        <v>27</v>
      </c>
      <c r="S161" t="s">
        <v>28</v>
      </c>
    </row>
    <row r="162" spans="1:19" x14ac:dyDescent="0.25">
      <c r="A162" t="s">
        <v>4567</v>
      </c>
      <c r="B162" t="s">
        <v>4568</v>
      </c>
      <c r="C162" t="s">
        <v>4569</v>
      </c>
      <c r="D162" t="s">
        <v>4570</v>
      </c>
      <c r="E162">
        <v>2010</v>
      </c>
      <c r="F162" t="s">
        <v>4571</v>
      </c>
      <c r="J162">
        <v>63</v>
      </c>
      <c r="K162">
        <v>67</v>
      </c>
      <c r="L162">
        <v>4</v>
      </c>
      <c r="N162" t="s">
        <v>4572</v>
      </c>
      <c r="O162" t="s">
        <v>4573</v>
      </c>
      <c r="P162" t="s">
        <v>4574</v>
      </c>
      <c r="Q162" t="s">
        <v>6996</v>
      </c>
      <c r="R162" t="s">
        <v>30</v>
      </c>
      <c r="S162" t="s">
        <v>28</v>
      </c>
    </row>
    <row r="163" spans="1:19" x14ac:dyDescent="0.25">
      <c r="A163" t="s">
        <v>4765</v>
      </c>
      <c r="B163" t="s">
        <v>4766</v>
      </c>
      <c r="C163" t="s">
        <v>4767</v>
      </c>
      <c r="D163" t="s">
        <v>4768</v>
      </c>
      <c r="E163">
        <v>2010</v>
      </c>
      <c r="F163" t="s">
        <v>4769</v>
      </c>
      <c r="I163">
        <v>1864450</v>
      </c>
      <c r="J163">
        <v>389</v>
      </c>
      <c r="K163">
        <v>390</v>
      </c>
      <c r="L163">
        <v>1</v>
      </c>
      <c r="M163" t="s">
        <v>4770</v>
      </c>
      <c r="N163" t="s">
        <v>4771</v>
      </c>
      <c r="O163" t="s">
        <v>4772</v>
      </c>
      <c r="P163" t="s">
        <v>4773</v>
      </c>
      <c r="Q163" t="s">
        <v>7029</v>
      </c>
      <c r="R163" t="s">
        <v>30</v>
      </c>
      <c r="S163" t="s">
        <v>28</v>
      </c>
    </row>
    <row r="164" spans="1:19" x14ac:dyDescent="0.25">
      <c r="A164" t="s">
        <v>4623</v>
      </c>
      <c r="B164" t="s">
        <v>4624</v>
      </c>
      <c r="C164" t="s">
        <v>4625</v>
      </c>
      <c r="D164" t="s">
        <v>4626</v>
      </c>
      <c r="E164">
        <v>2010</v>
      </c>
      <c r="F164" t="s">
        <v>462</v>
      </c>
      <c r="I164">
        <v>5673580</v>
      </c>
      <c r="J164" t="s">
        <v>4627</v>
      </c>
      <c r="K164" t="s">
        <v>4628</v>
      </c>
      <c r="L164">
        <v>4</v>
      </c>
      <c r="M164" t="s">
        <v>4629</v>
      </c>
      <c r="N164" t="s">
        <v>4630</v>
      </c>
      <c r="O164" t="s">
        <v>4631</v>
      </c>
      <c r="P164" t="s">
        <v>4632</v>
      </c>
      <c r="Q164" t="s">
        <v>7006</v>
      </c>
      <c r="R164" t="s">
        <v>30</v>
      </c>
      <c r="S164" t="s">
        <v>28</v>
      </c>
    </row>
    <row r="165" spans="1:19" x14ac:dyDescent="0.25">
      <c r="A165" t="s">
        <v>4667</v>
      </c>
      <c r="B165" t="s">
        <v>4668</v>
      </c>
      <c r="C165">
        <v>27867737700</v>
      </c>
      <c r="D165" t="s">
        <v>4669</v>
      </c>
      <c r="E165">
        <v>2010</v>
      </c>
      <c r="F165" t="s">
        <v>250</v>
      </c>
      <c r="J165">
        <v>438</v>
      </c>
      <c r="K165">
        <v>441</v>
      </c>
      <c r="L165">
        <v>3</v>
      </c>
      <c r="M165" t="s">
        <v>4670</v>
      </c>
      <c r="N165" t="s">
        <v>4671</v>
      </c>
      <c r="O165" t="s">
        <v>4672</v>
      </c>
      <c r="P165" t="s">
        <v>4673</v>
      </c>
      <c r="Q165" t="s">
        <v>7011</v>
      </c>
      <c r="R165" t="s">
        <v>30</v>
      </c>
      <c r="S165" t="s">
        <v>28</v>
      </c>
    </row>
    <row r="166" spans="1:19" x14ac:dyDescent="0.25">
      <c r="A166" t="s">
        <v>4839</v>
      </c>
      <c r="B166" t="s">
        <v>4840</v>
      </c>
      <c r="C166" t="s">
        <v>4841</v>
      </c>
      <c r="D166" t="s">
        <v>4842</v>
      </c>
      <c r="E166">
        <v>2010</v>
      </c>
      <c r="F166" t="s">
        <v>387</v>
      </c>
      <c r="L166">
        <v>8</v>
      </c>
      <c r="N166" t="s">
        <v>4843</v>
      </c>
      <c r="O166" t="s">
        <v>4844</v>
      </c>
      <c r="Q166" t="s">
        <v>7063</v>
      </c>
      <c r="R166" t="s">
        <v>30</v>
      </c>
      <c r="S166" t="s">
        <v>28</v>
      </c>
    </row>
    <row r="167" spans="1:19" x14ac:dyDescent="0.25">
      <c r="A167" t="s">
        <v>7051</v>
      </c>
      <c r="B167" t="s">
        <v>7052</v>
      </c>
      <c r="C167" t="s">
        <v>7053</v>
      </c>
      <c r="D167" t="s">
        <v>7054</v>
      </c>
      <c r="E167">
        <v>2010</v>
      </c>
      <c r="F167" t="s">
        <v>7055</v>
      </c>
      <c r="J167">
        <v>231</v>
      </c>
      <c r="K167">
        <v>234</v>
      </c>
      <c r="L167">
        <v>3</v>
      </c>
      <c r="N167" t="s">
        <v>7056</v>
      </c>
      <c r="O167" t="s">
        <v>7057</v>
      </c>
      <c r="P167" t="s">
        <v>7058</v>
      </c>
      <c r="Q167" t="s">
        <v>7059</v>
      </c>
      <c r="R167" t="s">
        <v>30</v>
      </c>
      <c r="S167" t="s">
        <v>28</v>
      </c>
    </row>
    <row r="168" spans="1:19" x14ac:dyDescent="0.25">
      <c r="A168" t="s">
        <v>4494</v>
      </c>
      <c r="B168" t="s">
        <v>4495</v>
      </c>
      <c r="C168" t="s">
        <v>4496</v>
      </c>
      <c r="D168" t="s">
        <v>4497</v>
      </c>
      <c r="E168">
        <v>2010</v>
      </c>
      <c r="F168" t="s">
        <v>4498</v>
      </c>
      <c r="G168">
        <v>2</v>
      </c>
      <c r="J168">
        <v>291</v>
      </c>
      <c r="K168">
        <v>296</v>
      </c>
      <c r="L168">
        <v>5</v>
      </c>
      <c r="N168" t="s">
        <v>4499</v>
      </c>
      <c r="O168" t="s">
        <v>4500</v>
      </c>
      <c r="P168" t="s">
        <v>4501</v>
      </c>
      <c r="Q168" t="s">
        <v>6961</v>
      </c>
      <c r="R168" t="s">
        <v>30</v>
      </c>
      <c r="S168" t="s">
        <v>28</v>
      </c>
    </row>
    <row r="169" spans="1:19" x14ac:dyDescent="0.25">
      <c r="A169" t="s">
        <v>4543</v>
      </c>
      <c r="B169" t="s">
        <v>4544</v>
      </c>
      <c r="C169" t="s">
        <v>4545</v>
      </c>
      <c r="D169" t="s">
        <v>4546</v>
      </c>
      <c r="E169">
        <v>2010</v>
      </c>
      <c r="F169" t="s">
        <v>4547</v>
      </c>
      <c r="G169">
        <v>35</v>
      </c>
      <c r="H169">
        <v>2</v>
      </c>
      <c r="J169">
        <v>227</v>
      </c>
      <c r="K169">
        <v>242</v>
      </c>
      <c r="L169">
        <v>15</v>
      </c>
      <c r="M169" t="s">
        <v>4548</v>
      </c>
      <c r="N169" t="s">
        <v>4549</v>
      </c>
      <c r="O169" t="s">
        <v>4550</v>
      </c>
      <c r="P169" t="s">
        <v>4551</v>
      </c>
      <c r="Q169" t="s">
        <v>6994</v>
      </c>
      <c r="R169" t="s">
        <v>27</v>
      </c>
      <c r="S169" t="s">
        <v>28</v>
      </c>
    </row>
    <row r="170" spans="1:19" x14ac:dyDescent="0.25">
      <c r="A170" t="s">
        <v>4590</v>
      </c>
      <c r="B170" t="s">
        <v>4591</v>
      </c>
      <c r="C170">
        <v>24280809400</v>
      </c>
      <c r="D170" t="s">
        <v>4592</v>
      </c>
      <c r="E170">
        <v>2010</v>
      </c>
      <c r="F170" t="s">
        <v>4593</v>
      </c>
      <c r="G170">
        <v>10</v>
      </c>
      <c r="H170">
        <v>1</v>
      </c>
      <c r="J170">
        <v>351</v>
      </c>
      <c r="K170">
        <v>364</v>
      </c>
      <c r="L170">
        <v>13</v>
      </c>
      <c r="N170" t="s">
        <v>4594</v>
      </c>
      <c r="O170" t="s">
        <v>4595</v>
      </c>
      <c r="P170" t="s">
        <v>4596</v>
      </c>
      <c r="Q170" t="s">
        <v>7000</v>
      </c>
      <c r="R170" t="s">
        <v>27</v>
      </c>
      <c r="S170" t="s">
        <v>28</v>
      </c>
    </row>
    <row r="171" spans="1:19" x14ac:dyDescent="0.25">
      <c r="A171" t="s">
        <v>4852</v>
      </c>
      <c r="B171" t="s">
        <v>4853</v>
      </c>
      <c r="C171" t="s">
        <v>4854</v>
      </c>
      <c r="D171" t="s">
        <v>4855</v>
      </c>
      <c r="E171">
        <v>2010</v>
      </c>
      <c r="F171" t="s">
        <v>4856</v>
      </c>
      <c r="J171">
        <v>258</v>
      </c>
      <c r="K171">
        <v>267</v>
      </c>
      <c r="L171">
        <v>9</v>
      </c>
      <c r="N171" t="s">
        <v>4857</v>
      </c>
      <c r="O171" t="s">
        <v>4858</v>
      </c>
      <c r="Q171" t="s">
        <v>7064</v>
      </c>
      <c r="R171" t="s">
        <v>30</v>
      </c>
      <c r="S171" t="s">
        <v>28</v>
      </c>
    </row>
    <row r="172" spans="1:19" x14ac:dyDescent="0.25">
      <c r="A172" t="s">
        <v>4681</v>
      </c>
      <c r="B172" t="s">
        <v>4682</v>
      </c>
      <c r="C172">
        <v>55919054700</v>
      </c>
      <c r="D172" t="s">
        <v>4683</v>
      </c>
      <c r="E172">
        <v>2010</v>
      </c>
      <c r="F172" t="s">
        <v>4432</v>
      </c>
      <c r="G172">
        <v>1</v>
      </c>
      <c r="J172">
        <v>411</v>
      </c>
      <c r="K172">
        <v>414</v>
      </c>
      <c r="L172">
        <v>3</v>
      </c>
      <c r="N172" t="s">
        <v>4684</v>
      </c>
      <c r="O172" t="s">
        <v>4685</v>
      </c>
      <c r="P172" t="s">
        <v>4686</v>
      </c>
      <c r="Q172" t="s">
        <v>7012</v>
      </c>
      <c r="R172" t="s">
        <v>30</v>
      </c>
      <c r="S172" t="s">
        <v>28</v>
      </c>
    </row>
    <row r="173" spans="1:19" x14ac:dyDescent="0.25">
      <c r="A173" t="s">
        <v>4477</v>
      </c>
      <c r="B173" t="s">
        <v>4478</v>
      </c>
      <c r="C173" t="s">
        <v>4479</v>
      </c>
      <c r="D173" t="s">
        <v>4480</v>
      </c>
      <c r="E173">
        <v>2010</v>
      </c>
      <c r="F173" t="s">
        <v>4481</v>
      </c>
      <c r="J173">
        <v>19</v>
      </c>
      <c r="K173">
        <v>26</v>
      </c>
      <c r="L173">
        <v>7</v>
      </c>
      <c r="N173" t="s">
        <v>4482</v>
      </c>
      <c r="O173" t="s">
        <v>4483</v>
      </c>
      <c r="P173" t="s">
        <v>4484</v>
      </c>
      <c r="Q173" t="s">
        <v>6934</v>
      </c>
      <c r="R173" t="s">
        <v>30</v>
      </c>
      <c r="S173" t="s">
        <v>28</v>
      </c>
    </row>
    <row r="174" spans="1:19" x14ac:dyDescent="0.25">
      <c r="A174" t="s">
        <v>6982</v>
      </c>
      <c r="B174" t="s">
        <v>6983</v>
      </c>
      <c r="C174" t="s">
        <v>6984</v>
      </c>
      <c r="D174" t="s">
        <v>6985</v>
      </c>
      <c r="E174">
        <v>2010</v>
      </c>
      <c r="F174" t="s">
        <v>4691</v>
      </c>
      <c r="J174">
        <v>226</v>
      </c>
      <c r="K174">
        <v>234</v>
      </c>
      <c r="L174">
        <v>8</v>
      </c>
      <c r="N174" t="s">
        <v>6986</v>
      </c>
      <c r="O174" t="s">
        <v>6987</v>
      </c>
      <c r="P174" t="s">
        <v>6988</v>
      </c>
      <c r="Q174" t="s">
        <v>6989</v>
      </c>
      <c r="R174" t="s">
        <v>30</v>
      </c>
      <c r="S174" t="s">
        <v>28</v>
      </c>
    </row>
    <row r="175" spans="1:19" x14ac:dyDescent="0.25">
      <c r="A175" t="s">
        <v>4614</v>
      </c>
      <c r="B175" t="s">
        <v>4615</v>
      </c>
      <c r="C175" t="s">
        <v>4616</v>
      </c>
      <c r="D175" t="s">
        <v>4617</v>
      </c>
      <c r="E175">
        <v>2010</v>
      </c>
      <c r="F175" t="s">
        <v>29</v>
      </c>
      <c r="G175" t="s">
        <v>4618</v>
      </c>
      <c r="J175">
        <v>339</v>
      </c>
      <c r="K175">
        <v>348</v>
      </c>
      <c r="L175">
        <v>9</v>
      </c>
      <c r="M175" t="s">
        <v>4619</v>
      </c>
      <c r="N175" t="s">
        <v>4620</v>
      </c>
      <c r="O175" t="s">
        <v>4621</v>
      </c>
      <c r="P175" t="s">
        <v>4622</v>
      </c>
      <c r="Q175" t="s">
        <v>7002</v>
      </c>
      <c r="R175" t="s">
        <v>30</v>
      </c>
      <c r="S175" t="s">
        <v>28</v>
      </c>
    </row>
    <row r="176" spans="1:19" x14ac:dyDescent="0.25">
      <c r="A176" t="s">
        <v>9338</v>
      </c>
      <c r="D176" t="s">
        <v>9339</v>
      </c>
      <c r="E176">
        <v>2011</v>
      </c>
      <c r="F176" t="s">
        <v>9418</v>
      </c>
      <c r="J176">
        <v>289</v>
      </c>
      <c r="K176">
        <v>292</v>
      </c>
      <c r="L176">
        <f>K176-J176+1</f>
        <v>4</v>
      </c>
      <c r="M176" t="s">
        <v>4380</v>
      </c>
      <c r="N176" t="s">
        <v>9340</v>
      </c>
      <c r="O176" t="s">
        <v>9341</v>
      </c>
      <c r="R176" t="s">
        <v>9238</v>
      </c>
      <c r="S176" t="s">
        <v>9239</v>
      </c>
    </row>
    <row r="177" spans="1:19" x14ac:dyDescent="0.25">
      <c r="A177" t="s">
        <v>7429</v>
      </c>
      <c r="D177" t="s">
        <v>7430</v>
      </c>
      <c r="E177">
        <v>2011</v>
      </c>
      <c r="F177" t="s">
        <v>7431</v>
      </c>
      <c r="J177">
        <v>33</v>
      </c>
      <c r="K177">
        <v>38</v>
      </c>
      <c r="L177">
        <f t="shared" ref="L177:L198" si="3">K177-J177</f>
        <v>5</v>
      </c>
      <c r="M177" t="s">
        <v>4130</v>
      </c>
      <c r="N177" t="s">
        <v>7432</v>
      </c>
      <c r="O177" t="s">
        <v>7433</v>
      </c>
      <c r="P177" t="s">
        <v>7434</v>
      </c>
      <c r="Q177" s="3"/>
      <c r="R177" t="s">
        <v>7286</v>
      </c>
      <c r="S177" t="s">
        <v>7287</v>
      </c>
    </row>
    <row r="178" spans="1:19" x14ac:dyDescent="0.25">
      <c r="A178" t="s">
        <v>7465</v>
      </c>
      <c r="D178" t="s">
        <v>7466</v>
      </c>
      <c r="E178">
        <v>2011</v>
      </c>
      <c r="F178" t="s">
        <v>7467</v>
      </c>
      <c r="G178">
        <v>2</v>
      </c>
      <c r="J178">
        <v>228</v>
      </c>
      <c r="K178">
        <v>232</v>
      </c>
      <c r="L178">
        <f t="shared" si="3"/>
        <v>4</v>
      </c>
      <c r="M178" t="s">
        <v>7468</v>
      </c>
      <c r="N178" t="s">
        <v>7469</v>
      </c>
      <c r="O178" t="s">
        <v>7470</v>
      </c>
      <c r="P178" t="s">
        <v>7471</v>
      </c>
      <c r="Q178" s="3"/>
      <c r="R178" t="s">
        <v>7286</v>
      </c>
      <c r="S178" t="s">
        <v>7287</v>
      </c>
    </row>
    <row r="179" spans="1:19" x14ac:dyDescent="0.25">
      <c r="A179" t="s">
        <v>7518</v>
      </c>
      <c r="D179" t="s">
        <v>7519</v>
      </c>
      <c r="E179">
        <v>2011</v>
      </c>
      <c r="F179" t="s">
        <v>7520</v>
      </c>
      <c r="J179">
        <v>199</v>
      </c>
      <c r="K179">
        <v>206</v>
      </c>
      <c r="L179">
        <f t="shared" si="3"/>
        <v>7</v>
      </c>
      <c r="M179" t="s">
        <v>7521</v>
      </c>
      <c r="N179" t="s">
        <v>7522</v>
      </c>
      <c r="O179" t="s">
        <v>7523</v>
      </c>
      <c r="P179" t="s">
        <v>7524</v>
      </c>
      <c r="Q179" s="3"/>
      <c r="R179" t="s">
        <v>7286</v>
      </c>
      <c r="S179" t="s">
        <v>7287</v>
      </c>
    </row>
    <row r="180" spans="1:19" x14ac:dyDescent="0.25">
      <c r="A180" t="s">
        <v>7622</v>
      </c>
      <c r="D180" t="s">
        <v>7623</v>
      </c>
      <c r="E180">
        <v>2011</v>
      </c>
      <c r="F180" t="s">
        <v>7624</v>
      </c>
      <c r="J180">
        <v>76</v>
      </c>
      <c r="K180">
        <v>93</v>
      </c>
      <c r="L180">
        <f t="shared" si="3"/>
        <v>17</v>
      </c>
      <c r="M180" t="s">
        <v>7625</v>
      </c>
      <c r="N180" t="s">
        <v>7626</v>
      </c>
      <c r="O180" t="s">
        <v>7627</v>
      </c>
      <c r="P180" t="s">
        <v>7628</v>
      </c>
      <c r="Q180" s="3"/>
      <c r="R180" t="s">
        <v>7286</v>
      </c>
      <c r="S180" t="s">
        <v>7287</v>
      </c>
    </row>
    <row r="181" spans="1:19" x14ac:dyDescent="0.25">
      <c r="A181" t="s">
        <v>7763</v>
      </c>
      <c r="D181" t="s">
        <v>7764</v>
      </c>
      <c r="E181">
        <v>2011</v>
      </c>
      <c r="F181" t="s">
        <v>7765</v>
      </c>
      <c r="J181">
        <v>209</v>
      </c>
      <c r="K181">
        <v>216</v>
      </c>
      <c r="L181">
        <f t="shared" si="3"/>
        <v>7</v>
      </c>
      <c r="M181" t="s">
        <v>7766</v>
      </c>
      <c r="N181" t="s">
        <v>7767</v>
      </c>
      <c r="O181" t="s">
        <v>7768</v>
      </c>
      <c r="P181" t="s">
        <v>7769</v>
      </c>
      <c r="Q181" s="3"/>
      <c r="R181" t="s">
        <v>7286</v>
      </c>
      <c r="S181" t="s">
        <v>7287</v>
      </c>
    </row>
    <row r="182" spans="1:19" x14ac:dyDescent="0.25">
      <c r="A182" t="s">
        <v>7829</v>
      </c>
      <c r="D182" t="s">
        <v>7830</v>
      </c>
      <c r="E182">
        <v>2011</v>
      </c>
      <c r="F182" t="s">
        <v>3558</v>
      </c>
      <c r="G182">
        <v>3</v>
      </c>
      <c r="H182">
        <v>3</v>
      </c>
      <c r="J182">
        <v>229</v>
      </c>
      <c r="K182">
        <v>244</v>
      </c>
      <c r="L182">
        <f t="shared" si="3"/>
        <v>15</v>
      </c>
      <c r="M182" t="s">
        <v>4160</v>
      </c>
      <c r="N182" t="s">
        <v>7831</v>
      </c>
      <c r="O182" t="s">
        <v>7832</v>
      </c>
      <c r="P182" t="s">
        <v>7833</v>
      </c>
      <c r="Q182" s="3"/>
      <c r="R182" t="s">
        <v>7340</v>
      </c>
      <c r="S182" t="s">
        <v>7287</v>
      </c>
    </row>
    <row r="183" spans="1:19" x14ac:dyDescent="0.25">
      <c r="A183" t="s">
        <v>7851</v>
      </c>
      <c r="D183" t="s">
        <v>4386</v>
      </c>
      <c r="E183">
        <v>2011</v>
      </c>
      <c r="F183" t="s">
        <v>7852</v>
      </c>
      <c r="J183">
        <v>1325</v>
      </c>
      <c r="K183">
        <v>1330</v>
      </c>
      <c r="L183">
        <f t="shared" si="3"/>
        <v>5</v>
      </c>
      <c r="N183" t="s">
        <v>7853</v>
      </c>
      <c r="O183" t="s">
        <v>7854</v>
      </c>
      <c r="P183" t="s">
        <v>7855</v>
      </c>
      <c r="Q183" s="3"/>
      <c r="R183" t="s">
        <v>7286</v>
      </c>
      <c r="S183" t="s">
        <v>7287</v>
      </c>
    </row>
    <row r="184" spans="1:19" x14ac:dyDescent="0.25">
      <c r="A184" t="s">
        <v>7945</v>
      </c>
      <c r="D184" t="s">
        <v>7946</v>
      </c>
      <c r="E184">
        <v>2011</v>
      </c>
      <c r="F184" t="s">
        <v>7947</v>
      </c>
      <c r="J184">
        <v>189</v>
      </c>
      <c r="K184">
        <v>193</v>
      </c>
      <c r="L184">
        <f t="shared" si="3"/>
        <v>4</v>
      </c>
      <c r="M184" t="s">
        <v>7948</v>
      </c>
      <c r="N184" t="s">
        <v>7949</v>
      </c>
      <c r="O184" t="s">
        <v>7950</v>
      </c>
      <c r="P184" t="s">
        <v>7951</v>
      </c>
      <c r="Q184" s="3"/>
      <c r="R184" t="s">
        <v>7286</v>
      </c>
      <c r="S184" t="s">
        <v>7287</v>
      </c>
    </row>
    <row r="185" spans="1:19" x14ac:dyDescent="0.25">
      <c r="A185" t="s">
        <v>8055</v>
      </c>
      <c r="D185" t="s">
        <v>8056</v>
      </c>
      <c r="E185">
        <v>2011</v>
      </c>
      <c r="F185" t="s">
        <v>8057</v>
      </c>
      <c r="G185">
        <v>41</v>
      </c>
      <c r="H185">
        <v>4</v>
      </c>
      <c r="J185">
        <v>817</v>
      </c>
      <c r="K185">
        <v>824</v>
      </c>
      <c r="L185">
        <f t="shared" si="3"/>
        <v>7</v>
      </c>
      <c r="M185" t="s">
        <v>8058</v>
      </c>
      <c r="N185" t="s">
        <v>8059</v>
      </c>
      <c r="O185" t="s">
        <v>8060</v>
      </c>
      <c r="P185" t="s">
        <v>8061</v>
      </c>
      <c r="Q185" s="3"/>
      <c r="R185" t="s">
        <v>7340</v>
      </c>
      <c r="S185" t="s">
        <v>7287</v>
      </c>
    </row>
    <row r="186" spans="1:19" x14ac:dyDescent="0.25">
      <c r="A186" t="s">
        <v>8270</v>
      </c>
      <c r="D186" t="s">
        <v>8271</v>
      </c>
      <c r="E186">
        <v>2011</v>
      </c>
      <c r="F186" t="s">
        <v>8272</v>
      </c>
      <c r="J186">
        <v>376</v>
      </c>
      <c r="K186">
        <v>379</v>
      </c>
      <c r="L186">
        <f t="shared" si="3"/>
        <v>3</v>
      </c>
      <c r="M186" t="s">
        <v>8273</v>
      </c>
      <c r="N186" t="s">
        <v>8274</v>
      </c>
      <c r="O186" t="s">
        <v>8275</v>
      </c>
      <c r="P186" t="s">
        <v>8276</v>
      </c>
      <c r="Q186" s="3"/>
      <c r="R186" t="s">
        <v>7286</v>
      </c>
      <c r="S186" t="s">
        <v>7287</v>
      </c>
    </row>
    <row r="187" spans="1:19" x14ac:dyDescent="0.25">
      <c r="A187" t="s">
        <v>8277</v>
      </c>
      <c r="D187" t="s">
        <v>8278</v>
      </c>
      <c r="E187">
        <v>2011</v>
      </c>
      <c r="F187" t="s">
        <v>8279</v>
      </c>
      <c r="J187">
        <v>1</v>
      </c>
      <c r="K187">
        <v>4</v>
      </c>
      <c r="L187">
        <f t="shared" si="3"/>
        <v>3</v>
      </c>
      <c r="M187" t="s">
        <v>8280</v>
      </c>
      <c r="N187" t="s">
        <v>8281</v>
      </c>
      <c r="O187" t="s">
        <v>8282</v>
      </c>
      <c r="P187" t="s">
        <v>8283</v>
      </c>
      <c r="Q187" s="3"/>
      <c r="R187" t="s">
        <v>7286</v>
      </c>
      <c r="S187" t="s">
        <v>7287</v>
      </c>
    </row>
    <row r="188" spans="1:19" x14ac:dyDescent="0.25">
      <c r="A188" t="s">
        <v>8332</v>
      </c>
      <c r="D188" t="s">
        <v>8333</v>
      </c>
      <c r="E188">
        <v>2011</v>
      </c>
      <c r="F188" t="s">
        <v>8334</v>
      </c>
      <c r="J188">
        <v>356</v>
      </c>
      <c r="K188">
        <v>361</v>
      </c>
      <c r="L188">
        <f t="shared" si="3"/>
        <v>5</v>
      </c>
      <c r="M188" t="s">
        <v>8335</v>
      </c>
      <c r="N188" t="s">
        <v>8336</v>
      </c>
      <c r="O188" t="s">
        <v>8337</v>
      </c>
      <c r="P188" t="s">
        <v>8338</v>
      </c>
      <c r="Q188" s="3"/>
      <c r="R188" t="s">
        <v>7286</v>
      </c>
      <c r="S188" t="s">
        <v>7287</v>
      </c>
    </row>
    <row r="189" spans="1:19" x14ac:dyDescent="0.25">
      <c r="A189" t="s">
        <v>8393</v>
      </c>
      <c r="D189" t="s">
        <v>8394</v>
      </c>
      <c r="E189">
        <v>2011</v>
      </c>
      <c r="F189" t="s">
        <v>8395</v>
      </c>
      <c r="J189">
        <v>260</v>
      </c>
      <c r="K189">
        <v>269</v>
      </c>
      <c r="L189">
        <f t="shared" si="3"/>
        <v>9</v>
      </c>
      <c r="M189" t="s">
        <v>4139</v>
      </c>
      <c r="N189" t="s">
        <v>8396</v>
      </c>
      <c r="O189" t="s">
        <v>8397</v>
      </c>
      <c r="P189" t="s">
        <v>8398</v>
      </c>
      <c r="Q189" s="3"/>
      <c r="R189" t="s">
        <v>7286</v>
      </c>
      <c r="S189" t="s">
        <v>7287</v>
      </c>
    </row>
    <row r="190" spans="1:19" x14ac:dyDescent="0.25">
      <c r="A190" t="s">
        <v>8423</v>
      </c>
      <c r="D190" t="s">
        <v>8424</v>
      </c>
      <c r="E190">
        <v>2011</v>
      </c>
      <c r="F190" t="s">
        <v>8425</v>
      </c>
      <c r="J190">
        <v>572</v>
      </c>
      <c r="K190">
        <v>576</v>
      </c>
      <c r="L190">
        <f t="shared" si="3"/>
        <v>4</v>
      </c>
      <c r="M190" t="s">
        <v>8426</v>
      </c>
      <c r="N190" t="s">
        <v>8427</v>
      </c>
      <c r="O190" t="s">
        <v>8428</v>
      </c>
      <c r="P190" t="s">
        <v>8429</v>
      </c>
      <c r="Q190" s="3"/>
      <c r="R190" t="s">
        <v>7286</v>
      </c>
      <c r="S190" t="s">
        <v>7287</v>
      </c>
    </row>
    <row r="191" spans="1:19" x14ac:dyDescent="0.25">
      <c r="A191" t="s">
        <v>8448</v>
      </c>
      <c r="D191" t="s">
        <v>8449</v>
      </c>
      <c r="E191">
        <v>2011</v>
      </c>
      <c r="F191" t="s">
        <v>8450</v>
      </c>
      <c r="J191">
        <v>1</v>
      </c>
      <c r="K191">
        <v>7</v>
      </c>
      <c r="L191">
        <f t="shared" si="3"/>
        <v>6</v>
      </c>
      <c r="M191" t="s">
        <v>8451</v>
      </c>
      <c r="N191" t="s">
        <v>8452</v>
      </c>
      <c r="O191" t="s">
        <v>8453</v>
      </c>
      <c r="P191" t="s">
        <v>8454</v>
      </c>
      <c r="Q191" s="3"/>
      <c r="R191" t="s">
        <v>7286</v>
      </c>
      <c r="S191" t="s">
        <v>7287</v>
      </c>
    </row>
    <row r="192" spans="1:19" x14ac:dyDescent="0.25">
      <c r="A192" t="s">
        <v>8530</v>
      </c>
      <c r="D192" t="s">
        <v>8531</v>
      </c>
      <c r="E192">
        <v>2011</v>
      </c>
      <c r="F192" t="s">
        <v>8279</v>
      </c>
      <c r="J192">
        <v>1</v>
      </c>
      <c r="K192">
        <v>4</v>
      </c>
      <c r="L192">
        <f t="shared" si="3"/>
        <v>3</v>
      </c>
      <c r="M192" t="s">
        <v>8532</v>
      </c>
      <c r="N192" t="s">
        <v>8533</v>
      </c>
      <c r="O192" t="s">
        <v>8534</v>
      </c>
      <c r="P192" t="s">
        <v>8535</v>
      </c>
      <c r="Q192" s="3"/>
      <c r="R192" t="s">
        <v>7286</v>
      </c>
      <c r="S192" t="s">
        <v>7287</v>
      </c>
    </row>
    <row r="193" spans="1:19" x14ac:dyDescent="0.25">
      <c r="A193" t="s">
        <v>8650</v>
      </c>
      <c r="D193" t="s">
        <v>8651</v>
      </c>
      <c r="E193">
        <v>2011</v>
      </c>
      <c r="F193" t="s">
        <v>8652</v>
      </c>
      <c r="J193">
        <v>1</v>
      </c>
      <c r="K193">
        <v>8</v>
      </c>
      <c r="L193">
        <f t="shared" si="3"/>
        <v>7</v>
      </c>
      <c r="M193" t="s">
        <v>8653</v>
      </c>
      <c r="N193" t="s">
        <v>8654</v>
      </c>
      <c r="O193" t="s">
        <v>8655</v>
      </c>
      <c r="P193" t="s">
        <v>8656</v>
      </c>
      <c r="Q193" s="3"/>
      <c r="R193" t="s">
        <v>7286</v>
      </c>
      <c r="S193" t="s">
        <v>7287</v>
      </c>
    </row>
    <row r="194" spans="1:19" x14ac:dyDescent="0.25">
      <c r="A194" t="s">
        <v>8902</v>
      </c>
      <c r="D194" t="s">
        <v>8903</v>
      </c>
      <c r="E194">
        <v>2011</v>
      </c>
      <c r="F194" t="s">
        <v>8904</v>
      </c>
      <c r="J194">
        <v>2514</v>
      </c>
      <c r="K194">
        <v>2517</v>
      </c>
      <c r="L194">
        <f t="shared" si="3"/>
        <v>3</v>
      </c>
      <c r="N194" t="s">
        <v>8905</v>
      </c>
      <c r="O194" t="s">
        <v>8906</v>
      </c>
      <c r="P194" t="s">
        <v>8907</v>
      </c>
      <c r="Q194" s="3"/>
      <c r="R194" t="s">
        <v>7286</v>
      </c>
      <c r="S194" t="s">
        <v>7287</v>
      </c>
    </row>
    <row r="195" spans="1:19" x14ac:dyDescent="0.25">
      <c r="A195" t="s">
        <v>8939</v>
      </c>
      <c r="D195" t="s">
        <v>8940</v>
      </c>
      <c r="E195">
        <v>2011</v>
      </c>
      <c r="F195" t="s">
        <v>8941</v>
      </c>
      <c r="G195">
        <v>1</v>
      </c>
      <c r="J195">
        <v>485</v>
      </c>
      <c r="K195">
        <v>489</v>
      </c>
      <c r="L195">
        <f t="shared" si="3"/>
        <v>4</v>
      </c>
      <c r="M195" t="s">
        <v>8942</v>
      </c>
      <c r="N195" t="s">
        <v>8943</v>
      </c>
      <c r="O195" t="s">
        <v>8944</v>
      </c>
      <c r="P195" t="s">
        <v>8945</v>
      </c>
      <c r="Q195" s="3"/>
      <c r="R195" t="s">
        <v>7286</v>
      </c>
      <c r="S195" t="s">
        <v>7287</v>
      </c>
    </row>
    <row r="196" spans="1:19" x14ac:dyDescent="0.25">
      <c r="A196" t="s">
        <v>8960</v>
      </c>
      <c r="D196" t="s">
        <v>8961</v>
      </c>
      <c r="E196">
        <v>2011</v>
      </c>
      <c r="F196" t="s">
        <v>7624</v>
      </c>
      <c r="J196">
        <v>193</v>
      </c>
      <c r="K196">
        <v>200</v>
      </c>
      <c r="L196">
        <f t="shared" si="3"/>
        <v>7</v>
      </c>
      <c r="M196" t="s">
        <v>8962</v>
      </c>
      <c r="N196" t="s">
        <v>8963</v>
      </c>
      <c r="O196" t="s">
        <v>8964</v>
      </c>
      <c r="P196" t="s">
        <v>8965</v>
      </c>
      <c r="Q196" s="3"/>
      <c r="R196" t="s">
        <v>7286</v>
      </c>
      <c r="S196" t="s">
        <v>7287</v>
      </c>
    </row>
    <row r="197" spans="1:19" x14ac:dyDescent="0.25">
      <c r="A197" t="s">
        <v>8983</v>
      </c>
      <c r="D197" t="s">
        <v>8984</v>
      </c>
      <c r="E197">
        <v>2011</v>
      </c>
      <c r="F197" t="s">
        <v>8985</v>
      </c>
      <c r="J197">
        <v>32</v>
      </c>
      <c r="K197">
        <v>36</v>
      </c>
      <c r="L197">
        <f t="shared" si="3"/>
        <v>4</v>
      </c>
      <c r="M197" t="s">
        <v>4075</v>
      </c>
      <c r="N197" t="s">
        <v>8986</v>
      </c>
      <c r="O197" t="s">
        <v>8987</v>
      </c>
      <c r="P197" t="s">
        <v>8988</v>
      </c>
      <c r="Q197" s="3"/>
      <c r="R197" t="s">
        <v>7286</v>
      </c>
      <c r="S197" t="s">
        <v>7287</v>
      </c>
    </row>
    <row r="198" spans="1:19" x14ac:dyDescent="0.25">
      <c r="A198" t="s">
        <v>9072</v>
      </c>
      <c r="D198" t="s">
        <v>9073</v>
      </c>
      <c r="E198">
        <v>2011</v>
      </c>
      <c r="F198" t="s">
        <v>8985</v>
      </c>
      <c r="J198">
        <v>221</v>
      </c>
      <c r="K198">
        <v>223</v>
      </c>
      <c r="L198">
        <f t="shared" si="3"/>
        <v>2</v>
      </c>
      <c r="M198" t="s">
        <v>9074</v>
      </c>
      <c r="N198" t="s">
        <v>9075</v>
      </c>
      <c r="O198" t="s">
        <v>9076</v>
      </c>
      <c r="P198" t="s">
        <v>9077</v>
      </c>
      <c r="Q198" s="3"/>
      <c r="R198" t="s">
        <v>7286</v>
      </c>
      <c r="S198" t="s">
        <v>7287</v>
      </c>
    </row>
    <row r="199" spans="1:19" x14ac:dyDescent="0.25">
      <c r="A199" t="s">
        <v>6921</v>
      </c>
      <c r="B199" t="s">
        <v>6922</v>
      </c>
      <c r="C199" t="s">
        <v>6923</v>
      </c>
      <c r="D199" t="s">
        <v>6924</v>
      </c>
      <c r="E199">
        <v>2011</v>
      </c>
      <c r="F199" t="s">
        <v>29</v>
      </c>
      <c r="G199" t="s">
        <v>6925</v>
      </c>
      <c r="J199">
        <v>212</v>
      </c>
      <c r="K199">
        <v>219</v>
      </c>
      <c r="L199">
        <v>7</v>
      </c>
      <c r="M199" t="s">
        <v>6926</v>
      </c>
      <c r="N199" t="s">
        <v>6927</v>
      </c>
      <c r="O199" t="s">
        <v>6928</v>
      </c>
      <c r="P199" t="s">
        <v>6929</v>
      </c>
      <c r="Q199" t="s">
        <v>6930</v>
      </c>
      <c r="R199" t="s">
        <v>30</v>
      </c>
      <c r="S199" t="s">
        <v>28</v>
      </c>
    </row>
    <row r="200" spans="1:19" x14ac:dyDescent="0.25">
      <c r="A200" t="s">
        <v>4070</v>
      </c>
      <c r="B200" t="s">
        <v>4071</v>
      </c>
      <c r="C200" t="s">
        <v>4072</v>
      </c>
      <c r="D200" t="s">
        <v>4073</v>
      </c>
      <c r="E200">
        <v>2011</v>
      </c>
      <c r="F200" t="s">
        <v>4074</v>
      </c>
      <c r="I200">
        <v>5992258</v>
      </c>
      <c r="J200">
        <v>32</v>
      </c>
      <c r="K200">
        <v>36</v>
      </c>
      <c r="L200">
        <v>4</v>
      </c>
      <c r="M200" t="s">
        <v>4075</v>
      </c>
      <c r="N200" t="s">
        <v>4076</v>
      </c>
      <c r="O200" t="s">
        <v>4077</v>
      </c>
      <c r="P200" t="s">
        <v>4078</v>
      </c>
      <c r="Q200" t="s">
        <v>6897</v>
      </c>
      <c r="R200" t="s">
        <v>30</v>
      </c>
      <c r="S200" t="s">
        <v>28</v>
      </c>
    </row>
    <row r="201" spans="1:19" x14ac:dyDescent="0.25">
      <c r="A201" t="s">
        <v>4156</v>
      </c>
      <c r="B201" t="s">
        <v>4157</v>
      </c>
      <c r="C201" t="s">
        <v>4158</v>
      </c>
      <c r="D201" t="s">
        <v>4159</v>
      </c>
      <c r="E201">
        <v>2011</v>
      </c>
      <c r="F201" t="s">
        <v>3558</v>
      </c>
      <c r="G201">
        <v>3</v>
      </c>
      <c r="H201">
        <v>3</v>
      </c>
      <c r="I201">
        <v>5940995</v>
      </c>
      <c r="J201">
        <v>229</v>
      </c>
      <c r="K201">
        <v>244</v>
      </c>
      <c r="L201">
        <v>15</v>
      </c>
      <c r="M201" t="s">
        <v>4160</v>
      </c>
      <c r="N201" t="s">
        <v>4161</v>
      </c>
      <c r="O201" t="s">
        <v>4162</v>
      </c>
      <c r="P201" t="s">
        <v>4163</v>
      </c>
      <c r="Q201" t="s">
        <v>7022</v>
      </c>
      <c r="R201" t="s">
        <v>30</v>
      </c>
      <c r="S201" t="s">
        <v>28</v>
      </c>
    </row>
    <row r="202" spans="1:19" x14ac:dyDescent="0.25">
      <c r="A202" t="s">
        <v>4376</v>
      </c>
      <c r="B202" t="s">
        <v>4377</v>
      </c>
      <c r="C202" t="s">
        <v>4378</v>
      </c>
      <c r="D202" t="s">
        <v>4379</v>
      </c>
      <c r="E202">
        <v>2011</v>
      </c>
      <c r="F202" t="s">
        <v>4105</v>
      </c>
      <c r="J202">
        <v>289</v>
      </c>
      <c r="K202">
        <v>291</v>
      </c>
      <c r="L202">
        <v>2</v>
      </c>
      <c r="M202" t="s">
        <v>4380</v>
      </c>
      <c r="N202" t="s">
        <v>4381</v>
      </c>
      <c r="O202" t="s">
        <v>4382</v>
      </c>
      <c r="Q202" t="s">
        <v>7009</v>
      </c>
      <c r="R202" t="s">
        <v>30</v>
      </c>
      <c r="S202" t="s">
        <v>28</v>
      </c>
    </row>
    <row r="203" spans="1:19" x14ac:dyDescent="0.25">
      <c r="A203" t="s">
        <v>4149</v>
      </c>
      <c r="B203" t="s">
        <v>4150</v>
      </c>
      <c r="C203" t="s">
        <v>4151</v>
      </c>
      <c r="D203" t="s">
        <v>4152</v>
      </c>
      <c r="E203">
        <v>2011</v>
      </c>
      <c r="F203" t="s">
        <v>4122</v>
      </c>
      <c r="L203">
        <v>16</v>
      </c>
      <c r="N203" t="s">
        <v>4153</v>
      </c>
      <c r="O203" t="s">
        <v>4154</v>
      </c>
      <c r="P203" t="s">
        <v>4155</v>
      </c>
      <c r="Q203" t="s">
        <v>7021</v>
      </c>
      <c r="R203" t="s">
        <v>30</v>
      </c>
      <c r="S203" t="s">
        <v>28</v>
      </c>
    </row>
    <row r="204" spans="1:19" x14ac:dyDescent="0.25">
      <c r="A204" t="s">
        <v>4143</v>
      </c>
      <c r="B204" t="s">
        <v>4144</v>
      </c>
      <c r="C204" t="s">
        <v>4145</v>
      </c>
      <c r="D204" t="s">
        <v>4146</v>
      </c>
      <c r="E204">
        <v>2011</v>
      </c>
      <c r="F204" t="s">
        <v>387</v>
      </c>
      <c r="L204">
        <v>10</v>
      </c>
      <c r="N204" t="s">
        <v>4147</v>
      </c>
      <c r="O204" t="s">
        <v>4148</v>
      </c>
      <c r="Q204" t="s">
        <v>7020</v>
      </c>
      <c r="R204" t="s">
        <v>30</v>
      </c>
      <c r="S204" t="s">
        <v>28</v>
      </c>
    </row>
    <row r="205" spans="1:19" x14ac:dyDescent="0.25">
      <c r="A205" t="s">
        <v>4303</v>
      </c>
      <c r="B205" t="s">
        <v>4304</v>
      </c>
      <c r="C205" t="s">
        <v>4305</v>
      </c>
      <c r="D205" t="s">
        <v>4306</v>
      </c>
      <c r="E205">
        <v>2011</v>
      </c>
      <c r="F205" t="s">
        <v>4307</v>
      </c>
      <c r="G205">
        <v>4</v>
      </c>
      <c r="H205">
        <v>3</v>
      </c>
      <c r="J205">
        <v>276</v>
      </c>
      <c r="K205">
        <v>293</v>
      </c>
      <c r="L205">
        <v>17</v>
      </c>
      <c r="M205" t="s">
        <v>4308</v>
      </c>
      <c r="N205" t="s">
        <v>4309</v>
      </c>
      <c r="O205" t="s">
        <v>4310</v>
      </c>
      <c r="P205" t="s">
        <v>4311</v>
      </c>
      <c r="Q205" t="s">
        <v>7060</v>
      </c>
      <c r="R205" t="s">
        <v>27</v>
      </c>
      <c r="S205" t="s">
        <v>28</v>
      </c>
    </row>
    <row r="206" spans="1:19" x14ac:dyDescent="0.25">
      <c r="A206" t="s">
        <v>4207</v>
      </c>
      <c r="B206" t="s">
        <v>4208</v>
      </c>
      <c r="C206" t="s">
        <v>4209</v>
      </c>
      <c r="D206" t="s">
        <v>4210</v>
      </c>
      <c r="E206">
        <v>2011</v>
      </c>
      <c r="F206" t="s">
        <v>956</v>
      </c>
      <c r="G206">
        <v>8</v>
      </c>
      <c r="H206">
        <v>1</v>
      </c>
      <c r="I206">
        <v>61</v>
      </c>
      <c r="M206" t="s">
        <v>4211</v>
      </c>
      <c r="N206" t="s">
        <v>4212</v>
      </c>
      <c r="O206" t="s">
        <v>4213</v>
      </c>
      <c r="P206" t="s">
        <v>4214</v>
      </c>
      <c r="Q206" t="s">
        <v>6980</v>
      </c>
      <c r="R206" t="s">
        <v>27</v>
      </c>
      <c r="S206" t="s">
        <v>28</v>
      </c>
    </row>
    <row r="207" spans="1:19" x14ac:dyDescent="0.25">
      <c r="A207" t="s">
        <v>4063</v>
      </c>
      <c r="B207" t="s">
        <v>4064</v>
      </c>
      <c r="C207" t="s">
        <v>4065</v>
      </c>
      <c r="D207" t="s">
        <v>4066</v>
      </c>
      <c r="E207">
        <v>2011</v>
      </c>
      <c r="F207" t="s">
        <v>70</v>
      </c>
      <c r="G207" t="s">
        <v>4042</v>
      </c>
      <c r="J207">
        <v>106</v>
      </c>
      <c r="K207">
        <v>113</v>
      </c>
      <c r="L207">
        <v>7</v>
      </c>
      <c r="N207" t="s">
        <v>4067</v>
      </c>
      <c r="O207" t="s">
        <v>4068</v>
      </c>
      <c r="P207" t="s">
        <v>4069</v>
      </c>
      <c r="Q207" t="s">
        <v>6896</v>
      </c>
      <c r="R207" t="s">
        <v>30</v>
      </c>
      <c r="S207" t="s">
        <v>28</v>
      </c>
    </row>
    <row r="208" spans="1:19" x14ac:dyDescent="0.25">
      <c r="A208" t="s">
        <v>4039</v>
      </c>
      <c r="B208" t="s">
        <v>4040</v>
      </c>
      <c r="C208">
        <v>36708938100</v>
      </c>
      <c r="D208" t="s">
        <v>4041</v>
      </c>
      <c r="E208">
        <v>2011</v>
      </c>
      <c r="F208" t="s">
        <v>70</v>
      </c>
      <c r="G208" t="s">
        <v>4042</v>
      </c>
      <c r="J208">
        <v>632</v>
      </c>
      <c r="K208">
        <v>638</v>
      </c>
      <c r="L208">
        <v>6</v>
      </c>
      <c r="N208" t="s">
        <v>4043</v>
      </c>
      <c r="O208" t="s">
        <v>4044</v>
      </c>
      <c r="P208" t="s">
        <v>4045</v>
      </c>
      <c r="Q208" t="s">
        <v>7013</v>
      </c>
      <c r="R208" t="s">
        <v>30</v>
      </c>
      <c r="S208" t="s">
        <v>28</v>
      </c>
    </row>
    <row r="209" spans="1:19" x14ac:dyDescent="0.25">
      <c r="A209" t="s">
        <v>4344</v>
      </c>
      <c r="B209" t="s">
        <v>4345</v>
      </c>
      <c r="C209" t="s">
        <v>4346</v>
      </c>
      <c r="D209" t="s">
        <v>4347</v>
      </c>
      <c r="E209">
        <v>2011</v>
      </c>
      <c r="F209" t="s">
        <v>4348</v>
      </c>
      <c r="G209">
        <v>33</v>
      </c>
      <c r="H209">
        <v>2</v>
      </c>
      <c r="J209">
        <v>299</v>
      </c>
      <c r="K209">
        <v>319</v>
      </c>
      <c r="L209">
        <v>20</v>
      </c>
      <c r="M209" t="s">
        <v>4349</v>
      </c>
      <c r="N209" t="s">
        <v>4350</v>
      </c>
      <c r="O209" t="s">
        <v>4351</v>
      </c>
      <c r="P209" t="s">
        <v>4352</v>
      </c>
      <c r="Q209" t="s">
        <v>7005</v>
      </c>
      <c r="R209" t="s">
        <v>27</v>
      </c>
      <c r="S209" t="s">
        <v>28</v>
      </c>
    </row>
    <row r="210" spans="1:19" x14ac:dyDescent="0.25">
      <c r="A210" t="s">
        <v>4126</v>
      </c>
      <c r="B210" t="s">
        <v>4127</v>
      </c>
      <c r="C210">
        <v>6505780320</v>
      </c>
      <c r="D210" t="s">
        <v>4128</v>
      </c>
      <c r="E210">
        <v>2011</v>
      </c>
      <c r="F210" t="s">
        <v>4129</v>
      </c>
      <c r="I210">
        <v>6103206</v>
      </c>
      <c r="J210">
        <v>33</v>
      </c>
      <c r="K210">
        <v>38</v>
      </c>
      <c r="L210">
        <v>5</v>
      </c>
      <c r="M210" t="s">
        <v>4130</v>
      </c>
      <c r="N210" t="s">
        <v>4131</v>
      </c>
      <c r="O210" t="s">
        <v>4132</v>
      </c>
      <c r="P210" t="s">
        <v>4133</v>
      </c>
      <c r="Q210" t="s">
        <v>6920</v>
      </c>
      <c r="R210" t="s">
        <v>30</v>
      </c>
      <c r="S210" t="s">
        <v>28</v>
      </c>
    </row>
    <row r="211" spans="1:19" x14ac:dyDescent="0.25">
      <c r="A211" t="s">
        <v>4054</v>
      </c>
      <c r="B211" t="s">
        <v>4055</v>
      </c>
      <c r="C211" t="s">
        <v>4056</v>
      </c>
      <c r="D211" t="s">
        <v>4057</v>
      </c>
      <c r="E211">
        <v>2011</v>
      </c>
      <c r="F211" t="s">
        <v>4058</v>
      </c>
      <c r="G211">
        <v>29</v>
      </c>
      <c r="J211">
        <v>818</v>
      </c>
      <c r="K211">
        <v>824</v>
      </c>
      <c r="L211">
        <v>6</v>
      </c>
      <c r="M211" t="s">
        <v>4059</v>
      </c>
      <c r="N211" t="s">
        <v>4060</v>
      </c>
      <c r="O211" t="s">
        <v>4061</v>
      </c>
      <c r="P211" t="s">
        <v>4062</v>
      </c>
      <c r="Q211" t="s">
        <v>6895</v>
      </c>
      <c r="R211" t="s">
        <v>30</v>
      </c>
      <c r="S211" t="s">
        <v>28</v>
      </c>
    </row>
    <row r="212" spans="1:19" x14ac:dyDescent="0.25">
      <c r="A212" t="s">
        <v>4101</v>
      </c>
      <c r="B212" t="s">
        <v>4102</v>
      </c>
      <c r="C212" t="s">
        <v>4103</v>
      </c>
      <c r="D212" t="s">
        <v>4104</v>
      </c>
      <c r="E212">
        <v>2011</v>
      </c>
      <c r="F212" t="s">
        <v>4105</v>
      </c>
      <c r="J212">
        <v>23</v>
      </c>
      <c r="K212">
        <v>29</v>
      </c>
      <c r="L212">
        <v>6</v>
      </c>
      <c r="M212" t="s">
        <v>4106</v>
      </c>
      <c r="N212" t="s">
        <v>4107</v>
      </c>
      <c r="O212" t="s">
        <v>4108</v>
      </c>
      <c r="P212" t="s">
        <v>4109</v>
      </c>
      <c r="Q212" t="s">
        <v>6900</v>
      </c>
      <c r="R212" t="s">
        <v>30</v>
      </c>
      <c r="S212" t="s">
        <v>28</v>
      </c>
    </row>
    <row r="213" spans="1:19" x14ac:dyDescent="0.25">
      <c r="A213" t="s">
        <v>4200</v>
      </c>
      <c r="B213" t="s">
        <v>4201</v>
      </c>
      <c r="C213" t="s">
        <v>4202</v>
      </c>
      <c r="D213" t="s">
        <v>4203</v>
      </c>
      <c r="E213">
        <v>2011</v>
      </c>
      <c r="F213" t="s">
        <v>4122</v>
      </c>
      <c r="L213">
        <v>15</v>
      </c>
      <c r="N213" t="s">
        <v>4204</v>
      </c>
      <c r="O213" t="s">
        <v>4205</v>
      </c>
      <c r="P213" t="s">
        <v>4206</v>
      </c>
      <c r="Q213" t="s">
        <v>7034</v>
      </c>
      <c r="R213" t="s">
        <v>30</v>
      </c>
      <c r="S213" t="s">
        <v>28</v>
      </c>
    </row>
    <row r="214" spans="1:19" x14ac:dyDescent="0.25">
      <c r="A214" t="s">
        <v>6936</v>
      </c>
      <c r="B214" t="s">
        <v>6937</v>
      </c>
      <c r="C214" t="s">
        <v>6938</v>
      </c>
      <c r="D214" t="s">
        <v>6939</v>
      </c>
      <c r="E214">
        <v>2011</v>
      </c>
      <c r="F214" t="s">
        <v>4215</v>
      </c>
      <c r="J214">
        <v>317</v>
      </c>
      <c r="K214">
        <v>320</v>
      </c>
      <c r="L214">
        <v>3</v>
      </c>
      <c r="M214" t="s">
        <v>6940</v>
      </c>
      <c r="N214" t="s">
        <v>6941</v>
      </c>
      <c r="O214" t="s">
        <v>6942</v>
      </c>
      <c r="P214" t="s">
        <v>6943</v>
      </c>
      <c r="Q214" t="s">
        <v>6944</v>
      </c>
      <c r="R214" t="s">
        <v>30</v>
      </c>
      <c r="S214" t="s">
        <v>28</v>
      </c>
    </row>
    <row r="215" spans="1:19" x14ac:dyDescent="0.25">
      <c r="A215" t="s">
        <v>4187</v>
      </c>
      <c r="B215" t="s">
        <v>4188</v>
      </c>
      <c r="C215" t="s">
        <v>4189</v>
      </c>
      <c r="D215" t="s">
        <v>4190</v>
      </c>
      <c r="E215">
        <v>2011</v>
      </c>
      <c r="F215" t="s">
        <v>4191</v>
      </c>
      <c r="G215">
        <v>28</v>
      </c>
      <c r="H215">
        <v>5</v>
      </c>
      <c r="I215">
        <v>5984794</v>
      </c>
      <c r="J215">
        <v>27</v>
      </c>
      <c r="K215">
        <v>29</v>
      </c>
      <c r="L215">
        <v>2</v>
      </c>
      <c r="M215" t="s">
        <v>4192</v>
      </c>
      <c r="N215" t="s">
        <v>4193</v>
      </c>
      <c r="O215" t="s">
        <v>4194</v>
      </c>
      <c r="P215" t="s">
        <v>4195</v>
      </c>
      <c r="R215" t="s">
        <v>27</v>
      </c>
      <c r="S215" t="s">
        <v>28</v>
      </c>
    </row>
    <row r="216" spans="1:19" x14ac:dyDescent="0.25">
      <c r="A216" t="s">
        <v>4180</v>
      </c>
      <c r="B216" t="s">
        <v>4181</v>
      </c>
      <c r="C216" t="s">
        <v>4182</v>
      </c>
      <c r="D216" t="s">
        <v>4183</v>
      </c>
      <c r="E216">
        <v>2011</v>
      </c>
      <c r="F216" t="s">
        <v>3161</v>
      </c>
      <c r="G216">
        <v>26</v>
      </c>
      <c r="H216">
        <v>1</v>
      </c>
      <c r="J216">
        <v>53</v>
      </c>
      <c r="K216">
        <v>63</v>
      </c>
      <c r="L216">
        <v>10</v>
      </c>
      <c r="N216" t="s">
        <v>4184</v>
      </c>
      <c r="O216" t="s">
        <v>4185</v>
      </c>
      <c r="P216" t="s">
        <v>4186</v>
      </c>
      <c r="Q216" t="s">
        <v>7032</v>
      </c>
      <c r="R216" t="s">
        <v>27</v>
      </c>
      <c r="S216" t="s">
        <v>28</v>
      </c>
    </row>
    <row r="217" spans="1:19" x14ac:dyDescent="0.25">
      <c r="A217" t="s">
        <v>4079</v>
      </c>
      <c r="B217" t="s">
        <v>4080</v>
      </c>
      <c r="C217" t="s">
        <v>4081</v>
      </c>
      <c r="D217" t="s">
        <v>4082</v>
      </c>
      <c r="E217">
        <v>2011</v>
      </c>
      <c r="F217" t="s">
        <v>233</v>
      </c>
      <c r="G217">
        <v>959</v>
      </c>
      <c r="J217">
        <v>143</v>
      </c>
      <c r="K217">
        <v>158</v>
      </c>
      <c r="L217">
        <v>15</v>
      </c>
      <c r="N217" t="s">
        <v>4083</v>
      </c>
      <c r="O217" t="s">
        <v>4084</v>
      </c>
      <c r="Q217" t="s">
        <v>6898</v>
      </c>
      <c r="R217" t="s">
        <v>30</v>
      </c>
      <c r="S217" t="s">
        <v>28</v>
      </c>
    </row>
    <row r="218" spans="1:19" x14ac:dyDescent="0.25">
      <c r="A218" t="s">
        <v>4265</v>
      </c>
      <c r="B218" t="s">
        <v>4266</v>
      </c>
      <c r="C218">
        <v>37026794300</v>
      </c>
      <c r="D218" t="s">
        <v>4267</v>
      </c>
      <c r="E218">
        <v>2011</v>
      </c>
      <c r="F218" t="s">
        <v>4268</v>
      </c>
      <c r="G218">
        <v>5</v>
      </c>
      <c r="H218">
        <v>2</v>
      </c>
      <c r="J218">
        <v>223</v>
      </c>
      <c r="K218">
        <v>232</v>
      </c>
      <c r="L218">
        <v>9</v>
      </c>
      <c r="M218" t="s">
        <v>4269</v>
      </c>
      <c r="N218" t="s">
        <v>4270</v>
      </c>
      <c r="O218" t="s">
        <v>4271</v>
      </c>
      <c r="P218" t="s">
        <v>4272</v>
      </c>
      <c r="Q218" t="s">
        <v>6995</v>
      </c>
      <c r="R218" t="s">
        <v>27</v>
      </c>
      <c r="S218" t="s">
        <v>28</v>
      </c>
    </row>
    <row r="219" spans="1:19" x14ac:dyDescent="0.25">
      <c r="A219" t="s">
        <v>4328</v>
      </c>
      <c r="B219" t="s">
        <v>4329</v>
      </c>
      <c r="C219" t="s">
        <v>4330</v>
      </c>
      <c r="D219" t="s">
        <v>4331</v>
      </c>
      <c r="E219">
        <v>2011</v>
      </c>
      <c r="F219" t="s">
        <v>4332</v>
      </c>
      <c r="J219">
        <v>285</v>
      </c>
      <c r="K219">
        <v>294</v>
      </c>
      <c r="L219">
        <v>9</v>
      </c>
      <c r="M219" t="s">
        <v>4333</v>
      </c>
      <c r="N219" t="s">
        <v>4334</v>
      </c>
      <c r="O219" t="s">
        <v>4335</v>
      </c>
      <c r="P219" t="s">
        <v>4336</v>
      </c>
      <c r="Q219" t="s">
        <v>7004</v>
      </c>
      <c r="R219" t="s">
        <v>30</v>
      </c>
      <c r="S219" t="s">
        <v>28</v>
      </c>
    </row>
    <row r="220" spans="1:19" x14ac:dyDescent="0.25">
      <c r="A220" t="s">
        <v>4361</v>
      </c>
      <c r="B220" t="s">
        <v>4362</v>
      </c>
      <c r="C220" t="s">
        <v>4363</v>
      </c>
      <c r="D220" t="s">
        <v>4364</v>
      </c>
      <c r="E220">
        <v>2011</v>
      </c>
      <c r="F220" t="s">
        <v>70</v>
      </c>
      <c r="G220" t="s">
        <v>4042</v>
      </c>
      <c r="J220">
        <v>282</v>
      </c>
      <c r="K220">
        <v>289</v>
      </c>
      <c r="L220">
        <v>7</v>
      </c>
      <c r="N220" t="s">
        <v>4365</v>
      </c>
      <c r="O220" t="s">
        <v>4366</v>
      </c>
      <c r="P220" t="s">
        <v>4367</v>
      </c>
      <c r="Q220" t="s">
        <v>7069</v>
      </c>
      <c r="R220" t="s">
        <v>30</v>
      </c>
      <c r="S220" t="s">
        <v>28</v>
      </c>
    </row>
    <row r="221" spans="1:19" x14ac:dyDescent="0.25">
      <c r="A221" t="s">
        <v>4258</v>
      </c>
      <c r="B221" t="s">
        <v>4259</v>
      </c>
      <c r="C221" t="s">
        <v>4260</v>
      </c>
      <c r="D221" t="s">
        <v>4261</v>
      </c>
      <c r="E221">
        <v>2011</v>
      </c>
      <c r="F221" t="s">
        <v>4122</v>
      </c>
      <c r="L221">
        <v>13</v>
      </c>
      <c r="N221" t="s">
        <v>4262</v>
      </c>
      <c r="O221" t="s">
        <v>4263</v>
      </c>
      <c r="P221" t="s">
        <v>4264</v>
      </c>
      <c r="Q221" t="s">
        <v>7047</v>
      </c>
      <c r="R221" t="s">
        <v>30</v>
      </c>
      <c r="S221" t="s">
        <v>28</v>
      </c>
    </row>
    <row r="222" spans="1:19" x14ac:dyDescent="0.25">
      <c r="A222" t="s">
        <v>4216</v>
      </c>
      <c r="B222" t="s">
        <v>4217</v>
      </c>
      <c r="C222" t="s">
        <v>4218</v>
      </c>
      <c r="D222" t="s">
        <v>4219</v>
      </c>
      <c r="E222">
        <v>2011</v>
      </c>
      <c r="F222" t="s">
        <v>457</v>
      </c>
      <c r="J222">
        <v>1345</v>
      </c>
      <c r="K222">
        <v>1350</v>
      </c>
      <c r="L222">
        <v>5</v>
      </c>
      <c r="M222" t="s">
        <v>4220</v>
      </c>
      <c r="N222" t="s">
        <v>4221</v>
      </c>
      <c r="O222" t="s">
        <v>4222</v>
      </c>
      <c r="P222" t="s">
        <v>4223</v>
      </c>
      <c r="Q222" t="s">
        <v>7035</v>
      </c>
      <c r="R222" t="s">
        <v>30</v>
      </c>
      <c r="S222" t="s">
        <v>28</v>
      </c>
    </row>
    <row r="223" spans="1:19" x14ac:dyDescent="0.25">
      <c r="A223" t="s">
        <v>4118</v>
      </c>
      <c r="B223" t="s">
        <v>4119</v>
      </c>
      <c r="C223" t="s">
        <v>4120</v>
      </c>
      <c r="D223" t="s">
        <v>4121</v>
      </c>
      <c r="E223">
        <v>2011</v>
      </c>
      <c r="F223" t="s">
        <v>4122</v>
      </c>
      <c r="L223">
        <v>14</v>
      </c>
      <c r="N223" t="s">
        <v>4123</v>
      </c>
      <c r="O223" t="s">
        <v>4124</v>
      </c>
      <c r="P223" t="s">
        <v>4125</v>
      </c>
      <c r="Q223" t="s">
        <v>6910</v>
      </c>
      <c r="R223" t="s">
        <v>30</v>
      </c>
      <c r="S223" t="s">
        <v>28</v>
      </c>
    </row>
    <row r="224" spans="1:19" x14ac:dyDescent="0.25">
      <c r="A224" t="s">
        <v>6901</v>
      </c>
      <c r="B224" t="s">
        <v>6902</v>
      </c>
      <c r="C224" t="s">
        <v>6903</v>
      </c>
      <c r="D224" t="s">
        <v>6904</v>
      </c>
      <c r="E224">
        <v>2011</v>
      </c>
      <c r="F224" t="s">
        <v>250</v>
      </c>
      <c r="I224">
        <v>16</v>
      </c>
      <c r="M224" t="s">
        <v>6905</v>
      </c>
      <c r="N224" t="s">
        <v>6906</v>
      </c>
      <c r="O224" t="s">
        <v>6907</v>
      </c>
      <c r="P224" t="s">
        <v>6908</v>
      </c>
      <c r="Q224" t="s">
        <v>6909</v>
      </c>
      <c r="R224" t="s">
        <v>30</v>
      </c>
      <c r="S224" t="s">
        <v>28</v>
      </c>
    </row>
    <row r="225" spans="1:19" x14ac:dyDescent="0.25">
      <c r="A225" t="s">
        <v>4353</v>
      </c>
      <c r="B225" t="s">
        <v>4354</v>
      </c>
      <c r="C225" t="s">
        <v>4355</v>
      </c>
      <c r="D225" t="s">
        <v>4356</v>
      </c>
      <c r="E225">
        <v>2011</v>
      </c>
      <c r="F225" t="s">
        <v>4357</v>
      </c>
      <c r="G225">
        <v>1</v>
      </c>
      <c r="J225">
        <v>219</v>
      </c>
      <c r="K225">
        <v>224</v>
      </c>
      <c r="L225">
        <v>5</v>
      </c>
      <c r="N225" t="s">
        <v>4358</v>
      </c>
      <c r="O225" t="s">
        <v>4359</v>
      </c>
      <c r="P225" t="s">
        <v>4360</v>
      </c>
      <c r="Q225" t="s">
        <v>7007</v>
      </c>
      <c r="R225" t="s">
        <v>30</v>
      </c>
      <c r="S225" t="s">
        <v>28</v>
      </c>
    </row>
    <row r="226" spans="1:19" x14ac:dyDescent="0.25">
      <c r="A226" t="s">
        <v>4312</v>
      </c>
      <c r="B226" t="s">
        <v>4313</v>
      </c>
      <c r="C226">
        <v>23009246800</v>
      </c>
      <c r="D226" t="s">
        <v>4314</v>
      </c>
      <c r="E226">
        <v>2011</v>
      </c>
      <c r="F226" t="s">
        <v>61</v>
      </c>
      <c r="G226">
        <v>2</v>
      </c>
      <c r="H226">
        <v>2</v>
      </c>
      <c r="J226">
        <v>61</v>
      </c>
      <c r="K226">
        <v>68</v>
      </c>
      <c r="L226">
        <v>7</v>
      </c>
      <c r="M226" t="s">
        <v>4315</v>
      </c>
      <c r="N226" t="s">
        <v>4316</v>
      </c>
      <c r="O226" t="s">
        <v>4317</v>
      </c>
      <c r="P226" t="s">
        <v>4318</v>
      </c>
      <c r="Q226" t="s">
        <v>7062</v>
      </c>
      <c r="R226" t="s">
        <v>27</v>
      </c>
      <c r="S226" t="s">
        <v>28</v>
      </c>
    </row>
    <row r="227" spans="1:19" x14ac:dyDescent="0.25">
      <c r="A227" t="s">
        <v>4368</v>
      </c>
      <c r="B227" t="s">
        <v>4369</v>
      </c>
      <c r="C227" t="s">
        <v>4370</v>
      </c>
      <c r="D227" t="s">
        <v>4371</v>
      </c>
      <c r="E227">
        <v>2011</v>
      </c>
      <c r="F227" t="s">
        <v>4372</v>
      </c>
      <c r="J227">
        <v>38</v>
      </c>
      <c r="K227">
        <v>45</v>
      </c>
      <c r="L227">
        <v>7</v>
      </c>
      <c r="N227" t="s">
        <v>4373</v>
      </c>
      <c r="O227" t="s">
        <v>4374</v>
      </c>
      <c r="P227" t="s">
        <v>4375</v>
      </c>
      <c r="Q227" t="s">
        <v>7070</v>
      </c>
      <c r="R227" t="s">
        <v>30</v>
      </c>
      <c r="S227" t="s">
        <v>28</v>
      </c>
    </row>
    <row r="228" spans="1:19" x14ac:dyDescent="0.25">
      <c r="A228" t="s">
        <v>4092</v>
      </c>
      <c r="B228" t="s">
        <v>4093</v>
      </c>
      <c r="C228" t="s">
        <v>4094</v>
      </c>
      <c r="D228" t="s">
        <v>4095</v>
      </c>
      <c r="E228">
        <v>2011</v>
      </c>
      <c r="F228" t="s">
        <v>4096</v>
      </c>
      <c r="J228">
        <v>259</v>
      </c>
      <c r="K228">
        <v>268</v>
      </c>
      <c r="L228">
        <v>9</v>
      </c>
      <c r="M228" t="s">
        <v>4097</v>
      </c>
      <c r="N228" t="s">
        <v>4098</v>
      </c>
      <c r="O228" t="s">
        <v>4099</v>
      </c>
      <c r="P228" t="s">
        <v>4100</v>
      </c>
      <c r="Q228" t="s">
        <v>7017</v>
      </c>
      <c r="R228" t="s">
        <v>30</v>
      </c>
      <c r="S228" t="s">
        <v>28</v>
      </c>
    </row>
    <row r="229" spans="1:19" x14ac:dyDescent="0.25">
      <c r="A229" t="s">
        <v>4085</v>
      </c>
      <c r="B229" t="s">
        <v>4086</v>
      </c>
      <c r="C229" t="s">
        <v>4087</v>
      </c>
      <c r="D229" t="s">
        <v>4088</v>
      </c>
      <c r="E229">
        <v>2011</v>
      </c>
      <c r="F229" t="s">
        <v>3795</v>
      </c>
      <c r="G229">
        <v>22</v>
      </c>
      <c r="H229">
        <v>4</v>
      </c>
      <c r="J229">
        <v>551</v>
      </c>
      <c r="K229">
        <v>605</v>
      </c>
      <c r="L229">
        <v>54</v>
      </c>
      <c r="N229" t="s">
        <v>4089</v>
      </c>
      <c r="O229" t="s">
        <v>4090</v>
      </c>
      <c r="P229" t="s">
        <v>4091</v>
      </c>
      <c r="Q229" t="s">
        <v>7015</v>
      </c>
      <c r="R229" t="s">
        <v>27</v>
      </c>
      <c r="S229" t="s">
        <v>28</v>
      </c>
    </row>
    <row r="230" spans="1:19" x14ac:dyDescent="0.25">
      <c r="A230" t="s">
        <v>4295</v>
      </c>
      <c r="B230" t="s">
        <v>4296</v>
      </c>
      <c r="C230">
        <v>54992807600</v>
      </c>
      <c r="D230" t="s">
        <v>4297</v>
      </c>
      <c r="E230">
        <v>2011</v>
      </c>
      <c r="F230" t="s">
        <v>4298</v>
      </c>
      <c r="J230">
        <v>1</v>
      </c>
      <c r="K230">
        <v>5</v>
      </c>
      <c r="L230">
        <v>4</v>
      </c>
      <c r="M230" t="s">
        <v>4299</v>
      </c>
      <c r="N230" t="s">
        <v>4300</v>
      </c>
      <c r="O230" t="s">
        <v>4301</v>
      </c>
      <c r="P230" t="s">
        <v>4302</v>
      </c>
      <c r="Q230" t="s">
        <v>6997</v>
      </c>
      <c r="R230" t="s">
        <v>30</v>
      </c>
      <c r="S230" t="s">
        <v>28</v>
      </c>
    </row>
    <row r="231" spans="1:19" x14ac:dyDescent="0.25">
      <c r="A231" t="s">
        <v>4383</v>
      </c>
      <c r="B231" t="s">
        <v>4384</v>
      </c>
      <c r="C231" t="s">
        <v>4385</v>
      </c>
      <c r="D231" t="s">
        <v>4386</v>
      </c>
      <c r="E231">
        <v>2011</v>
      </c>
      <c r="F231" t="s">
        <v>4387</v>
      </c>
      <c r="I231">
        <v>5967264</v>
      </c>
      <c r="J231">
        <v>1325</v>
      </c>
      <c r="K231">
        <v>1330</v>
      </c>
      <c r="L231">
        <v>5</v>
      </c>
      <c r="N231" t="s">
        <v>4388</v>
      </c>
      <c r="O231" t="s">
        <v>4389</v>
      </c>
      <c r="P231" t="s">
        <v>4390</v>
      </c>
      <c r="Q231" t="s">
        <v>7071</v>
      </c>
      <c r="R231" t="s">
        <v>30</v>
      </c>
      <c r="S231" t="s">
        <v>28</v>
      </c>
    </row>
    <row r="232" spans="1:19" x14ac:dyDescent="0.25">
      <c r="A232" t="s">
        <v>4391</v>
      </c>
      <c r="B232" t="s">
        <v>4392</v>
      </c>
      <c r="C232">
        <v>14013217400</v>
      </c>
      <c r="D232" t="s">
        <v>4393</v>
      </c>
      <c r="E232">
        <v>2011</v>
      </c>
      <c r="F232" t="s">
        <v>4394</v>
      </c>
      <c r="G232">
        <v>51</v>
      </c>
      <c r="H232">
        <v>2</v>
      </c>
      <c r="J232">
        <v>226</v>
      </c>
      <c r="K232">
        <v>237</v>
      </c>
      <c r="L232">
        <v>11</v>
      </c>
      <c r="M232" t="s">
        <v>4395</v>
      </c>
      <c r="N232" t="s">
        <v>4396</v>
      </c>
      <c r="O232" t="s">
        <v>4397</v>
      </c>
      <c r="P232" t="s">
        <v>4398</v>
      </c>
      <c r="Q232" t="s">
        <v>7010</v>
      </c>
      <c r="R232" t="s">
        <v>27</v>
      </c>
      <c r="S232" t="s">
        <v>28</v>
      </c>
    </row>
    <row r="233" spans="1:19" x14ac:dyDescent="0.25">
      <c r="A233" t="s">
        <v>4273</v>
      </c>
      <c r="B233" t="s">
        <v>4274</v>
      </c>
      <c r="C233" t="s">
        <v>4275</v>
      </c>
      <c r="D233" t="s">
        <v>4276</v>
      </c>
      <c r="E233">
        <v>2011</v>
      </c>
      <c r="F233" t="s">
        <v>4277</v>
      </c>
      <c r="G233">
        <v>135</v>
      </c>
      <c r="H233">
        <v>1</v>
      </c>
      <c r="J233">
        <v>135</v>
      </c>
      <c r="K233">
        <v>142</v>
      </c>
      <c r="L233">
        <v>7</v>
      </c>
      <c r="N233" t="s">
        <v>4278</v>
      </c>
      <c r="O233" t="s">
        <v>4279</v>
      </c>
      <c r="Q233" t="s">
        <v>7048</v>
      </c>
      <c r="R233" t="s">
        <v>27</v>
      </c>
      <c r="S233" t="s">
        <v>28</v>
      </c>
    </row>
    <row r="234" spans="1:19" x14ac:dyDescent="0.25">
      <c r="A234" t="s">
        <v>6945</v>
      </c>
      <c r="B234" t="s">
        <v>6946</v>
      </c>
      <c r="C234">
        <v>56781240900</v>
      </c>
      <c r="D234" t="s">
        <v>6947</v>
      </c>
      <c r="E234">
        <v>2011</v>
      </c>
      <c r="F234" t="s">
        <v>70</v>
      </c>
      <c r="G234">
        <v>2</v>
      </c>
      <c r="J234">
        <v>628</v>
      </c>
      <c r="K234">
        <v>636</v>
      </c>
      <c r="L234">
        <v>8</v>
      </c>
      <c r="N234" t="s">
        <v>6948</v>
      </c>
      <c r="O234" t="s">
        <v>6949</v>
      </c>
      <c r="P234" t="s">
        <v>6950</v>
      </c>
      <c r="Q234" t="s">
        <v>6951</v>
      </c>
      <c r="R234" t="s">
        <v>30</v>
      </c>
      <c r="S234" t="s">
        <v>28</v>
      </c>
    </row>
    <row r="235" spans="1:19" x14ac:dyDescent="0.25">
      <c r="A235" t="s">
        <v>4134</v>
      </c>
      <c r="B235" t="s">
        <v>4135</v>
      </c>
      <c r="C235" t="s">
        <v>4136</v>
      </c>
      <c r="D235" t="s">
        <v>4137</v>
      </c>
      <c r="E235">
        <v>2011</v>
      </c>
      <c r="F235" t="s">
        <v>4138</v>
      </c>
      <c r="I235">
        <v>6363241</v>
      </c>
      <c r="J235">
        <v>260</v>
      </c>
      <c r="K235">
        <v>269</v>
      </c>
      <c r="L235">
        <v>9</v>
      </c>
      <c r="M235" t="s">
        <v>4139</v>
      </c>
      <c r="N235" t="s">
        <v>4140</v>
      </c>
      <c r="O235" t="s">
        <v>4141</v>
      </c>
      <c r="P235" t="s">
        <v>4142</v>
      </c>
      <c r="Q235" t="s">
        <v>7019</v>
      </c>
      <c r="R235" t="s">
        <v>30</v>
      </c>
      <c r="S235" t="s">
        <v>28</v>
      </c>
    </row>
    <row r="236" spans="1:19" x14ac:dyDescent="0.25">
      <c r="A236" t="s">
        <v>9315</v>
      </c>
      <c r="D236" t="s">
        <v>9316</v>
      </c>
      <c r="E236">
        <v>2012</v>
      </c>
      <c r="G236">
        <v>28</v>
      </c>
      <c r="H236">
        <v>1</v>
      </c>
      <c r="J236">
        <v>227</v>
      </c>
      <c r="K236">
        <v>236</v>
      </c>
      <c r="L236">
        <f>K236-J236+1</f>
        <v>10</v>
      </c>
      <c r="O236" t="s">
        <v>9317</v>
      </c>
      <c r="R236" t="s">
        <v>9304</v>
      </c>
      <c r="S236" t="s">
        <v>9239</v>
      </c>
    </row>
    <row r="237" spans="1:19" x14ac:dyDescent="0.25">
      <c r="A237" t="s">
        <v>9342</v>
      </c>
      <c r="D237" t="s">
        <v>9343</v>
      </c>
      <c r="E237">
        <v>2012</v>
      </c>
      <c r="F237" t="s">
        <v>9419</v>
      </c>
      <c r="J237">
        <v>142</v>
      </c>
      <c r="K237">
        <v>145</v>
      </c>
      <c r="L237">
        <f>K237-J237+1</f>
        <v>4</v>
      </c>
      <c r="M237" t="s">
        <v>3708</v>
      </c>
      <c r="N237" t="s">
        <v>9344</v>
      </c>
      <c r="O237" t="s">
        <v>9345</v>
      </c>
      <c r="P237" t="s">
        <v>9346</v>
      </c>
      <c r="R237" t="s">
        <v>9238</v>
      </c>
      <c r="S237" t="s">
        <v>9239</v>
      </c>
    </row>
    <row r="238" spans="1:19" x14ac:dyDescent="0.25">
      <c r="A238" t="s">
        <v>9361</v>
      </c>
      <c r="D238" t="s">
        <v>3533</v>
      </c>
      <c r="E238">
        <v>2012</v>
      </c>
      <c r="F238" t="s">
        <v>9421</v>
      </c>
      <c r="J238">
        <v>206</v>
      </c>
      <c r="K238">
        <v>215</v>
      </c>
      <c r="L238">
        <f>K238-J238+1</f>
        <v>10</v>
      </c>
      <c r="M238" t="s">
        <v>9362</v>
      </c>
      <c r="N238" t="s">
        <v>9363</v>
      </c>
      <c r="O238" t="s">
        <v>9364</v>
      </c>
      <c r="P238" t="s">
        <v>9365</v>
      </c>
      <c r="R238" t="s">
        <v>9238</v>
      </c>
      <c r="S238" t="s">
        <v>9239</v>
      </c>
    </row>
    <row r="239" spans="1:19" x14ac:dyDescent="0.25">
      <c r="A239" t="s">
        <v>7315</v>
      </c>
      <c r="D239" t="s">
        <v>3976</v>
      </c>
      <c r="E239">
        <v>2012</v>
      </c>
      <c r="F239" t="s">
        <v>7316</v>
      </c>
      <c r="J239">
        <v>1</v>
      </c>
      <c r="K239">
        <v>4</v>
      </c>
      <c r="L239">
        <f t="shared" ref="L239:L252" si="4">K239-J239</f>
        <v>3</v>
      </c>
      <c r="M239" t="s">
        <v>3978</v>
      </c>
      <c r="N239" t="s">
        <v>7317</v>
      </c>
      <c r="O239" t="s">
        <v>7318</v>
      </c>
      <c r="P239" t="s">
        <v>7319</v>
      </c>
      <c r="Q239" s="3"/>
      <c r="R239" t="s">
        <v>7286</v>
      </c>
      <c r="S239" t="s">
        <v>7287</v>
      </c>
    </row>
    <row r="240" spans="1:19" x14ac:dyDescent="0.25">
      <c r="A240" t="s">
        <v>7596</v>
      </c>
      <c r="D240" t="s">
        <v>7597</v>
      </c>
      <c r="E240">
        <v>2012</v>
      </c>
      <c r="F240" t="s">
        <v>7598</v>
      </c>
      <c r="J240">
        <v>1779</v>
      </c>
      <c r="K240">
        <v>1782</v>
      </c>
      <c r="L240">
        <f t="shared" si="4"/>
        <v>3</v>
      </c>
      <c r="M240" t="s">
        <v>7599</v>
      </c>
      <c r="N240" t="s">
        <v>7600</v>
      </c>
      <c r="O240" t="s">
        <v>7601</v>
      </c>
      <c r="P240" t="s">
        <v>7602</v>
      </c>
      <c r="Q240" s="3"/>
      <c r="R240" t="s">
        <v>7286</v>
      </c>
      <c r="S240" t="s">
        <v>7287</v>
      </c>
    </row>
    <row r="241" spans="1:19" x14ac:dyDescent="0.25">
      <c r="A241" t="s">
        <v>7629</v>
      </c>
      <c r="D241" t="s">
        <v>7630</v>
      </c>
      <c r="E241">
        <v>2012</v>
      </c>
      <c r="F241" t="s">
        <v>7631</v>
      </c>
      <c r="J241">
        <v>1</v>
      </c>
      <c r="K241">
        <v>6</v>
      </c>
      <c r="L241">
        <f t="shared" si="4"/>
        <v>5</v>
      </c>
      <c r="N241" t="s">
        <v>7632</v>
      </c>
      <c r="O241" t="s">
        <v>7633</v>
      </c>
      <c r="P241" t="s">
        <v>7634</v>
      </c>
      <c r="Q241" s="3"/>
      <c r="R241" t="s">
        <v>7286</v>
      </c>
      <c r="S241" t="s">
        <v>7287</v>
      </c>
    </row>
    <row r="242" spans="1:19" x14ac:dyDescent="0.25">
      <c r="A242" t="s">
        <v>7801</v>
      </c>
      <c r="D242" t="s">
        <v>3646</v>
      </c>
      <c r="E242">
        <v>2012</v>
      </c>
      <c r="F242" t="s">
        <v>7802</v>
      </c>
      <c r="J242">
        <v>334</v>
      </c>
      <c r="K242">
        <v>338</v>
      </c>
      <c r="L242">
        <f t="shared" si="4"/>
        <v>4</v>
      </c>
      <c r="M242" t="s">
        <v>3648</v>
      </c>
      <c r="N242" t="s">
        <v>7803</v>
      </c>
      <c r="O242" t="s">
        <v>7804</v>
      </c>
      <c r="Q242" s="3"/>
      <c r="R242" t="s">
        <v>7286</v>
      </c>
      <c r="S242" t="s">
        <v>7287</v>
      </c>
    </row>
    <row r="243" spans="1:19" x14ac:dyDescent="0.25">
      <c r="A243" t="s">
        <v>8050</v>
      </c>
      <c r="D243" t="s">
        <v>8051</v>
      </c>
      <c r="E243">
        <v>2012</v>
      </c>
      <c r="F243" t="s">
        <v>3518</v>
      </c>
      <c r="G243">
        <v>18</v>
      </c>
      <c r="H243">
        <v>12</v>
      </c>
      <c r="J243">
        <v>2104</v>
      </c>
      <c r="K243">
        <v>2113</v>
      </c>
      <c r="L243">
        <f t="shared" si="4"/>
        <v>9</v>
      </c>
      <c r="M243" t="s">
        <v>3519</v>
      </c>
      <c r="N243" t="s">
        <v>8052</v>
      </c>
      <c r="O243" t="s">
        <v>8053</v>
      </c>
      <c r="P243" t="s">
        <v>8054</v>
      </c>
      <c r="Q243" s="3"/>
      <c r="R243" t="s">
        <v>7340</v>
      </c>
      <c r="S243" t="s">
        <v>7287</v>
      </c>
    </row>
    <row r="244" spans="1:19" x14ac:dyDescent="0.25">
      <c r="A244" t="s">
        <v>8258</v>
      </c>
      <c r="D244" t="s">
        <v>3938</v>
      </c>
      <c r="E244">
        <v>2012</v>
      </c>
      <c r="F244" t="s">
        <v>8259</v>
      </c>
      <c r="J244">
        <v>1812</v>
      </c>
      <c r="K244">
        <v>1817</v>
      </c>
      <c r="L244">
        <f t="shared" si="4"/>
        <v>5</v>
      </c>
      <c r="M244" t="s">
        <v>3939</v>
      </c>
      <c r="N244" t="s">
        <v>8260</v>
      </c>
      <c r="O244" t="s">
        <v>8261</v>
      </c>
      <c r="P244" t="s">
        <v>8262</v>
      </c>
      <c r="Q244" s="3"/>
      <c r="R244" t="s">
        <v>7286</v>
      </c>
      <c r="S244" t="s">
        <v>7287</v>
      </c>
    </row>
    <row r="245" spans="1:19" x14ac:dyDescent="0.25">
      <c r="A245" t="s">
        <v>8675</v>
      </c>
      <c r="D245" t="s">
        <v>8676</v>
      </c>
      <c r="E245">
        <v>2012</v>
      </c>
      <c r="F245" t="s">
        <v>8677</v>
      </c>
      <c r="J245">
        <v>62</v>
      </c>
      <c r="K245">
        <v>66</v>
      </c>
      <c r="L245">
        <f t="shared" si="4"/>
        <v>4</v>
      </c>
      <c r="M245" t="s">
        <v>8678</v>
      </c>
      <c r="N245" t="s">
        <v>8679</v>
      </c>
      <c r="O245" t="s">
        <v>8680</v>
      </c>
      <c r="P245" t="s">
        <v>8681</v>
      </c>
      <c r="Q245" s="3"/>
      <c r="R245" t="s">
        <v>7286</v>
      </c>
      <c r="S245" t="s">
        <v>7287</v>
      </c>
    </row>
    <row r="246" spans="1:19" x14ac:dyDescent="0.25">
      <c r="A246" t="s">
        <v>8705</v>
      </c>
      <c r="D246" t="s">
        <v>8706</v>
      </c>
      <c r="E246">
        <v>2012</v>
      </c>
      <c r="F246" t="s">
        <v>8707</v>
      </c>
      <c r="G246">
        <v>58</v>
      </c>
      <c r="H246">
        <v>2</v>
      </c>
      <c r="J246">
        <v>178</v>
      </c>
      <c r="K246">
        <v>183</v>
      </c>
      <c r="L246">
        <f t="shared" si="4"/>
        <v>5</v>
      </c>
      <c r="M246" t="s">
        <v>8708</v>
      </c>
      <c r="N246" t="s">
        <v>8709</v>
      </c>
      <c r="O246" t="s">
        <v>8710</v>
      </c>
      <c r="P246" t="s">
        <v>8711</v>
      </c>
      <c r="Q246" s="3"/>
      <c r="R246" t="s">
        <v>7340</v>
      </c>
      <c r="S246" t="s">
        <v>7287</v>
      </c>
    </row>
    <row r="247" spans="1:19" x14ac:dyDescent="0.25">
      <c r="A247" t="s">
        <v>8773</v>
      </c>
      <c r="D247" t="s">
        <v>8774</v>
      </c>
      <c r="E247">
        <v>2012</v>
      </c>
      <c r="F247" t="s">
        <v>8677</v>
      </c>
      <c r="J247">
        <v>141</v>
      </c>
      <c r="K247">
        <v>143</v>
      </c>
      <c r="L247">
        <f t="shared" si="4"/>
        <v>2</v>
      </c>
      <c r="M247" t="s">
        <v>8775</v>
      </c>
      <c r="N247" t="s">
        <v>8776</v>
      </c>
      <c r="O247" t="s">
        <v>8777</v>
      </c>
      <c r="P247" t="s">
        <v>8778</v>
      </c>
      <c r="Q247" s="3"/>
      <c r="R247" t="s">
        <v>7286</v>
      </c>
      <c r="S247" t="s">
        <v>7287</v>
      </c>
    </row>
    <row r="248" spans="1:19" x14ac:dyDescent="0.25">
      <c r="A248" t="s">
        <v>8919</v>
      </c>
      <c r="D248" t="s">
        <v>8920</v>
      </c>
      <c r="E248">
        <v>2012</v>
      </c>
      <c r="F248" t="s">
        <v>8921</v>
      </c>
      <c r="G248">
        <v>3</v>
      </c>
      <c r="J248">
        <v>311</v>
      </c>
      <c r="K248">
        <v>315</v>
      </c>
      <c r="L248">
        <f t="shared" si="4"/>
        <v>4</v>
      </c>
      <c r="M248" t="s">
        <v>8922</v>
      </c>
      <c r="N248" t="s">
        <v>8923</v>
      </c>
      <c r="O248" t="s">
        <v>8924</v>
      </c>
      <c r="P248" t="s">
        <v>8925</v>
      </c>
      <c r="Q248" s="3"/>
      <c r="R248" t="s">
        <v>7286</v>
      </c>
      <c r="S248" t="s">
        <v>7287</v>
      </c>
    </row>
    <row r="249" spans="1:19" x14ac:dyDescent="0.25">
      <c r="A249" t="s">
        <v>8953</v>
      </c>
      <c r="D249" t="s">
        <v>8954</v>
      </c>
      <c r="E249">
        <v>2012</v>
      </c>
      <c r="F249" t="s">
        <v>8955</v>
      </c>
      <c r="J249">
        <v>218</v>
      </c>
      <c r="K249">
        <v>225</v>
      </c>
      <c r="L249">
        <f t="shared" si="4"/>
        <v>7</v>
      </c>
      <c r="M249" t="s">
        <v>8956</v>
      </c>
      <c r="N249" t="s">
        <v>8957</v>
      </c>
      <c r="O249" t="s">
        <v>8958</v>
      </c>
      <c r="P249" t="s">
        <v>8959</v>
      </c>
      <c r="Q249" s="3"/>
      <c r="R249" t="s">
        <v>7286</v>
      </c>
      <c r="S249" t="s">
        <v>7287</v>
      </c>
    </row>
    <row r="250" spans="1:19" x14ac:dyDescent="0.25">
      <c r="A250" t="s">
        <v>9037</v>
      </c>
      <c r="D250" t="s">
        <v>9038</v>
      </c>
      <c r="E250">
        <v>2012</v>
      </c>
      <c r="F250" t="s">
        <v>9039</v>
      </c>
      <c r="J250">
        <v>31</v>
      </c>
      <c r="K250">
        <v>38</v>
      </c>
      <c r="L250">
        <f t="shared" si="4"/>
        <v>7</v>
      </c>
      <c r="M250" t="s">
        <v>9040</v>
      </c>
      <c r="N250" t="s">
        <v>9041</v>
      </c>
      <c r="O250" t="s">
        <v>9042</v>
      </c>
      <c r="P250" t="s">
        <v>9043</v>
      </c>
      <c r="Q250" s="3"/>
      <c r="R250" t="s">
        <v>7286</v>
      </c>
      <c r="S250" t="s">
        <v>7287</v>
      </c>
    </row>
    <row r="251" spans="1:19" x14ac:dyDescent="0.25">
      <c r="A251" t="s">
        <v>9116</v>
      </c>
      <c r="D251" t="s">
        <v>9117</v>
      </c>
      <c r="E251">
        <v>2012</v>
      </c>
      <c r="F251" t="s">
        <v>9118</v>
      </c>
      <c r="J251">
        <v>87</v>
      </c>
      <c r="K251">
        <v>94</v>
      </c>
      <c r="L251">
        <f t="shared" si="4"/>
        <v>7</v>
      </c>
      <c r="M251" t="s">
        <v>9119</v>
      </c>
      <c r="N251" t="s">
        <v>9120</v>
      </c>
      <c r="O251" t="s">
        <v>9121</v>
      </c>
      <c r="P251" t="s">
        <v>9122</v>
      </c>
      <c r="Q251" s="3"/>
      <c r="R251" t="s">
        <v>7286</v>
      </c>
      <c r="S251" t="s">
        <v>7287</v>
      </c>
    </row>
    <row r="252" spans="1:19" x14ac:dyDescent="0.25">
      <c r="A252" t="s">
        <v>9168</v>
      </c>
      <c r="D252" t="s">
        <v>9169</v>
      </c>
      <c r="E252">
        <v>2012</v>
      </c>
      <c r="F252" t="s">
        <v>9170</v>
      </c>
      <c r="J252">
        <v>353</v>
      </c>
      <c r="K252">
        <v>360</v>
      </c>
      <c r="L252">
        <f t="shared" si="4"/>
        <v>7</v>
      </c>
      <c r="M252" t="s">
        <v>9171</v>
      </c>
      <c r="N252" t="s">
        <v>9172</v>
      </c>
      <c r="O252" t="s">
        <v>9173</v>
      </c>
      <c r="P252" t="s">
        <v>9174</v>
      </c>
      <c r="Q252" s="3"/>
      <c r="R252" t="s">
        <v>7286</v>
      </c>
      <c r="S252" t="s">
        <v>7287</v>
      </c>
    </row>
    <row r="253" spans="1:19" x14ac:dyDescent="0.25">
      <c r="A253" t="s">
        <v>6911</v>
      </c>
      <c r="B253" t="s">
        <v>6912</v>
      </c>
      <c r="C253" t="s">
        <v>6913</v>
      </c>
      <c r="D253" t="s">
        <v>6914</v>
      </c>
      <c r="E253">
        <v>2012</v>
      </c>
      <c r="F253" t="s">
        <v>29</v>
      </c>
      <c r="G253" t="s">
        <v>4284</v>
      </c>
      <c r="J253">
        <v>214</v>
      </c>
      <c r="K253">
        <v>229</v>
      </c>
      <c r="L253">
        <v>15</v>
      </c>
      <c r="M253" t="s">
        <v>6915</v>
      </c>
      <c r="N253" t="s">
        <v>6916</v>
      </c>
      <c r="O253" t="s">
        <v>6917</v>
      </c>
      <c r="P253" t="s">
        <v>6918</v>
      </c>
      <c r="Q253" t="s">
        <v>6919</v>
      </c>
      <c r="R253" t="s">
        <v>30</v>
      </c>
      <c r="S253" t="s">
        <v>28</v>
      </c>
    </row>
    <row r="254" spans="1:19" x14ac:dyDescent="0.25">
      <c r="A254" t="s">
        <v>3974</v>
      </c>
      <c r="B254" t="s">
        <v>3975</v>
      </c>
      <c r="C254">
        <v>55946696900</v>
      </c>
      <c r="D254" t="s">
        <v>3976</v>
      </c>
      <c r="E254">
        <v>2012</v>
      </c>
      <c r="F254" t="s">
        <v>3977</v>
      </c>
      <c r="I254">
        <v>6329837</v>
      </c>
      <c r="M254" t="s">
        <v>3978</v>
      </c>
      <c r="N254" t="s">
        <v>3979</v>
      </c>
      <c r="O254" t="s">
        <v>3980</v>
      </c>
      <c r="P254" t="s">
        <v>3981</v>
      </c>
      <c r="Q254" t="s">
        <v>6882</v>
      </c>
      <c r="R254" t="s">
        <v>30</v>
      </c>
      <c r="S254" t="s">
        <v>28</v>
      </c>
    </row>
    <row r="255" spans="1:19" x14ac:dyDescent="0.25">
      <c r="A255" t="s">
        <v>4231</v>
      </c>
      <c r="B255" t="s">
        <v>4232</v>
      </c>
      <c r="C255" t="s">
        <v>4233</v>
      </c>
      <c r="D255" t="s">
        <v>4234</v>
      </c>
      <c r="E255">
        <v>2012</v>
      </c>
      <c r="F255" t="s">
        <v>29</v>
      </c>
      <c r="G255" t="s">
        <v>4235</v>
      </c>
      <c r="J255">
        <v>135</v>
      </c>
      <c r="K255">
        <v>140</v>
      </c>
      <c r="L255">
        <v>5</v>
      </c>
      <c r="M255" t="s">
        <v>4236</v>
      </c>
      <c r="N255" t="s">
        <v>4237</v>
      </c>
      <c r="O255" t="s">
        <v>4238</v>
      </c>
      <c r="P255" t="s">
        <v>4239</v>
      </c>
      <c r="Q255" t="s">
        <v>7037</v>
      </c>
      <c r="R255" t="s">
        <v>30</v>
      </c>
      <c r="S255" t="s">
        <v>28</v>
      </c>
    </row>
    <row r="256" spans="1:19" x14ac:dyDescent="0.25">
      <c r="A256" t="s">
        <v>4240</v>
      </c>
      <c r="B256" t="s">
        <v>4241</v>
      </c>
      <c r="C256" t="s">
        <v>4242</v>
      </c>
      <c r="D256" t="s">
        <v>4243</v>
      </c>
      <c r="E256">
        <v>2012</v>
      </c>
      <c r="F256" t="s">
        <v>4244</v>
      </c>
      <c r="G256" t="s">
        <v>4245</v>
      </c>
      <c r="H256">
        <v>4</v>
      </c>
      <c r="J256">
        <v>911</v>
      </c>
      <c r="K256">
        <v>920</v>
      </c>
      <c r="L256">
        <v>9</v>
      </c>
      <c r="M256" t="s">
        <v>4246</v>
      </c>
      <c r="N256" t="s">
        <v>4247</v>
      </c>
      <c r="O256" t="s">
        <v>4248</v>
      </c>
      <c r="P256" t="s">
        <v>4249</v>
      </c>
      <c r="Q256" t="s">
        <v>6992</v>
      </c>
      <c r="R256" t="s">
        <v>30</v>
      </c>
      <c r="S256" t="s">
        <v>28</v>
      </c>
    </row>
    <row r="257" spans="1:19" x14ac:dyDescent="0.25">
      <c r="A257" t="s">
        <v>4015</v>
      </c>
      <c r="B257" t="s">
        <v>4016</v>
      </c>
      <c r="C257">
        <v>35112505300</v>
      </c>
      <c r="D257" t="s">
        <v>4017</v>
      </c>
      <c r="E257">
        <v>2012</v>
      </c>
      <c r="F257" t="s">
        <v>2979</v>
      </c>
      <c r="G257">
        <v>2</v>
      </c>
      <c r="H257">
        <v>4</v>
      </c>
      <c r="J257">
        <v>41</v>
      </c>
      <c r="K257">
        <v>60</v>
      </c>
      <c r="L257">
        <v>19</v>
      </c>
      <c r="M257" t="s">
        <v>4018</v>
      </c>
      <c r="N257" t="s">
        <v>4019</v>
      </c>
      <c r="O257" t="s">
        <v>4020</v>
      </c>
      <c r="P257" t="s">
        <v>4021</v>
      </c>
      <c r="Q257" t="s">
        <v>7068</v>
      </c>
      <c r="R257" t="s">
        <v>27</v>
      </c>
      <c r="S257" t="s">
        <v>28</v>
      </c>
    </row>
    <row r="258" spans="1:19" x14ac:dyDescent="0.25">
      <c r="A258" t="s">
        <v>3791</v>
      </c>
      <c r="B258" t="s">
        <v>3792</v>
      </c>
      <c r="C258" t="s">
        <v>3793</v>
      </c>
      <c r="D258" t="s">
        <v>3794</v>
      </c>
      <c r="E258">
        <v>2012</v>
      </c>
      <c r="F258" t="s">
        <v>3795</v>
      </c>
      <c r="G258">
        <v>23</v>
      </c>
      <c r="H258">
        <v>2</v>
      </c>
      <c r="J258">
        <v>113</v>
      </c>
      <c r="K258">
        <v>141</v>
      </c>
      <c r="L258">
        <v>28</v>
      </c>
      <c r="N258" t="s">
        <v>3796</v>
      </c>
      <c r="O258" t="s">
        <v>3797</v>
      </c>
      <c r="Q258" t="s">
        <v>6765</v>
      </c>
      <c r="R258" t="s">
        <v>27</v>
      </c>
      <c r="S258" t="s">
        <v>28</v>
      </c>
    </row>
    <row r="259" spans="1:19" x14ac:dyDescent="0.25">
      <c r="A259" t="s">
        <v>4337</v>
      </c>
      <c r="B259" t="s">
        <v>4338</v>
      </c>
      <c r="C259" t="s">
        <v>4339</v>
      </c>
      <c r="D259" t="s">
        <v>4340</v>
      </c>
      <c r="E259">
        <v>2012</v>
      </c>
      <c r="F259" t="s">
        <v>29</v>
      </c>
      <c r="G259" t="s">
        <v>4284</v>
      </c>
      <c r="J259">
        <v>1</v>
      </c>
      <c r="K259">
        <v>16</v>
      </c>
      <c r="L259">
        <v>15</v>
      </c>
      <c r="M259" t="s">
        <v>4341</v>
      </c>
      <c r="N259" t="s">
        <v>4342</v>
      </c>
      <c r="O259" t="s">
        <v>4343</v>
      </c>
      <c r="Q259" t="s">
        <v>7065</v>
      </c>
      <c r="R259" t="s">
        <v>30</v>
      </c>
      <c r="S259" t="s">
        <v>28</v>
      </c>
    </row>
    <row r="260" spans="1:19" x14ac:dyDescent="0.25">
      <c r="A260" t="s">
        <v>3665</v>
      </c>
      <c r="B260" t="s">
        <v>3666</v>
      </c>
      <c r="C260" t="s">
        <v>3667</v>
      </c>
      <c r="D260" t="s">
        <v>3668</v>
      </c>
      <c r="E260">
        <v>2012</v>
      </c>
      <c r="F260" t="s">
        <v>3669</v>
      </c>
      <c r="G260">
        <v>16</v>
      </c>
      <c r="H260">
        <v>6</v>
      </c>
      <c r="J260">
        <v>767</v>
      </c>
      <c r="K260">
        <v>775</v>
      </c>
      <c r="L260">
        <v>8</v>
      </c>
      <c r="M260" t="s">
        <v>3670</v>
      </c>
      <c r="N260" t="s">
        <v>3671</v>
      </c>
      <c r="O260" t="s">
        <v>3672</v>
      </c>
      <c r="P260" t="s">
        <v>3673</v>
      </c>
      <c r="Q260" t="s">
        <v>6991</v>
      </c>
      <c r="R260" t="s">
        <v>27</v>
      </c>
      <c r="S260" t="s">
        <v>28</v>
      </c>
    </row>
    <row r="261" spans="1:19" x14ac:dyDescent="0.25">
      <c r="A261" t="s">
        <v>4319</v>
      </c>
      <c r="B261" t="s">
        <v>4320</v>
      </c>
      <c r="C261" t="s">
        <v>4321</v>
      </c>
      <c r="D261" t="s">
        <v>4322</v>
      </c>
      <c r="E261">
        <v>2012</v>
      </c>
      <c r="F261" t="s">
        <v>4323</v>
      </c>
      <c r="G261">
        <v>177</v>
      </c>
      <c r="J261">
        <v>254</v>
      </c>
      <c r="K261">
        <v>259</v>
      </c>
      <c r="L261">
        <v>5</v>
      </c>
      <c r="M261" t="s">
        <v>4324</v>
      </c>
      <c r="N261" t="s">
        <v>4325</v>
      </c>
      <c r="O261" t="s">
        <v>4326</v>
      </c>
      <c r="P261" t="s">
        <v>4327</v>
      </c>
      <c r="Q261" t="s">
        <v>7003</v>
      </c>
      <c r="R261" t="s">
        <v>30</v>
      </c>
      <c r="S261" t="s">
        <v>28</v>
      </c>
    </row>
    <row r="262" spans="1:19" x14ac:dyDescent="0.25">
      <c r="A262" t="s">
        <v>3628</v>
      </c>
      <c r="B262" t="s">
        <v>3629</v>
      </c>
      <c r="C262" t="s">
        <v>3630</v>
      </c>
      <c r="D262" t="s">
        <v>3631</v>
      </c>
      <c r="E262">
        <v>2012</v>
      </c>
      <c r="F262" t="s">
        <v>70</v>
      </c>
      <c r="N262" t="s">
        <v>3632</v>
      </c>
      <c r="O262" t="s">
        <v>3633</v>
      </c>
      <c r="P262" t="s">
        <v>3634</v>
      </c>
      <c r="Q262" t="s">
        <v>6690</v>
      </c>
      <c r="R262" t="s">
        <v>30</v>
      </c>
      <c r="S262" t="s">
        <v>28</v>
      </c>
    </row>
    <row r="263" spans="1:19" x14ac:dyDescent="0.25">
      <c r="A263" t="s">
        <v>3506</v>
      </c>
      <c r="B263" t="s">
        <v>3507</v>
      </c>
      <c r="C263" t="s">
        <v>3508</v>
      </c>
      <c r="D263" t="s">
        <v>4196</v>
      </c>
      <c r="E263">
        <v>2012</v>
      </c>
      <c r="F263" t="s">
        <v>4197</v>
      </c>
      <c r="G263">
        <v>2</v>
      </c>
      <c r="J263">
        <v>199</v>
      </c>
      <c r="K263">
        <v>210</v>
      </c>
      <c r="L263">
        <v>11</v>
      </c>
      <c r="N263" t="s">
        <v>4198</v>
      </c>
      <c r="O263" t="s">
        <v>4199</v>
      </c>
      <c r="P263" t="s">
        <v>3513</v>
      </c>
      <c r="Q263" t="s">
        <v>7033</v>
      </c>
      <c r="R263" t="s">
        <v>30</v>
      </c>
      <c r="S263" t="s">
        <v>28</v>
      </c>
    </row>
    <row r="264" spans="1:19" x14ac:dyDescent="0.25">
      <c r="A264" t="s">
        <v>4250</v>
      </c>
      <c r="B264" t="s">
        <v>4251</v>
      </c>
      <c r="C264">
        <v>9735772500</v>
      </c>
      <c r="D264" t="s">
        <v>4252</v>
      </c>
      <c r="E264">
        <v>2012</v>
      </c>
      <c r="F264" t="s">
        <v>4253</v>
      </c>
      <c r="G264">
        <v>6</v>
      </c>
      <c r="H264">
        <v>4</v>
      </c>
      <c r="J264">
        <v>807</v>
      </c>
      <c r="K264">
        <v>811</v>
      </c>
      <c r="L264">
        <v>4</v>
      </c>
      <c r="M264" t="s">
        <v>4254</v>
      </c>
      <c r="N264" t="s">
        <v>4255</v>
      </c>
      <c r="O264" t="s">
        <v>4256</v>
      </c>
      <c r="P264" t="s">
        <v>4257</v>
      </c>
      <c r="Q264" t="s">
        <v>7046</v>
      </c>
      <c r="R264" t="s">
        <v>30</v>
      </c>
      <c r="S264" t="s">
        <v>28</v>
      </c>
    </row>
    <row r="265" spans="1:19" x14ac:dyDescent="0.25">
      <c r="A265" t="s">
        <v>3848</v>
      </c>
      <c r="B265" t="s">
        <v>3849</v>
      </c>
      <c r="C265" t="s">
        <v>3850</v>
      </c>
      <c r="D265" t="s">
        <v>3851</v>
      </c>
      <c r="E265">
        <v>2012</v>
      </c>
      <c r="F265" t="s">
        <v>3707</v>
      </c>
      <c r="J265">
        <v>212</v>
      </c>
      <c r="K265">
        <v>221</v>
      </c>
      <c r="L265">
        <v>9</v>
      </c>
      <c r="M265" t="s">
        <v>3852</v>
      </c>
      <c r="N265" t="s">
        <v>3853</v>
      </c>
      <c r="O265" t="s">
        <v>3854</v>
      </c>
      <c r="P265" t="s">
        <v>3855</v>
      </c>
      <c r="Q265" t="s">
        <v>6803</v>
      </c>
      <c r="R265" t="s">
        <v>30</v>
      </c>
      <c r="S265" t="s">
        <v>28</v>
      </c>
    </row>
    <row r="266" spans="1:19" x14ac:dyDescent="0.25">
      <c r="A266" t="s">
        <v>3752</v>
      </c>
      <c r="B266" t="s">
        <v>3753</v>
      </c>
      <c r="C266" t="s">
        <v>3754</v>
      </c>
      <c r="D266" t="s">
        <v>3755</v>
      </c>
      <c r="E266">
        <v>2012</v>
      </c>
      <c r="F266" t="s">
        <v>29</v>
      </c>
      <c r="G266" t="s">
        <v>3756</v>
      </c>
      <c r="J266">
        <v>1</v>
      </c>
      <c r="K266">
        <v>12</v>
      </c>
      <c r="L266">
        <v>11</v>
      </c>
      <c r="M266" t="s">
        <v>3757</v>
      </c>
      <c r="N266" t="s">
        <v>3758</v>
      </c>
      <c r="O266" t="s">
        <v>3759</v>
      </c>
      <c r="P266" t="s">
        <v>3760</v>
      </c>
      <c r="Q266" t="s">
        <v>6743</v>
      </c>
      <c r="R266" t="s">
        <v>30</v>
      </c>
      <c r="S266" t="s">
        <v>28</v>
      </c>
    </row>
    <row r="267" spans="1:19" x14ac:dyDescent="0.25">
      <c r="A267" t="s">
        <v>4280</v>
      </c>
      <c r="B267" t="s">
        <v>4281</v>
      </c>
      <c r="C267" t="s">
        <v>4282</v>
      </c>
      <c r="D267" t="s">
        <v>4283</v>
      </c>
      <c r="E267">
        <v>2012</v>
      </c>
      <c r="F267" t="s">
        <v>29</v>
      </c>
      <c r="G267" t="s">
        <v>4284</v>
      </c>
      <c r="J267">
        <v>521</v>
      </c>
      <c r="K267">
        <v>524</v>
      </c>
      <c r="L267">
        <v>3</v>
      </c>
      <c r="M267" t="s">
        <v>4285</v>
      </c>
      <c r="N267" t="s">
        <v>4286</v>
      </c>
      <c r="O267" t="s">
        <v>4287</v>
      </c>
      <c r="P267" t="s">
        <v>4288</v>
      </c>
      <c r="Q267" t="s">
        <v>7049</v>
      </c>
      <c r="R267" t="s">
        <v>30</v>
      </c>
      <c r="S267" t="s">
        <v>28</v>
      </c>
    </row>
    <row r="268" spans="1:19" x14ac:dyDescent="0.25">
      <c r="A268" t="s">
        <v>4289</v>
      </c>
      <c r="B268" t="s">
        <v>4290</v>
      </c>
      <c r="C268" t="s">
        <v>4291</v>
      </c>
      <c r="D268" t="s">
        <v>4292</v>
      </c>
      <c r="E268">
        <v>2012</v>
      </c>
      <c r="F268" t="s">
        <v>387</v>
      </c>
      <c r="L268">
        <v>7</v>
      </c>
      <c r="N268" t="s">
        <v>4293</v>
      </c>
      <c r="O268" t="s">
        <v>4294</v>
      </c>
      <c r="Q268" t="s">
        <v>7050</v>
      </c>
      <c r="R268" t="s">
        <v>30</v>
      </c>
      <c r="S268" t="s">
        <v>28</v>
      </c>
    </row>
    <row r="269" spans="1:19" x14ac:dyDescent="0.25">
      <c r="A269" t="s">
        <v>3643</v>
      </c>
      <c r="B269" t="s">
        <v>3644</v>
      </c>
      <c r="C269" t="s">
        <v>3645</v>
      </c>
      <c r="D269" t="s">
        <v>3646</v>
      </c>
      <c r="E269">
        <v>2012</v>
      </c>
      <c r="F269" t="s">
        <v>3647</v>
      </c>
      <c r="I269">
        <v>6343775</v>
      </c>
      <c r="J269">
        <v>334</v>
      </c>
      <c r="K269">
        <v>338</v>
      </c>
      <c r="L269">
        <v>4</v>
      </c>
      <c r="M269" t="s">
        <v>3648</v>
      </c>
      <c r="N269" t="s">
        <v>3649</v>
      </c>
      <c r="O269" t="s">
        <v>3650</v>
      </c>
      <c r="Q269" t="s">
        <v>6692</v>
      </c>
      <c r="R269" t="s">
        <v>30</v>
      </c>
      <c r="S269" t="s">
        <v>28</v>
      </c>
    </row>
    <row r="270" spans="1:19" x14ac:dyDescent="0.25">
      <c r="A270" t="s">
        <v>3877</v>
      </c>
      <c r="B270" t="s">
        <v>3878</v>
      </c>
      <c r="C270" t="s">
        <v>3879</v>
      </c>
      <c r="D270" t="s">
        <v>6733</v>
      </c>
      <c r="E270">
        <v>2012</v>
      </c>
      <c r="F270" t="s">
        <v>29</v>
      </c>
      <c r="G270" t="s">
        <v>3756</v>
      </c>
      <c r="J270">
        <v>255</v>
      </c>
      <c r="K270">
        <v>267</v>
      </c>
      <c r="L270">
        <v>12</v>
      </c>
      <c r="M270" t="s">
        <v>6734</v>
      </c>
      <c r="N270" t="s">
        <v>6735</v>
      </c>
      <c r="O270" t="s">
        <v>6736</v>
      </c>
      <c r="P270" t="s">
        <v>6737</v>
      </c>
      <c r="Q270" t="s">
        <v>6738</v>
      </c>
      <c r="R270" t="s">
        <v>30</v>
      </c>
      <c r="S270" t="s">
        <v>28</v>
      </c>
    </row>
    <row r="271" spans="1:19" x14ac:dyDescent="0.25">
      <c r="A271" t="s">
        <v>6767</v>
      </c>
      <c r="B271" t="s">
        <v>6768</v>
      </c>
      <c r="C271" t="s">
        <v>6769</v>
      </c>
      <c r="D271" t="s">
        <v>6770</v>
      </c>
      <c r="E271">
        <v>2012</v>
      </c>
      <c r="F271" t="s">
        <v>70</v>
      </c>
      <c r="N271" t="s">
        <v>6771</v>
      </c>
      <c r="O271" t="s">
        <v>6772</v>
      </c>
      <c r="P271" t="s">
        <v>6773</v>
      </c>
      <c r="Q271" t="s">
        <v>6774</v>
      </c>
      <c r="R271" t="s">
        <v>30</v>
      </c>
      <c r="S271" t="s">
        <v>28</v>
      </c>
    </row>
    <row r="272" spans="1:19" x14ac:dyDescent="0.25">
      <c r="A272" t="s">
        <v>3658</v>
      </c>
      <c r="B272" t="s">
        <v>3659</v>
      </c>
      <c r="C272">
        <v>55447200400</v>
      </c>
      <c r="D272" t="s">
        <v>3660</v>
      </c>
      <c r="E272">
        <v>2012</v>
      </c>
      <c r="F272" t="s">
        <v>147</v>
      </c>
      <c r="G272" t="s">
        <v>3661</v>
      </c>
      <c r="J272">
        <v>47</v>
      </c>
      <c r="K272">
        <v>52</v>
      </c>
      <c r="L272">
        <v>5</v>
      </c>
      <c r="M272" t="s">
        <v>3662</v>
      </c>
      <c r="N272" t="s">
        <v>3663</v>
      </c>
      <c r="O272" t="s">
        <v>3664</v>
      </c>
      <c r="Q272" t="s">
        <v>6703</v>
      </c>
      <c r="R272" t="s">
        <v>30</v>
      </c>
      <c r="S272" t="s">
        <v>28</v>
      </c>
    </row>
    <row r="273" spans="1:19" x14ac:dyDescent="0.25">
      <c r="A273" t="s">
        <v>3514</v>
      </c>
      <c r="B273" t="s">
        <v>3515</v>
      </c>
      <c r="C273" t="s">
        <v>3516</v>
      </c>
      <c r="D273" t="s">
        <v>3517</v>
      </c>
      <c r="E273">
        <v>2012</v>
      </c>
      <c r="F273" t="s">
        <v>3518</v>
      </c>
      <c r="G273">
        <v>18</v>
      </c>
      <c r="H273">
        <v>12</v>
      </c>
      <c r="I273">
        <v>6327215</v>
      </c>
      <c r="J273">
        <v>2104</v>
      </c>
      <c r="K273">
        <v>2113</v>
      </c>
      <c r="L273">
        <v>9</v>
      </c>
      <c r="M273" t="s">
        <v>3519</v>
      </c>
      <c r="N273" t="s">
        <v>3520</v>
      </c>
      <c r="O273" t="s">
        <v>3521</v>
      </c>
      <c r="P273" t="s">
        <v>3522</v>
      </c>
      <c r="Q273" t="s">
        <v>6892</v>
      </c>
      <c r="R273" t="s">
        <v>27</v>
      </c>
      <c r="S273" t="s">
        <v>28</v>
      </c>
    </row>
    <row r="274" spans="1:19" x14ac:dyDescent="0.25">
      <c r="A274" t="s">
        <v>3902</v>
      </c>
      <c r="B274" t="s">
        <v>3903</v>
      </c>
      <c r="C274" t="s">
        <v>3904</v>
      </c>
      <c r="D274" t="s">
        <v>3905</v>
      </c>
      <c r="E274">
        <v>2012</v>
      </c>
      <c r="F274" t="s">
        <v>250</v>
      </c>
      <c r="M274" t="s">
        <v>3906</v>
      </c>
      <c r="N274" t="s">
        <v>3907</v>
      </c>
      <c r="O274" t="s">
        <v>3908</v>
      </c>
      <c r="P274" t="s">
        <v>3909</v>
      </c>
      <c r="Q274" t="s">
        <v>6843</v>
      </c>
      <c r="R274" t="s">
        <v>30</v>
      </c>
      <c r="S274" t="s">
        <v>28</v>
      </c>
    </row>
    <row r="275" spans="1:19" x14ac:dyDescent="0.25">
      <c r="A275" t="s">
        <v>6971</v>
      </c>
      <c r="B275" t="s">
        <v>6972</v>
      </c>
      <c r="C275" t="s">
        <v>6973</v>
      </c>
      <c r="D275" t="s">
        <v>6974</v>
      </c>
      <c r="E275">
        <v>2012</v>
      </c>
      <c r="F275" t="s">
        <v>53</v>
      </c>
      <c r="G275">
        <v>15</v>
      </c>
      <c r="J275">
        <v>314</v>
      </c>
      <c r="K275">
        <v>315</v>
      </c>
      <c r="L275">
        <v>1</v>
      </c>
      <c r="M275" t="s">
        <v>6975</v>
      </c>
      <c r="N275" t="s">
        <v>6976</v>
      </c>
      <c r="O275" t="s">
        <v>6977</v>
      </c>
      <c r="P275" t="s">
        <v>6978</v>
      </c>
      <c r="Q275" t="s">
        <v>6979</v>
      </c>
      <c r="R275" t="s">
        <v>30</v>
      </c>
      <c r="S275" t="s">
        <v>28</v>
      </c>
    </row>
    <row r="276" spans="1:19" x14ac:dyDescent="0.25">
      <c r="A276" t="s">
        <v>4225</v>
      </c>
      <c r="B276" t="s">
        <v>4226</v>
      </c>
      <c r="C276" t="s">
        <v>4227</v>
      </c>
      <c r="D276" t="s">
        <v>4228</v>
      </c>
      <c r="E276">
        <v>2012</v>
      </c>
      <c r="F276" t="s">
        <v>387</v>
      </c>
      <c r="L276">
        <v>20</v>
      </c>
      <c r="N276" t="s">
        <v>4229</v>
      </c>
      <c r="O276" t="s">
        <v>4230</v>
      </c>
      <c r="Q276" t="s">
        <v>6990</v>
      </c>
      <c r="R276" t="s">
        <v>30</v>
      </c>
      <c r="S276" t="s">
        <v>28</v>
      </c>
    </row>
    <row r="277" spans="1:19" x14ac:dyDescent="0.25">
      <c r="A277" t="s">
        <v>4110</v>
      </c>
      <c r="B277" t="s">
        <v>4111</v>
      </c>
      <c r="C277" t="s">
        <v>4112</v>
      </c>
      <c r="D277" t="s">
        <v>4113</v>
      </c>
      <c r="E277">
        <v>2012</v>
      </c>
      <c r="F277" t="s">
        <v>29</v>
      </c>
      <c r="G277" t="s">
        <v>4114</v>
      </c>
      <c r="J277">
        <v>106</v>
      </c>
      <c r="K277">
        <v>113</v>
      </c>
      <c r="L277">
        <v>7</v>
      </c>
      <c r="M277" t="s">
        <v>4115</v>
      </c>
      <c r="N277" t="s">
        <v>4116</v>
      </c>
      <c r="O277" t="s">
        <v>4117</v>
      </c>
      <c r="Q277" t="s">
        <v>7018</v>
      </c>
      <c r="R277" t="s">
        <v>30</v>
      </c>
      <c r="S277" t="s">
        <v>28</v>
      </c>
    </row>
    <row r="278" spans="1:19" x14ac:dyDescent="0.25">
      <c r="A278" t="s">
        <v>3597</v>
      </c>
      <c r="B278" t="s">
        <v>3598</v>
      </c>
      <c r="C278" t="s">
        <v>3599</v>
      </c>
      <c r="D278" t="s">
        <v>3600</v>
      </c>
      <c r="E278">
        <v>2012</v>
      </c>
      <c r="F278" t="s">
        <v>70</v>
      </c>
      <c r="N278" t="s">
        <v>3601</v>
      </c>
      <c r="O278" t="s">
        <v>3602</v>
      </c>
      <c r="P278" t="s">
        <v>3603</v>
      </c>
      <c r="Q278" t="s">
        <v>6686</v>
      </c>
      <c r="R278" t="s">
        <v>30</v>
      </c>
      <c r="S278" t="s">
        <v>28</v>
      </c>
    </row>
    <row r="279" spans="1:19" x14ac:dyDescent="0.25">
      <c r="A279" t="s">
        <v>3737</v>
      </c>
      <c r="B279" t="s">
        <v>3738</v>
      </c>
      <c r="C279" t="s">
        <v>3739</v>
      </c>
      <c r="D279" t="s">
        <v>3740</v>
      </c>
      <c r="E279">
        <v>2012</v>
      </c>
      <c r="F279" t="s">
        <v>3741</v>
      </c>
      <c r="J279">
        <v>225</v>
      </c>
      <c r="K279">
        <v>226</v>
      </c>
      <c r="L279">
        <v>1</v>
      </c>
      <c r="M279" t="s">
        <v>3742</v>
      </c>
      <c r="N279" t="s">
        <v>3743</v>
      </c>
      <c r="O279" t="s">
        <v>3744</v>
      </c>
      <c r="P279" t="s">
        <v>3745</v>
      </c>
      <c r="Q279" t="s">
        <v>6740</v>
      </c>
      <c r="R279" t="s">
        <v>30</v>
      </c>
      <c r="S279" t="s">
        <v>28</v>
      </c>
    </row>
    <row r="280" spans="1:19" x14ac:dyDescent="0.25">
      <c r="A280" t="s">
        <v>3777</v>
      </c>
      <c r="B280" t="s">
        <v>3778</v>
      </c>
      <c r="C280">
        <v>55506013300</v>
      </c>
      <c r="D280" t="s">
        <v>3779</v>
      </c>
      <c r="E280">
        <v>2012</v>
      </c>
      <c r="F280" t="s">
        <v>70</v>
      </c>
      <c r="N280" t="s">
        <v>3780</v>
      </c>
      <c r="O280" t="s">
        <v>3781</v>
      </c>
      <c r="P280" t="s">
        <v>3782</v>
      </c>
      <c r="Q280" t="s">
        <v>6753</v>
      </c>
      <c r="R280" t="s">
        <v>30</v>
      </c>
      <c r="S280" t="s">
        <v>28</v>
      </c>
    </row>
    <row r="281" spans="1:19" x14ac:dyDescent="0.25">
      <c r="A281" t="s">
        <v>6778</v>
      </c>
      <c r="B281" t="s">
        <v>6779</v>
      </c>
      <c r="C281">
        <v>55510285600</v>
      </c>
      <c r="D281" t="s">
        <v>6780</v>
      </c>
      <c r="E281">
        <v>2012</v>
      </c>
      <c r="F281" t="s">
        <v>6781</v>
      </c>
      <c r="J281">
        <v>295</v>
      </c>
      <c r="K281">
        <v>301</v>
      </c>
      <c r="L281">
        <v>6</v>
      </c>
      <c r="M281" t="s">
        <v>6782</v>
      </c>
      <c r="N281" t="s">
        <v>6783</v>
      </c>
      <c r="O281" t="s">
        <v>6784</v>
      </c>
      <c r="P281" t="s">
        <v>6785</v>
      </c>
      <c r="Q281" t="s">
        <v>6786</v>
      </c>
      <c r="R281" t="s">
        <v>30</v>
      </c>
      <c r="S281" t="s">
        <v>28</v>
      </c>
    </row>
    <row r="282" spans="1:19" x14ac:dyDescent="0.25">
      <c r="A282" t="s">
        <v>4173</v>
      </c>
      <c r="B282" t="s">
        <v>4174</v>
      </c>
      <c r="C282">
        <v>25723973400</v>
      </c>
      <c r="D282" t="s">
        <v>4175</v>
      </c>
      <c r="E282">
        <v>2012</v>
      </c>
      <c r="F282" t="s">
        <v>457</v>
      </c>
      <c r="J282">
        <v>1345</v>
      </c>
      <c r="K282">
        <v>1350</v>
      </c>
      <c r="L282">
        <v>5</v>
      </c>
      <c r="M282" t="s">
        <v>4176</v>
      </c>
      <c r="N282" t="s">
        <v>4177</v>
      </c>
      <c r="O282" t="s">
        <v>4178</v>
      </c>
      <c r="P282" t="s">
        <v>4179</v>
      </c>
      <c r="Q282" t="s">
        <v>7031</v>
      </c>
      <c r="R282" t="s">
        <v>30</v>
      </c>
      <c r="S282" t="s">
        <v>28</v>
      </c>
    </row>
    <row r="283" spans="1:19" x14ac:dyDescent="0.25">
      <c r="A283" t="s">
        <v>4164</v>
      </c>
      <c r="B283" t="s">
        <v>4165</v>
      </c>
      <c r="C283" t="s">
        <v>4166</v>
      </c>
      <c r="D283" t="s">
        <v>4167</v>
      </c>
      <c r="E283">
        <v>2012</v>
      </c>
      <c r="F283" t="s">
        <v>4168</v>
      </c>
      <c r="G283">
        <v>34</v>
      </c>
      <c r="H283">
        <v>11</v>
      </c>
      <c r="J283">
        <v>925</v>
      </c>
      <c r="K283">
        <v>933</v>
      </c>
      <c r="L283">
        <v>8</v>
      </c>
      <c r="M283" t="s">
        <v>4169</v>
      </c>
      <c r="N283" t="s">
        <v>4170</v>
      </c>
      <c r="O283" t="s">
        <v>4171</v>
      </c>
      <c r="P283" t="s">
        <v>4172</v>
      </c>
      <c r="Q283" t="s">
        <v>7030</v>
      </c>
      <c r="R283" t="s">
        <v>27</v>
      </c>
      <c r="S283" t="s">
        <v>28</v>
      </c>
    </row>
    <row r="284" spans="1:19" x14ac:dyDescent="0.25">
      <c r="A284" t="s">
        <v>3703</v>
      </c>
      <c r="B284" t="s">
        <v>3704</v>
      </c>
      <c r="C284" t="s">
        <v>3705</v>
      </c>
      <c r="D284" t="s">
        <v>3706</v>
      </c>
      <c r="E284">
        <v>2012</v>
      </c>
      <c r="F284" t="s">
        <v>3707</v>
      </c>
      <c r="J284">
        <v>142</v>
      </c>
      <c r="K284">
        <v>145</v>
      </c>
      <c r="L284">
        <v>3</v>
      </c>
      <c r="M284" t="s">
        <v>3708</v>
      </c>
      <c r="N284" t="s">
        <v>3709</v>
      </c>
      <c r="O284" t="s">
        <v>3710</v>
      </c>
      <c r="P284" t="s">
        <v>3711</v>
      </c>
      <c r="Q284" t="s">
        <v>6718</v>
      </c>
      <c r="R284" t="s">
        <v>30</v>
      </c>
      <c r="S284" t="s">
        <v>28</v>
      </c>
    </row>
    <row r="285" spans="1:19" x14ac:dyDescent="0.25">
      <c r="A285" t="s">
        <v>4046</v>
      </c>
      <c r="B285" t="s">
        <v>4047</v>
      </c>
      <c r="C285" t="s">
        <v>4048</v>
      </c>
      <c r="D285" t="s">
        <v>4049</v>
      </c>
      <c r="E285">
        <v>2012</v>
      </c>
      <c r="F285" t="s">
        <v>4050</v>
      </c>
      <c r="N285" t="s">
        <v>4051</v>
      </c>
      <c r="O285" t="s">
        <v>4052</v>
      </c>
      <c r="P285" t="s">
        <v>4053</v>
      </c>
      <c r="Q285" t="s">
        <v>6894</v>
      </c>
      <c r="R285" t="s">
        <v>30</v>
      </c>
      <c r="S285" t="s">
        <v>28</v>
      </c>
    </row>
    <row r="286" spans="1:19" x14ac:dyDescent="0.25">
      <c r="A286" t="s">
        <v>3935</v>
      </c>
      <c r="B286" t="s">
        <v>3936</v>
      </c>
      <c r="C286" t="s">
        <v>3937</v>
      </c>
      <c r="D286" t="s">
        <v>3938</v>
      </c>
      <c r="E286">
        <v>2012</v>
      </c>
      <c r="F286" t="s">
        <v>844</v>
      </c>
      <c r="I286">
        <v>6378001</v>
      </c>
      <c r="J286">
        <v>1812</v>
      </c>
      <c r="K286">
        <v>1817</v>
      </c>
      <c r="L286">
        <v>5</v>
      </c>
      <c r="M286" t="s">
        <v>3939</v>
      </c>
      <c r="N286" t="s">
        <v>3940</v>
      </c>
      <c r="O286" t="s">
        <v>3941</v>
      </c>
      <c r="P286" t="s">
        <v>3942</v>
      </c>
      <c r="Q286" t="s">
        <v>6857</v>
      </c>
      <c r="R286" t="s">
        <v>30</v>
      </c>
      <c r="S286" t="s">
        <v>28</v>
      </c>
    </row>
    <row r="287" spans="1:19" x14ac:dyDescent="0.25">
      <c r="A287" t="s">
        <v>3530</v>
      </c>
      <c r="B287" t="s">
        <v>3531</v>
      </c>
      <c r="C287" t="s">
        <v>3532</v>
      </c>
      <c r="D287" t="s">
        <v>3533</v>
      </c>
      <c r="E287">
        <v>2012</v>
      </c>
      <c r="F287" t="s">
        <v>250</v>
      </c>
      <c r="J287">
        <v>206</v>
      </c>
      <c r="K287">
        <v>215</v>
      </c>
      <c r="L287">
        <v>9</v>
      </c>
      <c r="N287" t="s">
        <v>3534</v>
      </c>
      <c r="O287" t="s">
        <v>3535</v>
      </c>
      <c r="P287" t="s">
        <v>3536</v>
      </c>
      <c r="Q287" t="s">
        <v>6650</v>
      </c>
      <c r="R287" t="s">
        <v>30</v>
      </c>
      <c r="S287" t="s">
        <v>28</v>
      </c>
    </row>
    <row r="288" spans="1:19" x14ac:dyDescent="0.25">
      <c r="A288" t="s">
        <v>3991</v>
      </c>
      <c r="B288" t="s">
        <v>3992</v>
      </c>
      <c r="C288" t="s">
        <v>3993</v>
      </c>
      <c r="D288" t="s">
        <v>3994</v>
      </c>
      <c r="E288">
        <v>2012</v>
      </c>
      <c r="F288" t="s">
        <v>29</v>
      </c>
      <c r="G288" t="s">
        <v>3995</v>
      </c>
      <c r="J288">
        <v>43</v>
      </c>
      <c r="K288">
        <v>54</v>
      </c>
      <c r="L288">
        <v>11</v>
      </c>
      <c r="M288" t="s">
        <v>3996</v>
      </c>
      <c r="N288" t="s">
        <v>3997</v>
      </c>
      <c r="O288" t="s">
        <v>3998</v>
      </c>
      <c r="P288" t="s">
        <v>3999</v>
      </c>
      <c r="Q288" t="s">
        <v>7067</v>
      </c>
      <c r="R288" t="s">
        <v>30</v>
      </c>
      <c r="S288" t="s">
        <v>28</v>
      </c>
    </row>
    <row r="289" spans="1:19" x14ac:dyDescent="0.25">
      <c r="A289" t="s">
        <v>6834</v>
      </c>
      <c r="B289" t="s">
        <v>6835</v>
      </c>
      <c r="C289" t="s">
        <v>6836</v>
      </c>
      <c r="D289" t="s">
        <v>6837</v>
      </c>
      <c r="E289">
        <v>2012</v>
      </c>
      <c r="F289" t="s">
        <v>6781</v>
      </c>
      <c r="J289">
        <v>291</v>
      </c>
      <c r="K289">
        <v>293</v>
      </c>
      <c r="L289">
        <v>2</v>
      </c>
      <c r="M289" t="s">
        <v>6838</v>
      </c>
      <c r="N289" t="s">
        <v>6839</v>
      </c>
      <c r="O289" t="s">
        <v>6840</v>
      </c>
      <c r="P289" t="s">
        <v>6841</v>
      </c>
      <c r="Q289" t="s">
        <v>6842</v>
      </c>
      <c r="R289" t="s">
        <v>30</v>
      </c>
      <c r="S289" t="s">
        <v>28</v>
      </c>
    </row>
    <row r="290" spans="1:19" x14ac:dyDescent="0.25">
      <c r="A290" t="s">
        <v>3769</v>
      </c>
      <c r="B290" t="s">
        <v>3770</v>
      </c>
      <c r="C290" t="s">
        <v>3771</v>
      </c>
      <c r="D290" t="s">
        <v>3772</v>
      </c>
      <c r="E290">
        <v>2012</v>
      </c>
      <c r="F290" t="s">
        <v>250</v>
      </c>
      <c r="J290">
        <v>284</v>
      </c>
      <c r="K290">
        <v>287</v>
      </c>
      <c r="L290">
        <v>3</v>
      </c>
      <c r="M290" t="s">
        <v>3773</v>
      </c>
      <c r="N290" t="s">
        <v>3774</v>
      </c>
      <c r="O290" t="s">
        <v>3775</v>
      </c>
      <c r="P290" t="s">
        <v>3776</v>
      </c>
      <c r="Q290" t="s">
        <v>7016</v>
      </c>
      <c r="R290" t="s">
        <v>30</v>
      </c>
      <c r="S290" t="s">
        <v>28</v>
      </c>
    </row>
    <row r="291" spans="1:19" x14ac:dyDescent="0.25">
      <c r="A291" t="s">
        <v>7304</v>
      </c>
      <c r="D291" t="s">
        <v>7305</v>
      </c>
      <c r="E291">
        <v>2013</v>
      </c>
      <c r="F291" t="s">
        <v>7306</v>
      </c>
      <c r="J291">
        <v>1</v>
      </c>
      <c r="K291">
        <v>7</v>
      </c>
      <c r="L291">
        <f t="shared" ref="L291:L307" si="5">K291-J291</f>
        <v>6</v>
      </c>
      <c r="M291" t="s">
        <v>6864</v>
      </c>
      <c r="N291" t="s">
        <v>7307</v>
      </c>
      <c r="O291" t="s">
        <v>7308</v>
      </c>
      <c r="Q291" s="3"/>
      <c r="R291" t="s">
        <v>7286</v>
      </c>
      <c r="S291" t="s">
        <v>7287</v>
      </c>
    </row>
    <row r="292" spans="1:19" x14ac:dyDescent="0.25">
      <c r="A292" t="s">
        <v>7561</v>
      </c>
      <c r="D292" t="s">
        <v>7562</v>
      </c>
      <c r="E292">
        <v>2013</v>
      </c>
      <c r="F292" t="s">
        <v>7563</v>
      </c>
      <c r="J292">
        <v>1</v>
      </c>
      <c r="K292">
        <v>8</v>
      </c>
      <c r="L292">
        <f t="shared" si="5"/>
        <v>7</v>
      </c>
      <c r="M292" t="s">
        <v>7564</v>
      </c>
      <c r="N292" t="s">
        <v>7565</v>
      </c>
      <c r="O292" t="s">
        <v>7566</v>
      </c>
      <c r="P292" t="s">
        <v>7567</v>
      </c>
      <c r="Q292" s="3"/>
      <c r="R292" t="s">
        <v>7286</v>
      </c>
      <c r="S292" t="s">
        <v>7287</v>
      </c>
    </row>
    <row r="293" spans="1:19" x14ac:dyDescent="0.25">
      <c r="A293" t="s">
        <v>7617</v>
      </c>
      <c r="D293" t="s">
        <v>7618</v>
      </c>
      <c r="E293">
        <v>2013</v>
      </c>
      <c r="F293" t="s">
        <v>3558</v>
      </c>
      <c r="G293">
        <v>5</v>
      </c>
      <c r="H293">
        <v>2</v>
      </c>
      <c r="J293">
        <v>185</v>
      </c>
      <c r="K293">
        <v>198</v>
      </c>
      <c r="L293">
        <f t="shared" si="5"/>
        <v>13</v>
      </c>
      <c r="M293" t="s">
        <v>3811</v>
      </c>
      <c r="N293" t="s">
        <v>7619</v>
      </c>
      <c r="O293" t="s">
        <v>7620</v>
      </c>
      <c r="P293" t="s">
        <v>7621</v>
      </c>
      <c r="Q293" s="3"/>
      <c r="R293" t="s">
        <v>7340</v>
      </c>
      <c r="S293" t="s">
        <v>7287</v>
      </c>
    </row>
    <row r="294" spans="1:19" x14ac:dyDescent="0.25">
      <c r="A294" t="s">
        <v>7931</v>
      </c>
      <c r="D294" t="s">
        <v>7932</v>
      </c>
      <c r="E294">
        <v>2013</v>
      </c>
      <c r="F294" t="s">
        <v>7933</v>
      </c>
      <c r="J294">
        <v>353</v>
      </c>
      <c r="K294">
        <v>358</v>
      </c>
      <c r="L294">
        <f t="shared" si="5"/>
        <v>5</v>
      </c>
      <c r="M294" t="s">
        <v>7934</v>
      </c>
      <c r="N294" t="s">
        <v>7935</v>
      </c>
      <c r="O294" t="s">
        <v>7936</v>
      </c>
      <c r="P294" t="s">
        <v>7937</v>
      </c>
      <c r="Q294" s="3"/>
      <c r="R294" t="s">
        <v>7286</v>
      </c>
      <c r="S294" t="s">
        <v>7287</v>
      </c>
    </row>
    <row r="295" spans="1:19" x14ac:dyDescent="0.25">
      <c r="A295" t="s">
        <v>7938</v>
      </c>
      <c r="D295" t="s">
        <v>7939</v>
      </c>
      <c r="E295">
        <v>2013</v>
      </c>
      <c r="F295" t="s">
        <v>7940</v>
      </c>
      <c r="J295">
        <v>10</v>
      </c>
      <c r="K295">
        <v>18</v>
      </c>
      <c r="L295">
        <f t="shared" si="5"/>
        <v>8</v>
      </c>
      <c r="M295" t="s">
        <v>7941</v>
      </c>
      <c r="N295" t="s">
        <v>7942</v>
      </c>
      <c r="O295" t="s">
        <v>7943</v>
      </c>
      <c r="P295" t="s">
        <v>7944</v>
      </c>
      <c r="Q295" s="3"/>
      <c r="R295" t="s">
        <v>7286</v>
      </c>
      <c r="S295" t="s">
        <v>7287</v>
      </c>
    </row>
    <row r="296" spans="1:19" x14ac:dyDescent="0.25">
      <c r="A296" t="s">
        <v>8036</v>
      </c>
      <c r="D296" t="s">
        <v>8037</v>
      </c>
      <c r="E296">
        <v>2013</v>
      </c>
      <c r="F296" t="s">
        <v>8038</v>
      </c>
      <c r="J296">
        <v>187</v>
      </c>
      <c r="K296">
        <v>190</v>
      </c>
      <c r="L296">
        <f t="shared" si="5"/>
        <v>3</v>
      </c>
      <c r="M296" t="s">
        <v>8039</v>
      </c>
      <c r="N296" t="s">
        <v>8040</v>
      </c>
      <c r="O296" t="s">
        <v>8041</v>
      </c>
      <c r="P296" t="s">
        <v>8042</v>
      </c>
      <c r="Q296" s="3"/>
      <c r="R296" t="s">
        <v>7286</v>
      </c>
      <c r="S296" t="s">
        <v>7287</v>
      </c>
    </row>
    <row r="297" spans="1:19" x14ac:dyDescent="0.25">
      <c r="A297" t="s">
        <v>8303</v>
      </c>
      <c r="D297" t="s">
        <v>8304</v>
      </c>
      <c r="E297">
        <v>2013</v>
      </c>
      <c r="F297" t="s">
        <v>7306</v>
      </c>
      <c r="J297">
        <v>1</v>
      </c>
      <c r="K297">
        <v>8</v>
      </c>
      <c r="L297">
        <f t="shared" si="5"/>
        <v>7</v>
      </c>
      <c r="M297" t="s">
        <v>8305</v>
      </c>
      <c r="N297" t="s">
        <v>8306</v>
      </c>
      <c r="O297" t="s">
        <v>8307</v>
      </c>
      <c r="Q297" s="3"/>
      <c r="R297" t="s">
        <v>7286</v>
      </c>
      <c r="S297" t="s">
        <v>7287</v>
      </c>
    </row>
    <row r="298" spans="1:19" x14ac:dyDescent="0.25">
      <c r="A298" t="s">
        <v>8360</v>
      </c>
      <c r="D298" t="s">
        <v>8361</v>
      </c>
      <c r="E298">
        <v>2013</v>
      </c>
      <c r="F298" t="s">
        <v>8362</v>
      </c>
      <c r="J298">
        <v>222</v>
      </c>
      <c r="K298">
        <v>227</v>
      </c>
      <c r="L298">
        <f t="shared" si="5"/>
        <v>5</v>
      </c>
      <c r="M298" t="s">
        <v>8363</v>
      </c>
      <c r="N298" t="s">
        <v>8364</v>
      </c>
      <c r="O298" t="s">
        <v>8365</v>
      </c>
      <c r="P298" t="s">
        <v>8366</v>
      </c>
      <c r="Q298" s="3"/>
      <c r="R298" t="s">
        <v>7286</v>
      </c>
      <c r="S298" t="s">
        <v>7287</v>
      </c>
    </row>
    <row r="299" spans="1:19" x14ac:dyDescent="0.25">
      <c r="A299" t="s">
        <v>8381</v>
      </c>
      <c r="D299" t="s">
        <v>8382</v>
      </c>
      <c r="E299">
        <v>2013</v>
      </c>
      <c r="F299" t="s">
        <v>8383</v>
      </c>
      <c r="J299">
        <v>593</v>
      </c>
      <c r="K299">
        <v>598</v>
      </c>
      <c r="L299">
        <f t="shared" si="5"/>
        <v>5</v>
      </c>
      <c r="M299" t="s">
        <v>8384</v>
      </c>
      <c r="N299" t="s">
        <v>8385</v>
      </c>
      <c r="O299" t="s">
        <v>8386</v>
      </c>
      <c r="P299" t="s">
        <v>8387</v>
      </c>
      <c r="Q299" s="3"/>
      <c r="R299" t="s">
        <v>7286</v>
      </c>
      <c r="S299" t="s">
        <v>7287</v>
      </c>
    </row>
    <row r="300" spans="1:19" x14ac:dyDescent="0.25">
      <c r="A300" t="s">
        <v>8462</v>
      </c>
      <c r="D300" t="s">
        <v>8463</v>
      </c>
      <c r="E300">
        <v>2013</v>
      </c>
      <c r="F300" t="s">
        <v>8464</v>
      </c>
      <c r="J300">
        <v>55</v>
      </c>
      <c r="K300">
        <v>66</v>
      </c>
      <c r="L300">
        <f t="shared" si="5"/>
        <v>11</v>
      </c>
      <c r="M300" t="s">
        <v>8465</v>
      </c>
      <c r="N300" t="s">
        <v>8466</v>
      </c>
      <c r="O300" t="s">
        <v>8467</v>
      </c>
      <c r="P300" t="s">
        <v>8468</v>
      </c>
      <c r="Q300" s="3"/>
      <c r="R300" t="s">
        <v>7286</v>
      </c>
      <c r="S300" t="s">
        <v>7287</v>
      </c>
    </row>
    <row r="301" spans="1:19" x14ac:dyDescent="0.25">
      <c r="A301" t="s">
        <v>8469</v>
      </c>
      <c r="D301" t="s">
        <v>8470</v>
      </c>
      <c r="E301">
        <v>2013</v>
      </c>
      <c r="F301" t="s">
        <v>8471</v>
      </c>
      <c r="J301">
        <v>172</v>
      </c>
      <c r="K301">
        <v>175</v>
      </c>
      <c r="L301">
        <f t="shared" si="5"/>
        <v>3</v>
      </c>
      <c r="M301" t="s">
        <v>8472</v>
      </c>
      <c r="N301" t="s">
        <v>8473</v>
      </c>
      <c r="O301" t="s">
        <v>8474</v>
      </c>
      <c r="P301" t="s">
        <v>8475</v>
      </c>
      <c r="Q301" s="3"/>
      <c r="R301" t="s">
        <v>7286</v>
      </c>
      <c r="S301" t="s">
        <v>7287</v>
      </c>
    </row>
    <row r="302" spans="1:19" x14ac:dyDescent="0.25">
      <c r="A302" t="s">
        <v>8483</v>
      </c>
      <c r="D302" t="s">
        <v>8484</v>
      </c>
      <c r="E302">
        <v>2013</v>
      </c>
      <c r="F302" t="s">
        <v>8485</v>
      </c>
      <c r="J302">
        <v>145</v>
      </c>
      <c r="K302">
        <v>146</v>
      </c>
      <c r="L302">
        <f t="shared" si="5"/>
        <v>1</v>
      </c>
      <c r="M302" t="s">
        <v>8486</v>
      </c>
      <c r="N302" t="s">
        <v>8487</v>
      </c>
      <c r="O302" t="s">
        <v>8488</v>
      </c>
      <c r="P302" t="s">
        <v>8489</v>
      </c>
      <c r="Q302" s="3"/>
      <c r="R302" t="s">
        <v>7286</v>
      </c>
      <c r="S302" t="s">
        <v>7287</v>
      </c>
    </row>
    <row r="303" spans="1:19" x14ac:dyDescent="0.25">
      <c r="A303" t="s">
        <v>8800</v>
      </c>
      <c r="D303" t="s">
        <v>8801</v>
      </c>
      <c r="E303">
        <v>2013</v>
      </c>
      <c r="F303" t="s">
        <v>8038</v>
      </c>
      <c r="J303">
        <v>130</v>
      </c>
      <c r="K303">
        <v>133</v>
      </c>
      <c r="L303">
        <f t="shared" si="5"/>
        <v>3</v>
      </c>
      <c r="M303" t="s">
        <v>8802</v>
      </c>
      <c r="N303" t="s">
        <v>8803</v>
      </c>
      <c r="O303" t="s">
        <v>8804</v>
      </c>
      <c r="P303" t="s">
        <v>8805</v>
      </c>
      <c r="Q303" s="3"/>
      <c r="R303" t="s">
        <v>7286</v>
      </c>
      <c r="S303" t="s">
        <v>7287</v>
      </c>
    </row>
    <row r="304" spans="1:19" x14ac:dyDescent="0.25">
      <c r="A304" t="s">
        <v>8830</v>
      </c>
      <c r="D304" t="s">
        <v>8831</v>
      </c>
      <c r="E304">
        <v>2013</v>
      </c>
      <c r="F304" t="s">
        <v>8832</v>
      </c>
      <c r="J304">
        <v>50</v>
      </c>
      <c r="K304">
        <v>51</v>
      </c>
      <c r="L304">
        <f t="shared" si="5"/>
        <v>1</v>
      </c>
      <c r="M304" t="s">
        <v>8833</v>
      </c>
      <c r="N304" t="s">
        <v>8834</v>
      </c>
      <c r="O304" t="s">
        <v>8835</v>
      </c>
      <c r="Q304" s="3"/>
      <c r="R304" t="s">
        <v>7286</v>
      </c>
      <c r="S304" t="s">
        <v>7287</v>
      </c>
    </row>
    <row r="305" spans="1:19" x14ac:dyDescent="0.25">
      <c r="A305" t="s">
        <v>8870</v>
      </c>
      <c r="D305" t="s">
        <v>8871</v>
      </c>
      <c r="E305">
        <v>2013</v>
      </c>
      <c r="F305" t="s">
        <v>3558</v>
      </c>
      <c r="G305">
        <v>5</v>
      </c>
      <c r="H305">
        <v>2</v>
      </c>
      <c r="J305">
        <v>176</v>
      </c>
      <c r="K305">
        <v>184</v>
      </c>
      <c r="L305">
        <f t="shared" si="5"/>
        <v>8</v>
      </c>
      <c r="M305" t="s">
        <v>3559</v>
      </c>
      <c r="N305" t="s">
        <v>8872</v>
      </c>
      <c r="O305" t="s">
        <v>8873</v>
      </c>
      <c r="P305" t="s">
        <v>8874</v>
      </c>
      <c r="Q305" s="3"/>
      <c r="R305" t="s">
        <v>7340</v>
      </c>
      <c r="S305" t="s">
        <v>7287</v>
      </c>
    </row>
    <row r="306" spans="1:19" x14ac:dyDescent="0.25">
      <c r="A306" t="s">
        <v>9009</v>
      </c>
      <c r="D306" t="s">
        <v>9010</v>
      </c>
      <c r="E306">
        <v>2013</v>
      </c>
      <c r="F306" t="s">
        <v>9011</v>
      </c>
      <c r="G306">
        <v>43</v>
      </c>
      <c r="H306">
        <v>6</v>
      </c>
      <c r="J306">
        <v>1584</v>
      </c>
      <c r="K306">
        <v>1592</v>
      </c>
      <c r="L306">
        <f t="shared" si="5"/>
        <v>8</v>
      </c>
      <c r="M306" t="s">
        <v>9012</v>
      </c>
      <c r="N306" t="s">
        <v>9013</v>
      </c>
      <c r="O306" t="s">
        <v>9014</v>
      </c>
      <c r="P306" t="s">
        <v>9015</v>
      </c>
      <c r="Q306" s="3"/>
      <c r="R306" t="s">
        <v>7340</v>
      </c>
      <c r="S306" t="s">
        <v>7287</v>
      </c>
    </row>
    <row r="307" spans="1:19" x14ac:dyDescent="0.25">
      <c r="A307" t="s">
        <v>9016</v>
      </c>
      <c r="D307" t="s">
        <v>9017</v>
      </c>
      <c r="E307">
        <v>2013</v>
      </c>
      <c r="F307" t="s">
        <v>9018</v>
      </c>
      <c r="J307">
        <v>88</v>
      </c>
      <c r="K307">
        <v>95</v>
      </c>
      <c r="L307">
        <f t="shared" si="5"/>
        <v>7</v>
      </c>
      <c r="M307" t="s">
        <v>9019</v>
      </c>
      <c r="N307" t="s">
        <v>9020</v>
      </c>
      <c r="O307" t="s">
        <v>9021</v>
      </c>
      <c r="P307" t="s">
        <v>9022</v>
      </c>
      <c r="Q307" s="3"/>
      <c r="R307" t="s">
        <v>7286</v>
      </c>
      <c r="S307" t="s">
        <v>7287</v>
      </c>
    </row>
    <row r="308" spans="1:19" x14ac:dyDescent="0.25">
      <c r="A308" t="s">
        <v>3695</v>
      </c>
      <c r="B308" t="s">
        <v>3696</v>
      </c>
      <c r="C308" t="s">
        <v>3697</v>
      </c>
      <c r="D308" t="s">
        <v>3698</v>
      </c>
      <c r="E308">
        <v>2013</v>
      </c>
      <c r="F308" t="s">
        <v>3699</v>
      </c>
      <c r="J308">
        <v>255</v>
      </c>
      <c r="K308">
        <v>262</v>
      </c>
      <c r="L308">
        <v>7</v>
      </c>
      <c r="N308" t="s">
        <v>3700</v>
      </c>
      <c r="O308" t="s">
        <v>3701</v>
      </c>
      <c r="P308" t="s">
        <v>3702</v>
      </c>
      <c r="Q308" t="s">
        <v>6708</v>
      </c>
      <c r="R308" t="s">
        <v>30</v>
      </c>
      <c r="S308" t="s">
        <v>28</v>
      </c>
    </row>
    <row r="309" spans="1:19" x14ac:dyDescent="0.25">
      <c r="A309" t="s">
        <v>3927</v>
      </c>
      <c r="B309" t="s">
        <v>3928</v>
      </c>
      <c r="C309" t="s">
        <v>3929</v>
      </c>
      <c r="D309" t="s">
        <v>3930</v>
      </c>
      <c r="E309">
        <v>2013</v>
      </c>
      <c r="F309" t="s">
        <v>3931</v>
      </c>
      <c r="G309">
        <v>1</v>
      </c>
      <c r="H309">
        <v>1</v>
      </c>
      <c r="I309">
        <v>2399190</v>
      </c>
      <c r="M309" t="s">
        <v>3932</v>
      </c>
      <c r="N309" t="s">
        <v>3933</v>
      </c>
      <c r="O309" t="s">
        <v>3934</v>
      </c>
      <c r="Q309" t="s">
        <v>6856</v>
      </c>
      <c r="R309" t="s">
        <v>30</v>
      </c>
      <c r="S309" t="s">
        <v>28</v>
      </c>
    </row>
    <row r="310" spans="1:19" x14ac:dyDescent="0.25">
      <c r="A310" t="s">
        <v>3674</v>
      </c>
      <c r="B310" t="s">
        <v>3675</v>
      </c>
      <c r="C310" t="s">
        <v>3676</v>
      </c>
      <c r="D310" t="s">
        <v>3677</v>
      </c>
      <c r="E310">
        <v>2013</v>
      </c>
      <c r="F310" t="s">
        <v>3669</v>
      </c>
      <c r="G310">
        <v>17</v>
      </c>
      <c r="H310">
        <v>2</v>
      </c>
      <c r="J310">
        <v>335</v>
      </c>
      <c r="K310">
        <v>349</v>
      </c>
      <c r="L310">
        <v>14</v>
      </c>
      <c r="M310" t="s">
        <v>3678</v>
      </c>
      <c r="N310" t="s">
        <v>3679</v>
      </c>
      <c r="O310" t="s">
        <v>3680</v>
      </c>
      <c r="P310" t="s">
        <v>3681</v>
      </c>
      <c r="Q310" t="s">
        <v>6704</v>
      </c>
      <c r="R310" t="s">
        <v>27</v>
      </c>
      <c r="S310" t="s">
        <v>28</v>
      </c>
    </row>
    <row r="311" spans="1:19" x14ac:dyDescent="0.25">
      <c r="A311" t="s">
        <v>3604</v>
      </c>
      <c r="B311" t="s">
        <v>3605</v>
      </c>
      <c r="C311" t="s">
        <v>3606</v>
      </c>
      <c r="D311" t="s">
        <v>3607</v>
      </c>
      <c r="E311">
        <v>2013</v>
      </c>
      <c r="F311" t="s">
        <v>3608</v>
      </c>
      <c r="G311">
        <v>4</v>
      </c>
      <c r="H311">
        <v>4</v>
      </c>
      <c r="J311">
        <v>9</v>
      </c>
      <c r="K311">
        <v>24</v>
      </c>
      <c r="L311">
        <v>15</v>
      </c>
      <c r="M311" t="s">
        <v>3609</v>
      </c>
      <c r="N311" t="s">
        <v>3610</v>
      </c>
      <c r="O311" t="s">
        <v>3611</v>
      </c>
      <c r="P311" t="s">
        <v>3612</v>
      </c>
      <c r="Q311" t="s">
        <v>6687</v>
      </c>
      <c r="R311" t="s">
        <v>27</v>
      </c>
      <c r="S311" t="s">
        <v>28</v>
      </c>
    </row>
    <row r="312" spans="1:19" x14ac:dyDescent="0.25">
      <c r="A312" t="s">
        <v>3506</v>
      </c>
      <c r="B312" t="s">
        <v>3507</v>
      </c>
      <c r="C312" t="s">
        <v>3508</v>
      </c>
      <c r="D312" t="s">
        <v>3509</v>
      </c>
      <c r="E312">
        <v>2013</v>
      </c>
      <c r="F312" t="s">
        <v>148</v>
      </c>
      <c r="G312">
        <v>18</v>
      </c>
      <c r="H312">
        <v>2</v>
      </c>
      <c r="J312">
        <v>287</v>
      </c>
      <c r="K312">
        <v>308</v>
      </c>
      <c r="L312">
        <v>21</v>
      </c>
      <c r="M312" t="s">
        <v>3510</v>
      </c>
      <c r="N312" t="s">
        <v>3511</v>
      </c>
      <c r="O312" t="s">
        <v>3512</v>
      </c>
      <c r="P312" t="s">
        <v>3513</v>
      </c>
      <c r="Q312" t="s">
        <v>6648</v>
      </c>
      <c r="R312" t="s">
        <v>27</v>
      </c>
      <c r="S312" t="s">
        <v>28</v>
      </c>
    </row>
    <row r="313" spans="1:19" x14ac:dyDescent="0.25">
      <c r="A313" t="s">
        <v>4022</v>
      </c>
      <c r="B313" t="s">
        <v>4023</v>
      </c>
      <c r="C313" t="s">
        <v>4024</v>
      </c>
      <c r="D313" t="s">
        <v>4025</v>
      </c>
      <c r="E313">
        <v>2013</v>
      </c>
      <c r="F313" t="s">
        <v>4026</v>
      </c>
      <c r="G313">
        <v>37</v>
      </c>
      <c r="H313">
        <v>1</v>
      </c>
      <c r="J313">
        <v>111</v>
      </c>
      <c r="K313">
        <v>124</v>
      </c>
      <c r="L313">
        <v>13</v>
      </c>
      <c r="M313" t="s">
        <v>4027</v>
      </c>
      <c r="N313" t="s">
        <v>4028</v>
      </c>
      <c r="O313" t="s">
        <v>4029</v>
      </c>
      <c r="P313" t="s">
        <v>4030</v>
      </c>
      <c r="Q313" t="s">
        <v>6886</v>
      </c>
      <c r="R313" t="s">
        <v>27</v>
      </c>
      <c r="S313" t="s">
        <v>28</v>
      </c>
    </row>
    <row r="314" spans="1:19" x14ac:dyDescent="0.25">
      <c r="A314" t="s">
        <v>3554</v>
      </c>
      <c r="B314" t="s">
        <v>3555</v>
      </c>
      <c r="C314" t="s">
        <v>3556</v>
      </c>
      <c r="D314" t="s">
        <v>3557</v>
      </c>
      <c r="E314">
        <v>2013</v>
      </c>
      <c r="F314" t="s">
        <v>3558</v>
      </c>
      <c r="G314">
        <v>5</v>
      </c>
      <c r="H314">
        <v>2</v>
      </c>
      <c r="I314">
        <v>6484110</v>
      </c>
      <c r="J314">
        <v>176</v>
      </c>
      <c r="K314">
        <v>184</v>
      </c>
      <c r="L314">
        <v>8</v>
      </c>
      <c r="M314" t="s">
        <v>3559</v>
      </c>
      <c r="N314" t="s">
        <v>3560</v>
      </c>
      <c r="O314" t="s">
        <v>3561</v>
      </c>
      <c r="P314" t="s">
        <v>3562</v>
      </c>
      <c r="Q314" t="s">
        <v>6654</v>
      </c>
      <c r="R314" t="s">
        <v>27</v>
      </c>
      <c r="S314" t="s">
        <v>28</v>
      </c>
    </row>
    <row r="315" spans="1:19" x14ac:dyDescent="0.25">
      <c r="A315" t="s">
        <v>3728</v>
      </c>
      <c r="B315" t="s">
        <v>3729</v>
      </c>
      <c r="C315" t="s">
        <v>3730</v>
      </c>
      <c r="D315" t="s">
        <v>3731</v>
      </c>
      <c r="E315">
        <v>2013</v>
      </c>
      <c r="F315" t="s">
        <v>3732</v>
      </c>
      <c r="G315">
        <v>19</v>
      </c>
      <c r="H315">
        <v>4</v>
      </c>
      <c r="J315">
        <v>298</v>
      </c>
      <c r="K315">
        <v>304</v>
      </c>
      <c r="L315">
        <v>6</v>
      </c>
      <c r="M315" t="s">
        <v>3733</v>
      </c>
      <c r="N315" t="s">
        <v>3734</v>
      </c>
      <c r="O315" t="s">
        <v>3735</v>
      </c>
      <c r="P315" t="s">
        <v>3736</v>
      </c>
      <c r="Q315" t="s">
        <v>6732</v>
      </c>
      <c r="R315" t="s">
        <v>27</v>
      </c>
      <c r="S315" t="s">
        <v>28</v>
      </c>
    </row>
    <row r="316" spans="1:19" x14ac:dyDescent="0.25">
      <c r="A316" t="s">
        <v>3621</v>
      </c>
      <c r="B316" t="s">
        <v>3622</v>
      </c>
      <c r="C316" t="s">
        <v>3623</v>
      </c>
      <c r="D316" t="s">
        <v>3624</v>
      </c>
      <c r="E316">
        <v>2013</v>
      </c>
      <c r="F316" t="s">
        <v>133</v>
      </c>
      <c r="G316">
        <v>2</v>
      </c>
      <c r="H316">
        <v>4</v>
      </c>
      <c r="J316">
        <v>222</v>
      </c>
      <c r="K316">
        <v>228</v>
      </c>
      <c r="L316">
        <v>6</v>
      </c>
      <c r="M316" t="s">
        <v>3625</v>
      </c>
      <c r="N316" t="s">
        <v>3626</v>
      </c>
      <c r="O316" t="s">
        <v>3627</v>
      </c>
      <c r="Q316" t="s">
        <v>6689</v>
      </c>
      <c r="R316" t="s">
        <v>27</v>
      </c>
      <c r="S316" t="s">
        <v>28</v>
      </c>
    </row>
    <row r="317" spans="1:19" x14ac:dyDescent="0.25">
      <c r="A317" t="s">
        <v>3589</v>
      </c>
      <c r="B317" t="s">
        <v>3590</v>
      </c>
      <c r="C317" t="s">
        <v>3591</v>
      </c>
      <c r="D317" t="s">
        <v>3592</v>
      </c>
      <c r="E317">
        <v>2013</v>
      </c>
      <c r="F317" t="s">
        <v>3593</v>
      </c>
      <c r="J317">
        <v>437</v>
      </c>
      <c r="K317">
        <v>442</v>
      </c>
      <c r="L317">
        <v>5</v>
      </c>
      <c r="N317" t="s">
        <v>3594</v>
      </c>
      <c r="O317" t="s">
        <v>3595</v>
      </c>
      <c r="P317" t="s">
        <v>3596</v>
      </c>
      <c r="Q317" t="s">
        <v>6684</v>
      </c>
      <c r="R317" t="s">
        <v>30</v>
      </c>
      <c r="S317" t="s">
        <v>28</v>
      </c>
    </row>
    <row r="318" spans="1:19" x14ac:dyDescent="0.25">
      <c r="A318" t="s">
        <v>3712</v>
      </c>
      <c r="B318" t="s">
        <v>3713</v>
      </c>
      <c r="C318" t="s">
        <v>3714</v>
      </c>
      <c r="D318" t="s">
        <v>3715</v>
      </c>
      <c r="E318">
        <v>2013</v>
      </c>
      <c r="F318" t="s">
        <v>29</v>
      </c>
      <c r="G318">
        <v>7544</v>
      </c>
      <c r="J318">
        <v>115</v>
      </c>
      <c r="K318">
        <v>131</v>
      </c>
      <c r="L318">
        <v>16</v>
      </c>
      <c r="M318" t="s">
        <v>3716</v>
      </c>
      <c r="N318" t="s">
        <v>3717</v>
      </c>
      <c r="O318" t="s">
        <v>3718</v>
      </c>
      <c r="P318" t="s">
        <v>3719</v>
      </c>
      <c r="Q318" t="s">
        <v>6719</v>
      </c>
      <c r="R318" t="s">
        <v>27</v>
      </c>
      <c r="S318" t="s">
        <v>28</v>
      </c>
    </row>
    <row r="319" spans="1:19" x14ac:dyDescent="0.25">
      <c r="A319" t="s">
        <v>6674</v>
      </c>
      <c r="B319" t="s">
        <v>6675</v>
      </c>
      <c r="C319" t="s">
        <v>6676</v>
      </c>
      <c r="D319" t="s">
        <v>6677</v>
      </c>
      <c r="E319">
        <v>2013</v>
      </c>
      <c r="F319" t="s">
        <v>29</v>
      </c>
      <c r="G319" t="s">
        <v>3837</v>
      </c>
      <c r="J319">
        <v>787</v>
      </c>
      <c r="K319">
        <v>790</v>
      </c>
      <c r="L319">
        <v>3</v>
      </c>
      <c r="M319" t="s">
        <v>6678</v>
      </c>
      <c r="N319" t="s">
        <v>6679</v>
      </c>
      <c r="O319" t="s">
        <v>6680</v>
      </c>
      <c r="P319" t="s">
        <v>6681</v>
      </c>
      <c r="Q319" t="s">
        <v>6682</v>
      </c>
      <c r="R319" t="s">
        <v>30</v>
      </c>
      <c r="S319" t="s">
        <v>28</v>
      </c>
    </row>
    <row r="320" spans="1:19" x14ac:dyDescent="0.25">
      <c r="A320" t="s">
        <v>3834</v>
      </c>
      <c r="B320" t="s">
        <v>3835</v>
      </c>
      <c r="C320">
        <v>7404790457</v>
      </c>
      <c r="D320" t="s">
        <v>3836</v>
      </c>
      <c r="E320">
        <v>2013</v>
      </c>
      <c r="F320" t="s">
        <v>29</v>
      </c>
      <c r="G320" t="s">
        <v>3837</v>
      </c>
      <c r="J320">
        <v>554</v>
      </c>
      <c r="K320">
        <v>556</v>
      </c>
      <c r="L320">
        <v>2</v>
      </c>
      <c r="M320" t="s">
        <v>3838</v>
      </c>
      <c r="N320" t="s">
        <v>3839</v>
      </c>
      <c r="O320" t="s">
        <v>3840</v>
      </c>
      <c r="Q320" t="s">
        <v>6792</v>
      </c>
      <c r="R320" t="s">
        <v>30</v>
      </c>
      <c r="S320" t="s">
        <v>28</v>
      </c>
    </row>
    <row r="321" spans="1:19" x14ac:dyDescent="0.25">
      <c r="A321" t="s">
        <v>3688</v>
      </c>
      <c r="B321" t="s">
        <v>3689</v>
      </c>
      <c r="C321">
        <v>57225427471</v>
      </c>
      <c r="D321" t="s">
        <v>3690</v>
      </c>
      <c r="E321">
        <v>2013</v>
      </c>
      <c r="F321" t="s">
        <v>3691</v>
      </c>
      <c r="N321" t="s">
        <v>3692</v>
      </c>
      <c r="O321" t="s">
        <v>3693</v>
      </c>
      <c r="P321" t="s">
        <v>3694</v>
      </c>
      <c r="Q321" t="s">
        <v>6707</v>
      </c>
      <c r="R321" t="s">
        <v>30</v>
      </c>
      <c r="S321" t="s">
        <v>28</v>
      </c>
    </row>
    <row r="322" spans="1:19" x14ac:dyDescent="0.25">
      <c r="A322" t="s">
        <v>4031</v>
      </c>
      <c r="B322" t="s">
        <v>4032</v>
      </c>
      <c r="C322" t="s">
        <v>4033</v>
      </c>
      <c r="D322" t="s">
        <v>4034</v>
      </c>
      <c r="E322">
        <v>2013</v>
      </c>
      <c r="F322" t="s">
        <v>250</v>
      </c>
      <c r="J322">
        <v>463</v>
      </c>
      <c r="K322">
        <v>466</v>
      </c>
      <c r="L322">
        <v>3</v>
      </c>
      <c r="M322" t="s">
        <v>4035</v>
      </c>
      <c r="N322" t="s">
        <v>4036</v>
      </c>
      <c r="O322" t="s">
        <v>4037</v>
      </c>
      <c r="P322" t="s">
        <v>4038</v>
      </c>
      <c r="Q322" t="s">
        <v>6888</v>
      </c>
      <c r="R322" t="s">
        <v>30</v>
      </c>
      <c r="S322" t="s">
        <v>28</v>
      </c>
    </row>
    <row r="323" spans="1:19" x14ac:dyDescent="0.25">
      <c r="A323" t="s">
        <v>3798</v>
      </c>
      <c r="B323" t="s">
        <v>3799</v>
      </c>
      <c r="C323" t="s">
        <v>3800</v>
      </c>
      <c r="D323" t="s">
        <v>3801</v>
      </c>
      <c r="E323">
        <v>2013</v>
      </c>
      <c r="F323" t="s">
        <v>3802</v>
      </c>
      <c r="G323">
        <v>149</v>
      </c>
      <c r="J323">
        <v>135</v>
      </c>
      <c r="K323">
        <v>149</v>
      </c>
      <c r="L323">
        <v>14</v>
      </c>
      <c r="M323" t="s">
        <v>3803</v>
      </c>
      <c r="N323" t="s">
        <v>3804</v>
      </c>
      <c r="O323" t="s">
        <v>3805</v>
      </c>
      <c r="P323" t="s">
        <v>3806</v>
      </c>
      <c r="Q323" t="s">
        <v>6766</v>
      </c>
      <c r="R323" t="s">
        <v>30</v>
      </c>
      <c r="S323" t="s">
        <v>28</v>
      </c>
    </row>
    <row r="324" spans="1:19" x14ac:dyDescent="0.25">
      <c r="A324" t="s">
        <v>3951</v>
      </c>
      <c r="B324" t="s">
        <v>3952</v>
      </c>
      <c r="C324" t="s">
        <v>3953</v>
      </c>
      <c r="D324" t="s">
        <v>3954</v>
      </c>
      <c r="E324">
        <v>2013</v>
      </c>
      <c r="F324" t="s">
        <v>250</v>
      </c>
      <c r="I324">
        <v>74</v>
      </c>
      <c r="M324" t="s">
        <v>3955</v>
      </c>
      <c r="N324" t="s">
        <v>3956</v>
      </c>
      <c r="O324" t="s">
        <v>3957</v>
      </c>
      <c r="P324" t="s">
        <v>3958</v>
      </c>
      <c r="Q324" t="s">
        <v>6879</v>
      </c>
      <c r="R324" t="s">
        <v>30</v>
      </c>
      <c r="S324" t="s">
        <v>28</v>
      </c>
    </row>
    <row r="325" spans="1:19" x14ac:dyDescent="0.25">
      <c r="A325" t="s">
        <v>3523</v>
      </c>
      <c r="B325" t="s">
        <v>3524</v>
      </c>
      <c r="C325">
        <v>6504174154</v>
      </c>
      <c r="D325" t="s">
        <v>3525</v>
      </c>
      <c r="E325">
        <v>2013</v>
      </c>
      <c r="F325" t="s">
        <v>3526</v>
      </c>
      <c r="J325">
        <v>1</v>
      </c>
      <c r="K325">
        <v>6</v>
      </c>
      <c r="L325">
        <v>5</v>
      </c>
      <c r="N325" t="s">
        <v>3527</v>
      </c>
      <c r="O325" t="s">
        <v>3528</v>
      </c>
      <c r="P325" t="s">
        <v>3529</v>
      </c>
      <c r="Q325" t="s">
        <v>6649</v>
      </c>
      <c r="R325" t="s">
        <v>30</v>
      </c>
      <c r="S325" t="s">
        <v>28</v>
      </c>
    </row>
    <row r="326" spans="1:19" x14ac:dyDescent="0.25">
      <c r="A326" t="s">
        <v>3943</v>
      </c>
      <c r="B326" t="s">
        <v>3944</v>
      </c>
      <c r="C326" t="s">
        <v>3945</v>
      </c>
      <c r="D326" t="s">
        <v>3946</v>
      </c>
      <c r="E326">
        <v>2013</v>
      </c>
      <c r="F326" t="s">
        <v>3947</v>
      </c>
      <c r="J326">
        <v>152</v>
      </c>
      <c r="K326">
        <v>157</v>
      </c>
      <c r="L326">
        <v>5</v>
      </c>
      <c r="M326" t="s">
        <v>3948</v>
      </c>
      <c r="N326" t="s">
        <v>3949</v>
      </c>
      <c r="O326" t="s">
        <v>3950</v>
      </c>
      <c r="Q326" t="s">
        <v>6858</v>
      </c>
      <c r="R326" t="s">
        <v>30</v>
      </c>
      <c r="S326" t="s">
        <v>28</v>
      </c>
    </row>
    <row r="327" spans="1:19" x14ac:dyDescent="0.25">
      <c r="A327" t="s">
        <v>3877</v>
      </c>
      <c r="B327" t="s">
        <v>3878</v>
      </c>
      <c r="C327" t="s">
        <v>3879</v>
      </c>
      <c r="D327" t="s">
        <v>3880</v>
      </c>
      <c r="E327">
        <v>2013</v>
      </c>
      <c r="F327" t="s">
        <v>29</v>
      </c>
      <c r="G327" t="s">
        <v>3881</v>
      </c>
      <c r="J327">
        <v>116</v>
      </c>
      <c r="K327">
        <v>124</v>
      </c>
      <c r="L327">
        <v>8</v>
      </c>
      <c r="M327" t="s">
        <v>3882</v>
      </c>
      <c r="N327" t="s">
        <v>3883</v>
      </c>
      <c r="O327" t="s">
        <v>3884</v>
      </c>
      <c r="Q327" t="s">
        <v>6825</v>
      </c>
      <c r="R327" t="s">
        <v>30</v>
      </c>
      <c r="S327" t="s">
        <v>28</v>
      </c>
    </row>
    <row r="328" spans="1:19" x14ac:dyDescent="0.25">
      <c r="A328" t="s">
        <v>6844</v>
      </c>
      <c r="B328" t="s">
        <v>6845</v>
      </c>
      <c r="C328" t="s">
        <v>6846</v>
      </c>
      <c r="D328" t="s">
        <v>6847</v>
      </c>
      <c r="E328">
        <v>2013</v>
      </c>
      <c r="F328" t="s">
        <v>147</v>
      </c>
      <c r="G328">
        <v>374</v>
      </c>
      <c r="H328" t="s">
        <v>6848</v>
      </c>
      <c r="J328">
        <v>192</v>
      </c>
      <c r="K328">
        <v>196</v>
      </c>
      <c r="L328">
        <v>4</v>
      </c>
      <c r="M328" t="s">
        <v>6849</v>
      </c>
      <c r="N328" t="s">
        <v>6850</v>
      </c>
      <c r="O328" t="s">
        <v>6851</v>
      </c>
      <c r="P328" t="s">
        <v>6852</v>
      </c>
      <c r="Q328" t="s">
        <v>6853</v>
      </c>
      <c r="R328" t="s">
        <v>30</v>
      </c>
      <c r="S328" t="s">
        <v>28</v>
      </c>
    </row>
    <row r="329" spans="1:19" x14ac:dyDescent="0.25">
      <c r="A329" t="s">
        <v>3982</v>
      </c>
      <c r="B329" t="s">
        <v>3983</v>
      </c>
      <c r="C329" t="s">
        <v>3984</v>
      </c>
      <c r="D329" t="s">
        <v>3985</v>
      </c>
      <c r="E329">
        <v>2013</v>
      </c>
      <c r="F329" t="s">
        <v>3986</v>
      </c>
      <c r="G329">
        <v>115</v>
      </c>
      <c r="H329">
        <v>5</v>
      </c>
      <c r="J329">
        <v>686</v>
      </c>
      <c r="K329">
        <v>699</v>
      </c>
      <c r="L329">
        <v>13</v>
      </c>
      <c r="M329" t="s">
        <v>3987</v>
      </c>
      <c r="N329" t="s">
        <v>3988</v>
      </c>
      <c r="O329" t="s">
        <v>3989</v>
      </c>
      <c r="P329" t="s">
        <v>3990</v>
      </c>
      <c r="Q329" t="s">
        <v>6883</v>
      </c>
      <c r="R329" t="s">
        <v>27</v>
      </c>
      <c r="S329" t="s">
        <v>28</v>
      </c>
    </row>
    <row r="330" spans="1:19" x14ac:dyDescent="0.25">
      <c r="A330" t="s">
        <v>3856</v>
      </c>
      <c r="B330" t="s">
        <v>3857</v>
      </c>
      <c r="C330">
        <v>54992422700</v>
      </c>
      <c r="D330" t="s">
        <v>3858</v>
      </c>
      <c r="E330">
        <v>2013</v>
      </c>
      <c r="F330" t="s">
        <v>3553</v>
      </c>
      <c r="G330">
        <v>2</v>
      </c>
      <c r="J330">
        <v>691</v>
      </c>
      <c r="K330">
        <v>697</v>
      </c>
      <c r="L330">
        <v>6</v>
      </c>
      <c r="N330" t="s">
        <v>3859</v>
      </c>
      <c r="O330" t="s">
        <v>3860</v>
      </c>
      <c r="P330" t="s">
        <v>3861</v>
      </c>
      <c r="Q330" t="s">
        <v>6804</v>
      </c>
      <c r="R330" t="s">
        <v>30</v>
      </c>
      <c r="S330" t="s">
        <v>28</v>
      </c>
    </row>
    <row r="331" spans="1:19" x14ac:dyDescent="0.25">
      <c r="A331" t="s">
        <v>6859</v>
      </c>
      <c r="B331" t="s">
        <v>6860</v>
      </c>
      <c r="C331" t="s">
        <v>6861</v>
      </c>
      <c r="D331" t="s">
        <v>6862</v>
      </c>
      <c r="E331">
        <v>2013</v>
      </c>
      <c r="F331" t="s">
        <v>6863</v>
      </c>
      <c r="I331">
        <v>6624239</v>
      </c>
      <c r="M331" t="s">
        <v>6864</v>
      </c>
      <c r="N331" t="s">
        <v>6865</v>
      </c>
      <c r="O331" t="s">
        <v>6866</v>
      </c>
      <c r="P331" t="s">
        <v>6867</v>
      </c>
      <c r="Q331" t="s">
        <v>6868</v>
      </c>
      <c r="R331" t="s">
        <v>30</v>
      </c>
      <c r="S331" t="s">
        <v>28</v>
      </c>
    </row>
    <row r="332" spans="1:19" x14ac:dyDescent="0.25">
      <c r="A332" t="s">
        <v>6755</v>
      </c>
      <c r="B332" t="s">
        <v>6756</v>
      </c>
      <c r="C332" t="s">
        <v>6757</v>
      </c>
      <c r="D332" t="s">
        <v>6758</v>
      </c>
      <c r="E332">
        <v>2013</v>
      </c>
      <c r="F332" t="s">
        <v>2113</v>
      </c>
      <c r="G332">
        <v>5</v>
      </c>
      <c r="H332">
        <v>3</v>
      </c>
      <c r="J332">
        <v>97</v>
      </c>
      <c r="K332">
        <v>107</v>
      </c>
      <c r="L332">
        <v>10</v>
      </c>
      <c r="M332" t="s">
        <v>6759</v>
      </c>
      <c r="N332" t="s">
        <v>6760</v>
      </c>
      <c r="O332" t="s">
        <v>6761</v>
      </c>
      <c r="P332" t="s">
        <v>6762</v>
      </c>
      <c r="Q332" t="s">
        <v>6763</v>
      </c>
      <c r="R332" t="s">
        <v>27</v>
      </c>
      <c r="S332" t="s">
        <v>28</v>
      </c>
    </row>
    <row r="333" spans="1:19" x14ac:dyDescent="0.25">
      <c r="A333" t="s">
        <v>3919</v>
      </c>
      <c r="B333" t="s">
        <v>3920</v>
      </c>
      <c r="C333">
        <v>57197512603</v>
      </c>
      <c r="D333" t="s">
        <v>3921</v>
      </c>
      <c r="E333">
        <v>2013</v>
      </c>
      <c r="F333" t="s">
        <v>29</v>
      </c>
      <c r="G333" t="s">
        <v>3922</v>
      </c>
      <c r="J333">
        <v>129</v>
      </c>
      <c r="K333">
        <v>136</v>
      </c>
      <c r="L333">
        <v>7</v>
      </c>
      <c r="M333" t="s">
        <v>3923</v>
      </c>
      <c r="N333" t="s">
        <v>3924</v>
      </c>
      <c r="O333" t="s">
        <v>3925</v>
      </c>
      <c r="P333" t="s">
        <v>3926</v>
      </c>
      <c r="Q333" t="s">
        <v>6855</v>
      </c>
      <c r="R333" t="s">
        <v>30</v>
      </c>
      <c r="S333" t="s">
        <v>28</v>
      </c>
    </row>
    <row r="334" spans="1:19" x14ac:dyDescent="0.25">
      <c r="A334" t="s">
        <v>3783</v>
      </c>
      <c r="B334" t="s">
        <v>3784</v>
      </c>
      <c r="C334" t="s">
        <v>3785</v>
      </c>
      <c r="D334" t="s">
        <v>3786</v>
      </c>
      <c r="E334">
        <v>2013</v>
      </c>
      <c r="F334" t="s">
        <v>2113</v>
      </c>
      <c r="G334">
        <v>5</v>
      </c>
      <c r="H334">
        <v>1</v>
      </c>
      <c r="J334">
        <v>1</v>
      </c>
      <c r="K334">
        <v>12</v>
      </c>
      <c r="L334">
        <v>11</v>
      </c>
      <c r="M334" t="s">
        <v>3787</v>
      </c>
      <c r="N334" t="s">
        <v>3788</v>
      </c>
      <c r="O334" t="s">
        <v>3789</v>
      </c>
      <c r="P334" t="s">
        <v>3790</v>
      </c>
      <c r="Q334" t="s">
        <v>6754</v>
      </c>
      <c r="R334" t="s">
        <v>27</v>
      </c>
      <c r="S334" t="s">
        <v>28</v>
      </c>
    </row>
    <row r="335" spans="1:19" x14ac:dyDescent="0.25">
      <c r="A335" t="s">
        <v>3807</v>
      </c>
      <c r="B335" t="s">
        <v>3808</v>
      </c>
      <c r="C335" t="s">
        <v>3809</v>
      </c>
      <c r="D335" t="s">
        <v>3810</v>
      </c>
      <c r="E335">
        <v>2013</v>
      </c>
      <c r="F335" t="s">
        <v>3558</v>
      </c>
      <c r="G335">
        <v>5</v>
      </c>
      <c r="H335">
        <v>2</v>
      </c>
      <c r="I335">
        <v>6400237</v>
      </c>
      <c r="J335">
        <v>185</v>
      </c>
      <c r="K335">
        <v>198</v>
      </c>
      <c r="L335">
        <v>13</v>
      </c>
      <c r="M335" t="s">
        <v>3811</v>
      </c>
      <c r="N335" t="s">
        <v>3812</v>
      </c>
      <c r="O335" t="s">
        <v>3813</v>
      </c>
      <c r="P335" t="s">
        <v>3814</v>
      </c>
      <c r="Q335" t="s">
        <v>6776</v>
      </c>
      <c r="R335" t="s">
        <v>27</v>
      </c>
      <c r="S335" t="s">
        <v>28</v>
      </c>
    </row>
    <row r="336" spans="1:19" x14ac:dyDescent="0.25">
      <c r="A336" t="s">
        <v>3815</v>
      </c>
      <c r="B336" t="s">
        <v>3816</v>
      </c>
      <c r="C336" t="s">
        <v>3817</v>
      </c>
      <c r="D336" t="s">
        <v>3818</v>
      </c>
      <c r="E336">
        <v>2013</v>
      </c>
      <c r="F336" t="s">
        <v>250</v>
      </c>
      <c r="J336">
        <v>193</v>
      </c>
      <c r="K336">
        <v>200</v>
      </c>
      <c r="L336">
        <v>7</v>
      </c>
      <c r="M336" t="s">
        <v>3819</v>
      </c>
      <c r="N336" t="s">
        <v>3820</v>
      </c>
      <c r="O336" t="s">
        <v>3821</v>
      </c>
      <c r="P336" t="s">
        <v>3822</v>
      </c>
      <c r="Q336" t="s">
        <v>6787</v>
      </c>
      <c r="R336" t="s">
        <v>30</v>
      </c>
      <c r="S336" t="s">
        <v>28</v>
      </c>
    </row>
    <row r="337" spans="1:19" x14ac:dyDescent="0.25">
      <c r="A337" t="s">
        <v>6805</v>
      </c>
      <c r="B337" t="s">
        <v>6806</v>
      </c>
      <c r="C337" t="s">
        <v>6807</v>
      </c>
      <c r="D337" t="s">
        <v>6808</v>
      </c>
      <c r="E337">
        <v>2013</v>
      </c>
      <c r="F337" t="s">
        <v>29</v>
      </c>
      <c r="G337" t="s">
        <v>3837</v>
      </c>
      <c r="J337">
        <v>71</v>
      </c>
      <c r="K337">
        <v>80</v>
      </c>
      <c r="L337">
        <v>9</v>
      </c>
      <c r="M337" t="s">
        <v>6809</v>
      </c>
      <c r="N337" t="s">
        <v>6810</v>
      </c>
      <c r="O337" t="s">
        <v>6811</v>
      </c>
      <c r="P337" t="s">
        <v>6812</v>
      </c>
      <c r="Q337" t="s">
        <v>6813</v>
      </c>
      <c r="R337" t="s">
        <v>30</v>
      </c>
      <c r="S337" t="s">
        <v>28</v>
      </c>
    </row>
    <row r="338" spans="1:19" x14ac:dyDescent="0.25">
      <c r="A338" t="s">
        <v>9291</v>
      </c>
      <c r="D338" t="s">
        <v>9292</v>
      </c>
      <c r="E338">
        <v>2014</v>
      </c>
      <c r="F338" t="s">
        <v>9411</v>
      </c>
      <c r="L338">
        <f>K338-J338+1</f>
        <v>1</v>
      </c>
      <c r="M338" t="s">
        <v>6727</v>
      </c>
      <c r="N338" t="s">
        <v>9293</v>
      </c>
      <c r="O338" t="s">
        <v>9294</v>
      </c>
      <c r="P338" t="s">
        <v>9295</v>
      </c>
      <c r="R338" t="s">
        <v>9238</v>
      </c>
      <c r="S338" t="s">
        <v>9239</v>
      </c>
    </row>
    <row r="339" spans="1:19" x14ac:dyDescent="0.25">
      <c r="A339" t="s">
        <v>9318</v>
      </c>
      <c r="D339" t="s">
        <v>9319</v>
      </c>
      <c r="E339">
        <v>2014</v>
      </c>
      <c r="G339">
        <v>30</v>
      </c>
      <c r="H339">
        <v>1</v>
      </c>
      <c r="J339">
        <v>140</v>
      </c>
      <c r="K339">
        <v>141</v>
      </c>
      <c r="L339">
        <f>K339-J339+1</f>
        <v>2</v>
      </c>
      <c r="O339" t="s">
        <v>9320</v>
      </c>
      <c r="R339" t="s">
        <v>9304</v>
      </c>
      <c r="S339" t="s">
        <v>9239</v>
      </c>
    </row>
    <row r="340" spans="1:19" x14ac:dyDescent="0.25">
      <c r="A340" t="s">
        <v>9321</v>
      </c>
      <c r="D340" t="s">
        <v>9322</v>
      </c>
      <c r="E340">
        <v>2014</v>
      </c>
      <c r="F340" t="s">
        <v>9415</v>
      </c>
      <c r="J340">
        <v>25</v>
      </c>
      <c r="K340">
        <v>34</v>
      </c>
      <c r="L340">
        <f>K340-J340+1</f>
        <v>10</v>
      </c>
      <c r="M340" t="s">
        <v>3963</v>
      </c>
      <c r="N340" t="s">
        <v>9323</v>
      </c>
      <c r="O340" t="s">
        <v>9324</v>
      </c>
      <c r="P340" t="s">
        <v>9325</v>
      </c>
      <c r="R340" t="s">
        <v>9238</v>
      </c>
      <c r="S340" t="s">
        <v>9239</v>
      </c>
    </row>
    <row r="341" spans="1:19" x14ac:dyDescent="0.25">
      <c r="A341" t="s">
        <v>7325</v>
      </c>
      <c r="D341" t="s">
        <v>7326</v>
      </c>
      <c r="E341">
        <v>2014</v>
      </c>
      <c r="F341" t="s">
        <v>7327</v>
      </c>
      <c r="J341">
        <v>1</v>
      </c>
      <c r="K341">
        <v>5</v>
      </c>
      <c r="L341">
        <f t="shared" ref="L341:L359" si="6">K341-J341</f>
        <v>4</v>
      </c>
      <c r="M341" t="s">
        <v>7328</v>
      </c>
      <c r="N341" t="s">
        <v>7329</v>
      </c>
      <c r="O341" t="s">
        <v>7330</v>
      </c>
      <c r="P341" t="s">
        <v>7331</v>
      </c>
      <c r="Q341" s="3"/>
      <c r="R341" t="s">
        <v>7286</v>
      </c>
      <c r="S341" t="s">
        <v>7287</v>
      </c>
    </row>
    <row r="342" spans="1:19" x14ac:dyDescent="0.25">
      <c r="A342" t="s">
        <v>7530</v>
      </c>
      <c r="D342" t="s">
        <v>7531</v>
      </c>
      <c r="E342">
        <v>2014</v>
      </c>
      <c r="F342" t="s">
        <v>7532</v>
      </c>
      <c r="J342">
        <v>1</v>
      </c>
      <c r="K342">
        <v>5</v>
      </c>
      <c r="L342">
        <f t="shared" si="6"/>
        <v>4</v>
      </c>
      <c r="M342" t="s">
        <v>7533</v>
      </c>
      <c r="N342" t="s">
        <v>7534</v>
      </c>
      <c r="O342" t="s">
        <v>7535</v>
      </c>
      <c r="P342" t="s">
        <v>7536</v>
      </c>
      <c r="Q342" s="3"/>
      <c r="R342" t="s">
        <v>7286</v>
      </c>
      <c r="S342" t="s">
        <v>7287</v>
      </c>
    </row>
    <row r="343" spans="1:19" x14ac:dyDescent="0.25">
      <c r="A343" t="s">
        <v>7635</v>
      </c>
      <c r="D343" t="s">
        <v>7636</v>
      </c>
      <c r="E343">
        <v>2014</v>
      </c>
      <c r="F343" t="s">
        <v>7637</v>
      </c>
      <c r="J343">
        <v>123</v>
      </c>
      <c r="K343">
        <v>132</v>
      </c>
      <c r="L343">
        <f t="shared" si="6"/>
        <v>9</v>
      </c>
      <c r="M343" t="s">
        <v>7638</v>
      </c>
      <c r="N343" t="s">
        <v>7639</v>
      </c>
      <c r="O343" t="s">
        <v>7640</v>
      </c>
      <c r="P343" t="s">
        <v>7641</v>
      </c>
      <c r="Q343" s="3"/>
      <c r="R343" t="s">
        <v>7286</v>
      </c>
      <c r="S343" t="s">
        <v>7287</v>
      </c>
    </row>
    <row r="344" spans="1:19" x14ac:dyDescent="0.25">
      <c r="A344" t="s">
        <v>7690</v>
      </c>
      <c r="D344" t="s">
        <v>7691</v>
      </c>
      <c r="E344">
        <v>2014</v>
      </c>
      <c r="F344" t="s">
        <v>7637</v>
      </c>
      <c r="J344">
        <v>109</v>
      </c>
      <c r="K344">
        <v>114</v>
      </c>
      <c r="L344">
        <f t="shared" si="6"/>
        <v>5</v>
      </c>
      <c r="M344" t="s">
        <v>7692</v>
      </c>
      <c r="N344" t="s">
        <v>7693</v>
      </c>
      <c r="O344" t="s">
        <v>7694</v>
      </c>
      <c r="P344" t="s">
        <v>7695</v>
      </c>
      <c r="Q344" s="3"/>
      <c r="R344" t="s">
        <v>7286</v>
      </c>
      <c r="S344" t="s">
        <v>7287</v>
      </c>
    </row>
    <row r="345" spans="1:19" x14ac:dyDescent="0.25">
      <c r="A345" t="s">
        <v>7719</v>
      </c>
      <c r="D345" t="s">
        <v>7720</v>
      </c>
      <c r="E345">
        <v>2014</v>
      </c>
      <c r="F345" t="s">
        <v>7721</v>
      </c>
      <c r="J345">
        <v>121</v>
      </c>
      <c r="K345">
        <v>126</v>
      </c>
      <c r="L345">
        <f t="shared" si="6"/>
        <v>5</v>
      </c>
      <c r="M345" t="s">
        <v>7722</v>
      </c>
      <c r="N345" t="s">
        <v>7723</v>
      </c>
      <c r="O345" t="s">
        <v>7724</v>
      </c>
      <c r="P345" t="s">
        <v>7725</v>
      </c>
      <c r="Q345" s="3"/>
      <c r="R345" t="s">
        <v>7286</v>
      </c>
      <c r="S345" t="s">
        <v>7287</v>
      </c>
    </row>
    <row r="346" spans="1:19" x14ac:dyDescent="0.25">
      <c r="A346" t="s">
        <v>7839</v>
      </c>
      <c r="D346" t="s">
        <v>7840</v>
      </c>
      <c r="E346">
        <v>2014</v>
      </c>
      <c r="F346" t="s">
        <v>7841</v>
      </c>
      <c r="J346">
        <v>4325</v>
      </c>
      <c r="K346">
        <v>4334</v>
      </c>
      <c r="L346">
        <f t="shared" si="6"/>
        <v>9</v>
      </c>
      <c r="M346" t="s">
        <v>7842</v>
      </c>
      <c r="N346" t="s">
        <v>7843</v>
      </c>
      <c r="O346" t="s">
        <v>7844</v>
      </c>
      <c r="P346" t="s">
        <v>7845</v>
      </c>
      <c r="Q346" s="3"/>
      <c r="R346" t="s">
        <v>7286</v>
      </c>
      <c r="S346" t="s">
        <v>7287</v>
      </c>
    </row>
    <row r="347" spans="1:19" x14ac:dyDescent="0.25">
      <c r="A347" t="s">
        <v>7869</v>
      </c>
      <c r="D347" t="s">
        <v>7870</v>
      </c>
      <c r="E347">
        <v>2014</v>
      </c>
      <c r="F347" t="s">
        <v>7871</v>
      </c>
      <c r="J347">
        <v>97</v>
      </c>
      <c r="K347">
        <v>101</v>
      </c>
      <c r="L347">
        <f t="shared" si="6"/>
        <v>4</v>
      </c>
      <c r="M347" t="s">
        <v>7872</v>
      </c>
      <c r="N347" t="s">
        <v>7873</v>
      </c>
      <c r="O347" t="s">
        <v>7874</v>
      </c>
      <c r="P347" t="s">
        <v>7875</v>
      </c>
      <c r="Q347" s="3"/>
      <c r="R347" t="s">
        <v>7286</v>
      </c>
      <c r="S347" t="s">
        <v>7287</v>
      </c>
    </row>
    <row r="348" spans="1:19" x14ac:dyDescent="0.25">
      <c r="A348" t="s">
        <v>7965</v>
      </c>
      <c r="D348" t="s">
        <v>7966</v>
      </c>
      <c r="E348">
        <v>2014</v>
      </c>
      <c r="F348" t="s">
        <v>7967</v>
      </c>
      <c r="J348">
        <v>1</v>
      </c>
      <c r="K348">
        <v>4</v>
      </c>
      <c r="L348">
        <f t="shared" si="6"/>
        <v>3</v>
      </c>
      <c r="M348" t="s">
        <v>3212</v>
      </c>
      <c r="N348" t="s">
        <v>7968</v>
      </c>
      <c r="O348" t="s">
        <v>7969</v>
      </c>
      <c r="Q348" s="3"/>
      <c r="R348" t="s">
        <v>7286</v>
      </c>
      <c r="S348" t="s">
        <v>7287</v>
      </c>
    </row>
    <row r="349" spans="1:19" x14ac:dyDescent="0.25">
      <c r="A349" t="s">
        <v>7997</v>
      </c>
      <c r="D349" t="s">
        <v>3888</v>
      </c>
      <c r="E349">
        <v>2014</v>
      </c>
      <c r="F349" t="s">
        <v>7998</v>
      </c>
      <c r="J349">
        <v>1</v>
      </c>
      <c r="K349">
        <v>6</v>
      </c>
      <c r="L349">
        <f t="shared" si="6"/>
        <v>5</v>
      </c>
      <c r="M349" t="s">
        <v>3890</v>
      </c>
      <c r="N349" t="s">
        <v>7999</v>
      </c>
      <c r="O349" t="s">
        <v>8000</v>
      </c>
      <c r="P349" t="s">
        <v>8001</v>
      </c>
      <c r="Q349" s="3"/>
      <c r="R349" t="s">
        <v>7286</v>
      </c>
      <c r="S349" t="s">
        <v>7287</v>
      </c>
    </row>
    <row r="350" spans="1:19" x14ac:dyDescent="0.25">
      <c r="A350" t="s">
        <v>8089</v>
      </c>
      <c r="D350" t="s">
        <v>8090</v>
      </c>
      <c r="E350">
        <v>2014</v>
      </c>
      <c r="F350" t="s">
        <v>8091</v>
      </c>
      <c r="J350">
        <v>209</v>
      </c>
      <c r="K350">
        <v>210</v>
      </c>
      <c r="L350">
        <f t="shared" si="6"/>
        <v>1</v>
      </c>
      <c r="M350" t="s">
        <v>8092</v>
      </c>
      <c r="N350" t="s">
        <v>8093</v>
      </c>
      <c r="O350" t="s">
        <v>8094</v>
      </c>
      <c r="P350" t="s">
        <v>8095</v>
      </c>
      <c r="Q350" s="3"/>
      <c r="R350" t="s">
        <v>7286</v>
      </c>
      <c r="S350" t="s">
        <v>7287</v>
      </c>
    </row>
    <row r="351" spans="1:19" x14ac:dyDescent="0.25">
      <c r="A351" t="s">
        <v>8205</v>
      </c>
      <c r="D351" t="s">
        <v>8206</v>
      </c>
      <c r="E351">
        <v>2014</v>
      </c>
      <c r="F351" t="s">
        <v>8207</v>
      </c>
      <c r="J351">
        <v>329</v>
      </c>
      <c r="K351">
        <v>333</v>
      </c>
      <c r="L351">
        <f t="shared" si="6"/>
        <v>4</v>
      </c>
      <c r="M351" t="s">
        <v>8208</v>
      </c>
      <c r="N351" t="s">
        <v>8209</v>
      </c>
      <c r="O351" t="s">
        <v>8210</v>
      </c>
      <c r="Q351" s="3"/>
      <c r="R351" t="s">
        <v>7286</v>
      </c>
      <c r="S351" t="s">
        <v>7287</v>
      </c>
    </row>
    <row r="352" spans="1:19" x14ac:dyDescent="0.25">
      <c r="A352" t="s">
        <v>8241</v>
      </c>
      <c r="D352" t="s">
        <v>8242</v>
      </c>
      <c r="E352">
        <v>2014</v>
      </c>
      <c r="F352" t="s">
        <v>8243</v>
      </c>
      <c r="J352">
        <v>1</v>
      </c>
      <c r="K352">
        <v>7</v>
      </c>
      <c r="L352">
        <f t="shared" si="6"/>
        <v>6</v>
      </c>
      <c r="M352" t="s">
        <v>8244</v>
      </c>
      <c r="N352" t="s">
        <v>8245</v>
      </c>
      <c r="O352" t="s">
        <v>8246</v>
      </c>
      <c r="P352" t="s">
        <v>8247</v>
      </c>
      <c r="Q352" s="3"/>
      <c r="R352" t="s">
        <v>7286</v>
      </c>
      <c r="S352" t="s">
        <v>7287</v>
      </c>
    </row>
    <row r="353" spans="1:19" x14ac:dyDescent="0.25">
      <c r="A353" t="s">
        <v>8349</v>
      </c>
      <c r="D353" t="s">
        <v>8350</v>
      </c>
      <c r="E353">
        <v>2014</v>
      </c>
      <c r="F353" t="s">
        <v>7710</v>
      </c>
      <c r="G353">
        <v>7</v>
      </c>
      <c r="H353">
        <v>3</v>
      </c>
      <c r="J353">
        <v>291</v>
      </c>
      <c r="K353">
        <v>301</v>
      </c>
      <c r="L353">
        <f t="shared" si="6"/>
        <v>10</v>
      </c>
      <c r="M353" t="s">
        <v>8351</v>
      </c>
      <c r="N353" t="s">
        <v>8352</v>
      </c>
      <c r="O353" t="s">
        <v>8353</v>
      </c>
      <c r="P353" t="s">
        <v>8354</v>
      </c>
      <c r="Q353" s="3"/>
      <c r="R353" t="s">
        <v>7340</v>
      </c>
      <c r="S353" t="s">
        <v>7287</v>
      </c>
    </row>
    <row r="354" spans="1:19" x14ac:dyDescent="0.25">
      <c r="A354" t="s">
        <v>8444</v>
      </c>
      <c r="D354" t="s">
        <v>6872</v>
      </c>
      <c r="E354">
        <v>2014</v>
      </c>
      <c r="F354" t="s">
        <v>8445</v>
      </c>
      <c r="J354">
        <v>1</v>
      </c>
      <c r="K354">
        <v>6</v>
      </c>
      <c r="L354">
        <f t="shared" si="6"/>
        <v>5</v>
      </c>
      <c r="M354" t="s">
        <v>6874</v>
      </c>
      <c r="N354" t="s">
        <v>8446</v>
      </c>
      <c r="O354" t="s">
        <v>6876</v>
      </c>
      <c r="P354" t="s">
        <v>8447</v>
      </c>
      <c r="Q354" s="3"/>
      <c r="R354" t="s">
        <v>7286</v>
      </c>
      <c r="S354" t="s">
        <v>7287</v>
      </c>
    </row>
    <row r="355" spans="1:19" x14ac:dyDescent="0.25">
      <c r="A355" t="s">
        <v>8525</v>
      </c>
      <c r="D355" t="s">
        <v>3184</v>
      </c>
      <c r="E355">
        <v>2014</v>
      </c>
      <c r="F355" t="s">
        <v>8526</v>
      </c>
      <c r="J355">
        <v>1</v>
      </c>
      <c r="K355">
        <v>6</v>
      </c>
      <c r="L355">
        <f t="shared" si="6"/>
        <v>5</v>
      </c>
      <c r="M355" t="s">
        <v>3186</v>
      </c>
      <c r="N355" t="s">
        <v>8527</v>
      </c>
      <c r="O355" t="s">
        <v>8528</v>
      </c>
      <c r="P355" t="s">
        <v>8529</v>
      </c>
      <c r="Q355" s="3"/>
      <c r="R355" t="s">
        <v>7286</v>
      </c>
      <c r="S355" t="s">
        <v>7287</v>
      </c>
    </row>
    <row r="356" spans="1:19" x14ac:dyDescent="0.25">
      <c r="A356" t="s">
        <v>8759</v>
      </c>
      <c r="D356" t="s">
        <v>8760</v>
      </c>
      <c r="E356">
        <v>2014</v>
      </c>
      <c r="F356" t="s">
        <v>8761</v>
      </c>
      <c r="J356">
        <v>1152</v>
      </c>
      <c r="K356">
        <v>1153</v>
      </c>
      <c r="L356">
        <f t="shared" si="6"/>
        <v>1</v>
      </c>
      <c r="M356" t="s">
        <v>8762</v>
      </c>
      <c r="N356" t="s">
        <v>8763</v>
      </c>
      <c r="O356" t="s">
        <v>8764</v>
      </c>
      <c r="P356" t="s">
        <v>8765</v>
      </c>
      <c r="Q356" s="3"/>
      <c r="R356" t="s">
        <v>7286</v>
      </c>
      <c r="S356" t="s">
        <v>7287</v>
      </c>
    </row>
    <row r="357" spans="1:19" x14ac:dyDescent="0.25">
      <c r="A357" t="s">
        <v>9023</v>
      </c>
      <c r="D357" t="s">
        <v>9024</v>
      </c>
      <c r="E357">
        <v>2014</v>
      </c>
      <c r="F357" t="s">
        <v>9025</v>
      </c>
      <c r="J357">
        <v>13</v>
      </c>
      <c r="K357">
        <v>22</v>
      </c>
      <c r="L357">
        <f t="shared" si="6"/>
        <v>9</v>
      </c>
      <c r="M357" t="s">
        <v>9026</v>
      </c>
      <c r="N357" t="s">
        <v>9027</v>
      </c>
      <c r="O357" t="s">
        <v>9028</v>
      </c>
      <c r="P357" t="s">
        <v>9029</v>
      </c>
      <c r="Q357" s="3"/>
      <c r="R357" t="s">
        <v>7286</v>
      </c>
      <c r="S357" t="s">
        <v>7287</v>
      </c>
    </row>
    <row r="358" spans="1:19" x14ac:dyDescent="0.25">
      <c r="A358" t="s">
        <v>9030</v>
      </c>
      <c r="D358" t="s">
        <v>9031</v>
      </c>
      <c r="E358">
        <v>2014</v>
      </c>
      <c r="F358" t="s">
        <v>9032</v>
      </c>
      <c r="J358">
        <v>1</v>
      </c>
      <c r="K358">
        <v>6</v>
      </c>
      <c r="L358">
        <f t="shared" si="6"/>
        <v>5</v>
      </c>
      <c r="M358" t="s">
        <v>9033</v>
      </c>
      <c r="N358" t="s">
        <v>9034</v>
      </c>
      <c r="O358" t="s">
        <v>9035</v>
      </c>
      <c r="P358" t="s">
        <v>9036</v>
      </c>
      <c r="Q358" s="3"/>
      <c r="R358" t="s">
        <v>7286</v>
      </c>
      <c r="S358" t="s">
        <v>7287</v>
      </c>
    </row>
    <row r="359" spans="1:19" x14ac:dyDescent="0.25">
      <c r="A359" t="s">
        <v>9175</v>
      </c>
      <c r="D359" t="s">
        <v>9176</v>
      </c>
      <c r="E359">
        <v>2014</v>
      </c>
      <c r="F359" t="s">
        <v>9177</v>
      </c>
      <c r="J359">
        <v>671</v>
      </c>
      <c r="K359">
        <v>676</v>
      </c>
      <c r="L359">
        <f t="shared" si="6"/>
        <v>5</v>
      </c>
      <c r="M359" t="s">
        <v>9178</v>
      </c>
      <c r="N359" t="s">
        <v>9179</v>
      </c>
      <c r="O359" t="s">
        <v>9180</v>
      </c>
      <c r="P359" t="s">
        <v>9181</v>
      </c>
      <c r="Q359" s="3"/>
      <c r="R359" t="s">
        <v>7286</v>
      </c>
      <c r="S359" t="s">
        <v>7287</v>
      </c>
    </row>
    <row r="360" spans="1:19" x14ac:dyDescent="0.25">
      <c r="A360" t="s">
        <v>3265</v>
      </c>
      <c r="B360" t="s">
        <v>3266</v>
      </c>
      <c r="C360" t="s">
        <v>3267</v>
      </c>
      <c r="D360" t="s">
        <v>3268</v>
      </c>
      <c r="E360">
        <v>2014</v>
      </c>
      <c r="F360" t="s">
        <v>3269</v>
      </c>
      <c r="G360">
        <v>78</v>
      </c>
      <c r="H360">
        <v>9</v>
      </c>
      <c r="I360">
        <v>168</v>
      </c>
      <c r="M360" t="s">
        <v>3270</v>
      </c>
      <c r="N360" t="s">
        <v>3271</v>
      </c>
      <c r="O360" t="s">
        <v>3272</v>
      </c>
      <c r="P360" t="s">
        <v>3273</v>
      </c>
      <c r="Q360" t="s">
        <v>6775</v>
      </c>
      <c r="R360" t="s">
        <v>27</v>
      </c>
      <c r="S360" t="s">
        <v>28</v>
      </c>
    </row>
    <row r="361" spans="1:19" x14ac:dyDescent="0.25">
      <c r="A361" t="s">
        <v>3870</v>
      </c>
      <c r="B361" t="s">
        <v>3871</v>
      </c>
      <c r="C361" t="s">
        <v>3872</v>
      </c>
      <c r="D361" t="s">
        <v>3873</v>
      </c>
      <c r="E361">
        <v>2014</v>
      </c>
      <c r="F361" t="s">
        <v>70</v>
      </c>
      <c r="G361">
        <v>2</v>
      </c>
      <c r="J361">
        <v>705</v>
      </c>
      <c r="K361">
        <v>713</v>
      </c>
      <c r="L361">
        <v>8</v>
      </c>
      <c r="N361" t="s">
        <v>3874</v>
      </c>
      <c r="O361" t="s">
        <v>3875</v>
      </c>
      <c r="P361" t="s">
        <v>3876</v>
      </c>
      <c r="Q361" t="s">
        <v>6824</v>
      </c>
      <c r="R361" t="s">
        <v>30</v>
      </c>
      <c r="S361" t="s">
        <v>28</v>
      </c>
    </row>
    <row r="362" spans="1:19" x14ac:dyDescent="0.25">
      <c r="A362" t="s">
        <v>6695</v>
      </c>
      <c r="B362" t="s">
        <v>6696</v>
      </c>
      <c r="C362" t="s">
        <v>6697</v>
      </c>
      <c r="D362" t="s">
        <v>6698</v>
      </c>
      <c r="E362">
        <v>2014</v>
      </c>
      <c r="F362" t="s">
        <v>650</v>
      </c>
      <c r="I362">
        <v>817167</v>
      </c>
      <c r="M362" t="s">
        <v>6699</v>
      </c>
      <c r="N362" t="s">
        <v>6700</v>
      </c>
      <c r="O362" t="s">
        <v>6701</v>
      </c>
      <c r="Q362" t="s">
        <v>6702</v>
      </c>
      <c r="R362" t="s">
        <v>27</v>
      </c>
      <c r="S362" t="s">
        <v>28</v>
      </c>
    </row>
    <row r="363" spans="1:19" x14ac:dyDescent="0.25">
      <c r="A363" t="s">
        <v>6665</v>
      </c>
      <c r="B363" t="s">
        <v>6666</v>
      </c>
      <c r="C363" t="s">
        <v>6667</v>
      </c>
      <c r="D363" t="s">
        <v>6668</v>
      </c>
      <c r="E363">
        <v>2014</v>
      </c>
      <c r="F363" t="s">
        <v>29</v>
      </c>
      <c r="G363" t="s">
        <v>6669</v>
      </c>
      <c r="J363">
        <v>52</v>
      </c>
      <c r="K363">
        <v>59</v>
      </c>
      <c r="L363">
        <v>7</v>
      </c>
      <c r="M363" t="s">
        <v>6670</v>
      </c>
      <c r="N363" t="s">
        <v>6671</v>
      </c>
      <c r="O363" t="s">
        <v>6672</v>
      </c>
      <c r="Q363" t="s">
        <v>6673</v>
      </c>
      <c r="R363" t="s">
        <v>30</v>
      </c>
      <c r="S363" t="s">
        <v>28</v>
      </c>
    </row>
    <row r="364" spans="1:19" x14ac:dyDescent="0.25">
      <c r="A364" t="s">
        <v>3894</v>
      </c>
      <c r="B364" t="s">
        <v>3895</v>
      </c>
      <c r="C364" t="s">
        <v>3896</v>
      </c>
      <c r="D364" t="s">
        <v>3897</v>
      </c>
      <c r="E364">
        <v>2014</v>
      </c>
      <c r="F364" t="s">
        <v>457</v>
      </c>
      <c r="J364">
        <v>2419</v>
      </c>
      <c r="K364">
        <v>2424</v>
      </c>
      <c r="L364">
        <v>5</v>
      </c>
      <c r="M364" t="s">
        <v>3898</v>
      </c>
      <c r="N364" t="s">
        <v>3899</v>
      </c>
      <c r="O364" t="s">
        <v>3900</v>
      </c>
      <c r="P364" t="s">
        <v>3901</v>
      </c>
      <c r="Q364" t="s">
        <v>6833</v>
      </c>
      <c r="R364" t="s">
        <v>30</v>
      </c>
      <c r="S364" t="s">
        <v>28</v>
      </c>
    </row>
    <row r="365" spans="1:19" x14ac:dyDescent="0.25">
      <c r="A365" t="s">
        <v>6814</v>
      </c>
      <c r="B365" t="s">
        <v>6815</v>
      </c>
      <c r="C365" t="s">
        <v>6816</v>
      </c>
      <c r="D365" t="s">
        <v>6817</v>
      </c>
      <c r="E365">
        <v>2014</v>
      </c>
      <c r="F365" t="s">
        <v>2979</v>
      </c>
      <c r="G365">
        <v>4</v>
      </c>
      <c r="H365">
        <v>4</v>
      </c>
      <c r="J365">
        <v>37</v>
      </c>
      <c r="K365">
        <v>57</v>
      </c>
      <c r="L365">
        <v>20</v>
      </c>
      <c r="M365" t="s">
        <v>6818</v>
      </c>
      <c r="N365" t="s">
        <v>6819</v>
      </c>
      <c r="O365" t="s">
        <v>6820</v>
      </c>
      <c r="P365" t="s">
        <v>6821</v>
      </c>
      <c r="Q365" t="s">
        <v>6822</v>
      </c>
      <c r="R365" t="s">
        <v>27</v>
      </c>
      <c r="S365" t="s">
        <v>28</v>
      </c>
    </row>
    <row r="366" spans="1:19" x14ac:dyDescent="0.25">
      <c r="A366" t="s">
        <v>3498</v>
      </c>
      <c r="B366" t="s">
        <v>3499</v>
      </c>
      <c r="C366" t="s">
        <v>3500</v>
      </c>
      <c r="D366" t="s">
        <v>3501</v>
      </c>
      <c r="E366">
        <v>2014</v>
      </c>
      <c r="F366" t="s">
        <v>3502</v>
      </c>
      <c r="J366">
        <v>150</v>
      </c>
      <c r="K366">
        <v>156</v>
      </c>
      <c r="L366">
        <v>6</v>
      </c>
      <c r="N366" t="s">
        <v>3503</v>
      </c>
      <c r="O366" t="s">
        <v>3504</v>
      </c>
      <c r="P366" t="s">
        <v>3505</v>
      </c>
      <c r="Q366" t="s">
        <v>6647</v>
      </c>
      <c r="R366" t="s">
        <v>30</v>
      </c>
      <c r="S366" t="s">
        <v>28</v>
      </c>
    </row>
    <row r="367" spans="1:19" x14ac:dyDescent="0.25">
      <c r="A367" t="s">
        <v>3537</v>
      </c>
      <c r="B367" t="s">
        <v>3538</v>
      </c>
      <c r="C367" t="s">
        <v>3539</v>
      </c>
      <c r="D367" t="s">
        <v>3540</v>
      </c>
      <c r="E367">
        <v>2014</v>
      </c>
      <c r="F367" t="s">
        <v>70</v>
      </c>
      <c r="G367">
        <v>1</v>
      </c>
      <c r="J367">
        <v>34</v>
      </c>
      <c r="K367">
        <v>40</v>
      </c>
      <c r="L367">
        <v>6</v>
      </c>
      <c r="N367" t="s">
        <v>3541</v>
      </c>
      <c r="O367" t="s">
        <v>3542</v>
      </c>
      <c r="P367" t="s">
        <v>3543</v>
      </c>
      <c r="Q367" t="s">
        <v>6651</v>
      </c>
      <c r="R367" t="s">
        <v>30</v>
      </c>
      <c r="S367" t="s">
        <v>28</v>
      </c>
    </row>
    <row r="368" spans="1:19" x14ac:dyDescent="0.25">
      <c r="A368" t="s">
        <v>3823</v>
      </c>
      <c r="B368" t="s">
        <v>3824</v>
      </c>
      <c r="C368">
        <v>57204041028</v>
      </c>
      <c r="D368" t="s">
        <v>3825</v>
      </c>
      <c r="E368">
        <v>2014</v>
      </c>
      <c r="F368" t="s">
        <v>3826</v>
      </c>
      <c r="G368">
        <v>12</v>
      </c>
      <c r="H368">
        <v>4</v>
      </c>
      <c r="J368">
        <v>379</v>
      </c>
      <c r="K368">
        <v>397</v>
      </c>
      <c r="L368">
        <v>18</v>
      </c>
      <c r="M368" t="s">
        <v>3827</v>
      </c>
      <c r="N368" t="s">
        <v>3828</v>
      </c>
      <c r="O368" t="s">
        <v>3829</v>
      </c>
      <c r="Q368" t="s">
        <v>6788</v>
      </c>
      <c r="R368" t="s">
        <v>27</v>
      </c>
      <c r="S368" t="s">
        <v>28</v>
      </c>
    </row>
    <row r="369" spans="1:19" x14ac:dyDescent="0.25">
      <c r="A369" t="s">
        <v>4000</v>
      </c>
      <c r="B369" t="s">
        <v>4001</v>
      </c>
      <c r="C369" t="s">
        <v>4002</v>
      </c>
      <c r="D369" t="s">
        <v>4003</v>
      </c>
      <c r="E369">
        <v>2014</v>
      </c>
      <c r="F369" t="s">
        <v>70</v>
      </c>
      <c r="G369">
        <v>1</v>
      </c>
      <c r="J369">
        <v>128</v>
      </c>
      <c r="K369">
        <v>135</v>
      </c>
      <c r="L369">
        <v>7</v>
      </c>
      <c r="N369" t="s">
        <v>4004</v>
      </c>
      <c r="O369" t="s">
        <v>4005</v>
      </c>
      <c r="P369" t="s">
        <v>4006</v>
      </c>
      <c r="Q369" t="s">
        <v>6884</v>
      </c>
      <c r="R369" t="s">
        <v>30</v>
      </c>
      <c r="S369" t="s">
        <v>28</v>
      </c>
    </row>
    <row r="370" spans="1:19" x14ac:dyDescent="0.25">
      <c r="A370" t="s">
        <v>6869</v>
      </c>
      <c r="B370" t="s">
        <v>6870</v>
      </c>
      <c r="C370" t="s">
        <v>6871</v>
      </c>
      <c r="D370" t="s">
        <v>6872</v>
      </c>
      <c r="E370">
        <v>2014</v>
      </c>
      <c r="F370" t="s">
        <v>6873</v>
      </c>
      <c r="I370">
        <v>7067096</v>
      </c>
      <c r="M370" t="s">
        <v>6874</v>
      </c>
      <c r="N370" t="s">
        <v>6875</v>
      </c>
      <c r="O370" t="s">
        <v>6876</v>
      </c>
      <c r="P370" t="s">
        <v>6877</v>
      </c>
      <c r="Q370" t="s">
        <v>6878</v>
      </c>
      <c r="R370" t="s">
        <v>30</v>
      </c>
      <c r="S370" t="s">
        <v>28</v>
      </c>
    </row>
    <row r="371" spans="1:19" x14ac:dyDescent="0.25">
      <c r="A371" t="s">
        <v>3720</v>
      </c>
      <c r="B371" t="s">
        <v>3721</v>
      </c>
      <c r="C371" t="s">
        <v>3722</v>
      </c>
      <c r="D371" t="s">
        <v>3723</v>
      </c>
      <c r="E371">
        <v>2014</v>
      </c>
      <c r="F371" t="s">
        <v>3724</v>
      </c>
      <c r="J371">
        <v>571</v>
      </c>
      <c r="K371">
        <v>578</v>
      </c>
      <c r="L371">
        <v>7</v>
      </c>
      <c r="N371" t="s">
        <v>3725</v>
      </c>
      <c r="O371" t="s">
        <v>3726</v>
      </c>
      <c r="P371" t="s">
        <v>3727</v>
      </c>
      <c r="Q371" t="s">
        <v>6720</v>
      </c>
      <c r="R371" t="s">
        <v>30</v>
      </c>
      <c r="S371" t="s">
        <v>28</v>
      </c>
    </row>
    <row r="372" spans="1:19" x14ac:dyDescent="0.25">
      <c r="A372" t="s">
        <v>3910</v>
      </c>
      <c r="B372" t="s">
        <v>3911</v>
      </c>
      <c r="C372" t="s">
        <v>3912</v>
      </c>
      <c r="D372" t="s">
        <v>3913</v>
      </c>
      <c r="E372">
        <v>2014</v>
      </c>
      <c r="F372" t="s">
        <v>3914</v>
      </c>
      <c r="G372">
        <v>31</v>
      </c>
      <c r="H372" s="1">
        <v>45293</v>
      </c>
      <c r="J372">
        <v>84</v>
      </c>
      <c r="K372">
        <v>102</v>
      </c>
      <c r="L372">
        <v>18</v>
      </c>
      <c r="M372" t="s">
        <v>3915</v>
      </c>
      <c r="N372" t="s">
        <v>3916</v>
      </c>
      <c r="O372" t="s">
        <v>3917</v>
      </c>
      <c r="P372" t="s">
        <v>3918</v>
      </c>
      <c r="Q372" t="s">
        <v>6854</v>
      </c>
      <c r="R372" t="s">
        <v>27</v>
      </c>
      <c r="S372" t="s">
        <v>28</v>
      </c>
    </row>
    <row r="373" spans="1:19" x14ac:dyDescent="0.25">
      <c r="A373" t="s">
        <v>2966</v>
      </c>
      <c r="B373" t="s">
        <v>2967</v>
      </c>
      <c r="C373" t="s">
        <v>2968</v>
      </c>
      <c r="D373" t="s">
        <v>2969</v>
      </c>
      <c r="E373">
        <v>2014</v>
      </c>
      <c r="F373" t="s">
        <v>250</v>
      </c>
      <c r="G373" t="s">
        <v>2970</v>
      </c>
      <c r="M373" t="s">
        <v>2971</v>
      </c>
      <c r="N373" t="s">
        <v>2972</v>
      </c>
      <c r="O373" t="s">
        <v>2973</v>
      </c>
      <c r="P373" t="s">
        <v>2974</v>
      </c>
      <c r="Q373" t="s">
        <v>6652</v>
      </c>
      <c r="R373" t="s">
        <v>30</v>
      </c>
      <c r="S373" t="s">
        <v>28</v>
      </c>
    </row>
    <row r="374" spans="1:19" x14ac:dyDescent="0.25">
      <c r="A374" t="s">
        <v>3862</v>
      </c>
      <c r="B374" t="s">
        <v>3863</v>
      </c>
      <c r="C374" t="s">
        <v>3864</v>
      </c>
      <c r="D374" t="s">
        <v>3865</v>
      </c>
      <c r="E374">
        <v>2014</v>
      </c>
      <c r="F374" t="s">
        <v>3866</v>
      </c>
      <c r="G374">
        <v>13</v>
      </c>
      <c r="H374">
        <v>1</v>
      </c>
      <c r="J374">
        <v>6</v>
      </c>
      <c r="K374">
        <v>23</v>
      </c>
      <c r="L374">
        <v>17</v>
      </c>
      <c r="N374" t="s">
        <v>3867</v>
      </c>
      <c r="O374" t="s">
        <v>3868</v>
      </c>
      <c r="P374" t="s">
        <v>3869</v>
      </c>
      <c r="Q374" t="s">
        <v>6823</v>
      </c>
      <c r="R374" t="s">
        <v>27</v>
      </c>
      <c r="S374" t="s">
        <v>28</v>
      </c>
    </row>
    <row r="375" spans="1:19" x14ac:dyDescent="0.25">
      <c r="A375" t="s">
        <v>3613</v>
      </c>
      <c r="B375" t="s">
        <v>3614</v>
      </c>
      <c r="C375" t="s">
        <v>3615</v>
      </c>
      <c r="D375" t="s">
        <v>3616</v>
      </c>
      <c r="E375">
        <v>2014</v>
      </c>
      <c r="F375" t="s">
        <v>457</v>
      </c>
      <c r="J375">
        <v>531</v>
      </c>
      <c r="K375">
        <v>534</v>
      </c>
      <c r="L375">
        <v>3</v>
      </c>
      <c r="M375" t="s">
        <v>3617</v>
      </c>
      <c r="N375" t="s">
        <v>3618</v>
      </c>
      <c r="O375" t="s">
        <v>3619</v>
      </c>
      <c r="P375" t="s">
        <v>3620</v>
      </c>
      <c r="Q375" t="s">
        <v>6688</v>
      </c>
      <c r="R375" t="s">
        <v>30</v>
      </c>
      <c r="S375" t="s">
        <v>28</v>
      </c>
    </row>
    <row r="376" spans="1:19" x14ac:dyDescent="0.25">
      <c r="A376" t="s">
        <v>3349</v>
      </c>
      <c r="B376" t="s">
        <v>3350</v>
      </c>
      <c r="C376" t="s">
        <v>3351</v>
      </c>
      <c r="D376" t="s">
        <v>3352</v>
      </c>
      <c r="E376">
        <v>2014</v>
      </c>
      <c r="F376" t="s">
        <v>1049</v>
      </c>
      <c r="I376">
        <v>6932901</v>
      </c>
      <c r="M376" t="s">
        <v>3353</v>
      </c>
      <c r="N376" t="s">
        <v>3354</v>
      </c>
      <c r="O376" t="s">
        <v>3355</v>
      </c>
      <c r="Q376" t="s">
        <v>6791</v>
      </c>
      <c r="R376" t="s">
        <v>30</v>
      </c>
      <c r="S376" t="s">
        <v>28</v>
      </c>
    </row>
    <row r="377" spans="1:19" x14ac:dyDescent="0.25">
      <c r="A377" t="s">
        <v>3651</v>
      </c>
      <c r="B377" t="s">
        <v>3652</v>
      </c>
      <c r="C377" t="s">
        <v>3653</v>
      </c>
      <c r="D377" t="s">
        <v>3654</v>
      </c>
      <c r="E377">
        <v>2014</v>
      </c>
      <c r="F377" t="s">
        <v>70</v>
      </c>
      <c r="G377">
        <v>2</v>
      </c>
      <c r="J377">
        <v>742</v>
      </c>
      <c r="K377">
        <v>748</v>
      </c>
      <c r="L377">
        <v>6</v>
      </c>
      <c r="N377" t="s">
        <v>3655</v>
      </c>
      <c r="O377" t="s">
        <v>3656</v>
      </c>
      <c r="P377" t="s">
        <v>3657</v>
      </c>
      <c r="Q377" t="s">
        <v>6694</v>
      </c>
      <c r="R377" t="s">
        <v>30</v>
      </c>
      <c r="S377" t="s">
        <v>28</v>
      </c>
    </row>
    <row r="378" spans="1:19" x14ac:dyDescent="0.25">
      <c r="A378" t="s">
        <v>3290</v>
      </c>
      <c r="B378" t="s">
        <v>3291</v>
      </c>
      <c r="C378">
        <v>57079253900</v>
      </c>
      <c r="D378" t="s">
        <v>3292</v>
      </c>
      <c r="E378">
        <v>2014</v>
      </c>
      <c r="F378" t="s">
        <v>250</v>
      </c>
      <c r="G378" t="s">
        <v>2970</v>
      </c>
      <c r="M378" t="s">
        <v>3293</v>
      </c>
      <c r="N378" t="s">
        <v>3294</v>
      </c>
      <c r="O378" t="s">
        <v>3295</v>
      </c>
      <c r="P378" t="s">
        <v>3296</v>
      </c>
      <c r="Q378" t="s">
        <v>6777</v>
      </c>
      <c r="R378" t="s">
        <v>30</v>
      </c>
      <c r="S378" t="s">
        <v>28</v>
      </c>
    </row>
    <row r="379" spans="1:19" x14ac:dyDescent="0.25">
      <c r="A379" t="s">
        <v>3761</v>
      </c>
      <c r="B379" t="s">
        <v>3762</v>
      </c>
      <c r="C379" t="s">
        <v>3763</v>
      </c>
      <c r="D379" t="s">
        <v>3764</v>
      </c>
      <c r="E379">
        <v>2014</v>
      </c>
      <c r="F379" t="s">
        <v>147</v>
      </c>
      <c r="G379">
        <v>492</v>
      </c>
      <c r="J379">
        <v>417</v>
      </c>
      <c r="K379">
        <v>426</v>
      </c>
      <c r="L379">
        <v>9</v>
      </c>
      <c r="M379" t="s">
        <v>3765</v>
      </c>
      <c r="N379" t="s">
        <v>3766</v>
      </c>
      <c r="O379" t="s">
        <v>3767</v>
      </c>
      <c r="P379" t="s">
        <v>3768</v>
      </c>
      <c r="Q379" t="s">
        <v>6745</v>
      </c>
      <c r="R379" t="s">
        <v>27</v>
      </c>
      <c r="S379" t="s">
        <v>28</v>
      </c>
    </row>
    <row r="380" spans="1:19" x14ac:dyDescent="0.25">
      <c r="A380" t="s">
        <v>3746</v>
      </c>
      <c r="B380" t="s">
        <v>3747</v>
      </c>
      <c r="C380">
        <v>36728107200</v>
      </c>
      <c r="D380" t="s">
        <v>3748</v>
      </c>
      <c r="E380">
        <v>2014</v>
      </c>
      <c r="F380" t="s">
        <v>3502</v>
      </c>
      <c r="J380">
        <v>272</v>
      </c>
      <c r="K380">
        <v>278</v>
      </c>
      <c r="L380">
        <v>6</v>
      </c>
      <c r="N380" t="s">
        <v>3749</v>
      </c>
      <c r="O380" t="s">
        <v>3750</v>
      </c>
      <c r="P380" t="s">
        <v>3751</v>
      </c>
      <c r="Q380" t="s">
        <v>6742</v>
      </c>
      <c r="R380" t="s">
        <v>30</v>
      </c>
      <c r="S380" t="s">
        <v>28</v>
      </c>
    </row>
    <row r="381" spans="1:19" x14ac:dyDescent="0.25">
      <c r="A381" t="s">
        <v>3093</v>
      </c>
      <c r="B381" t="s">
        <v>3094</v>
      </c>
      <c r="C381" t="s">
        <v>3095</v>
      </c>
      <c r="D381" t="s">
        <v>3096</v>
      </c>
      <c r="E381">
        <v>2014</v>
      </c>
      <c r="F381" t="s">
        <v>3097</v>
      </c>
      <c r="G381">
        <v>26</v>
      </c>
      <c r="H381">
        <v>13</v>
      </c>
      <c r="J381">
        <v>2303</v>
      </c>
      <c r="K381">
        <v>2315</v>
      </c>
      <c r="L381">
        <v>12</v>
      </c>
      <c r="M381" t="s">
        <v>3098</v>
      </c>
      <c r="N381" t="s">
        <v>3099</v>
      </c>
      <c r="O381" t="s">
        <v>3100</v>
      </c>
      <c r="P381" t="s">
        <v>3101</v>
      </c>
      <c r="Q381" t="s">
        <v>6693</v>
      </c>
      <c r="R381" t="s">
        <v>30</v>
      </c>
      <c r="S381" t="s">
        <v>28</v>
      </c>
    </row>
    <row r="382" spans="1:19" x14ac:dyDescent="0.25">
      <c r="A382" t="s">
        <v>3959</v>
      </c>
      <c r="B382" t="s">
        <v>3960</v>
      </c>
      <c r="C382" t="s">
        <v>3961</v>
      </c>
      <c r="D382" t="s">
        <v>3962</v>
      </c>
      <c r="E382">
        <v>2014</v>
      </c>
      <c r="F382" t="s">
        <v>250</v>
      </c>
      <c r="J382">
        <v>25</v>
      </c>
      <c r="K382">
        <v>34</v>
      </c>
      <c r="L382">
        <v>9</v>
      </c>
      <c r="M382" t="s">
        <v>3963</v>
      </c>
      <c r="N382" t="s">
        <v>3964</v>
      </c>
      <c r="O382" t="s">
        <v>3965</v>
      </c>
      <c r="P382" t="s">
        <v>3966</v>
      </c>
      <c r="Q382" t="s">
        <v>6880</v>
      </c>
      <c r="R382" t="s">
        <v>30</v>
      </c>
      <c r="S382" t="s">
        <v>28</v>
      </c>
    </row>
    <row r="383" spans="1:19" x14ac:dyDescent="0.25">
      <c r="A383" t="s">
        <v>6710</v>
      </c>
      <c r="B383" t="s">
        <v>6711</v>
      </c>
      <c r="C383">
        <v>56824506700</v>
      </c>
      <c r="D383" t="s">
        <v>6712</v>
      </c>
      <c r="E383">
        <v>2014</v>
      </c>
      <c r="F383" t="s">
        <v>6713</v>
      </c>
      <c r="G383">
        <v>9</v>
      </c>
      <c r="H383">
        <v>24</v>
      </c>
      <c r="J383">
        <v>25049</v>
      </c>
      <c r="K383">
        <v>25056</v>
      </c>
      <c r="L383">
        <v>7</v>
      </c>
      <c r="N383" t="s">
        <v>6714</v>
      </c>
      <c r="O383" t="s">
        <v>6715</v>
      </c>
      <c r="P383" t="s">
        <v>6716</v>
      </c>
      <c r="Q383" t="s">
        <v>6717</v>
      </c>
      <c r="R383" t="s">
        <v>27</v>
      </c>
      <c r="S383" t="s">
        <v>28</v>
      </c>
    </row>
    <row r="384" spans="1:19" x14ac:dyDescent="0.25">
      <c r="A384" t="s">
        <v>6746</v>
      </c>
      <c r="B384" t="s">
        <v>6747</v>
      </c>
      <c r="C384">
        <v>47962372000</v>
      </c>
      <c r="D384" t="s">
        <v>6748</v>
      </c>
      <c r="E384">
        <v>2014</v>
      </c>
      <c r="F384" t="s">
        <v>70</v>
      </c>
      <c r="G384">
        <v>1</v>
      </c>
      <c r="J384">
        <v>389</v>
      </c>
      <c r="K384">
        <v>395</v>
      </c>
      <c r="L384">
        <v>6</v>
      </c>
      <c r="N384" t="s">
        <v>6749</v>
      </c>
      <c r="O384" t="s">
        <v>6750</v>
      </c>
      <c r="P384" t="s">
        <v>6751</v>
      </c>
      <c r="Q384" t="s">
        <v>6752</v>
      </c>
      <c r="R384" t="s">
        <v>30</v>
      </c>
      <c r="S384" t="s">
        <v>28</v>
      </c>
    </row>
    <row r="385" spans="1:19" x14ac:dyDescent="0.25">
      <c r="A385" t="s">
        <v>3967</v>
      </c>
      <c r="B385" t="s">
        <v>3968</v>
      </c>
      <c r="C385" t="s">
        <v>3969</v>
      </c>
      <c r="D385" t="s">
        <v>3970</v>
      </c>
      <c r="E385">
        <v>2014</v>
      </c>
      <c r="F385" t="s">
        <v>70</v>
      </c>
      <c r="G385">
        <v>1</v>
      </c>
      <c r="J385">
        <v>216</v>
      </c>
      <c r="K385">
        <v>222</v>
      </c>
      <c r="L385">
        <v>6</v>
      </c>
      <c r="N385" t="s">
        <v>3971</v>
      </c>
      <c r="O385" t="s">
        <v>3972</v>
      </c>
      <c r="P385" t="s">
        <v>3973</v>
      </c>
      <c r="Q385" t="s">
        <v>6881</v>
      </c>
      <c r="R385" t="s">
        <v>30</v>
      </c>
      <c r="S385" t="s">
        <v>28</v>
      </c>
    </row>
    <row r="386" spans="1:19" x14ac:dyDescent="0.25">
      <c r="A386" t="s">
        <v>3682</v>
      </c>
      <c r="B386" t="s">
        <v>3683</v>
      </c>
      <c r="C386" t="s">
        <v>3684</v>
      </c>
      <c r="D386" t="s">
        <v>3685</v>
      </c>
      <c r="E386">
        <v>2014</v>
      </c>
      <c r="F386" t="s">
        <v>387</v>
      </c>
      <c r="N386" t="s">
        <v>3686</v>
      </c>
      <c r="O386" t="s">
        <v>3687</v>
      </c>
      <c r="Q386" t="s">
        <v>6705</v>
      </c>
      <c r="R386" t="s">
        <v>30</v>
      </c>
      <c r="S386" t="s">
        <v>28</v>
      </c>
    </row>
    <row r="387" spans="1:19" x14ac:dyDescent="0.25">
      <c r="A387" t="s">
        <v>3181</v>
      </c>
      <c r="B387" t="s">
        <v>3182</v>
      </c>
      <c r="C387" t="s">
        <v>3183</v>
      </c>
      <c r="D387" t="s">
        <v>3184</v>
      </c>
      <c r="E387">
        <v>2014</v>
      </c>
      <c r="F387" t="s">
        <v>3185</v>
      </c>
      <c r="I387">
        <v>7013157</v>
      </c>
      <c r="M387" t="s">
        <v>3186</v>
      </c>
      <c r="N387" t="s">
        <v>3187</v>
      </c>
      <c r="O387" t="s">
        <v>3188</v>
      </c>
      <c r="P387" t="s">
        <v>3189</v>
      </c>
      <c r="Q387" t="s">
        <v>6721</v>
      </c>
      <c r="R387" t="s">
        <v>30</v>
      </c>
      <c r="S387" t="s">
        <v>28</v>
      </c>
    </row>
    <row r="388" spans="1:19" x14ac:dyDescent="0.25">
      <c r="A388" t="s">
        <v>3841</v>
      </c>
      <c r="B388" t="s">
        <v>3842</v>
      </c>
      <c r="C388" t="s">
        <v>3843</v>
      </c>
      <c r="D388" t="s">
        <v>3844</v>
      </c>
      <c r="E388">
        <v>2014</v>
      </c>
      <c r="F388" t="s">
        <v>70</v>
      </c>
      <c r="G388">
        <v>2</v>
      </c>
      <c r="J388">
        <v>453</v>
      </c>
      <c r="K388">
        <v>460</v>
      </c>
      <c r="L388">
        <v>7</v>
      </c>
      <c r="N388" t="s">
        <v>3845</v>
      </c>
      <c r="O388" t="s">
        <v>3846</v>
      </c>
      <c r="P388" t="s">
        <v>3847</v>
      </c>
      <c r="Q388" t="s">
        <v>6802</v>
      </c>
      <c r="R388" t="s">
        <v>30</v>
      </c>
      <c r="S388" t="s">
        <v>28</v>
      </c>
    </row>
    <row r="389" spans="1:19" x14ac:dyDescent="0.25">
      <c r="A389" t="s">
        <v>3207</v>
      </c>
      <c r="B389" t="s">
        <v>3208</v>
      </c>
      <c r="C389" t="s">
        <v>3209</v>
      </c>
      <c r="D389" t="s">
        <v>3210</v>
      </c>
      <c r="E389">
        <v>2014</v>
      </c>
      <c r="F389" t="s">
        <v>3211</v>
      </c>
      <c r="I389">
        <v>7012162</v>
      </c>
      <c r="M389" t="s">
        <v>3212</v>
      </c>
      <c r="N389" t="s">
        <v>3213</v>
      </c>
      <c r="O389" t="s">
        <v>3214</v>
      </c>
      <c r="P389" t="s">
        <v>3215</v>
      </c>
      <c r="Q389" t="s">
        <v>6741</v>
      </c>
      <c r="R389" t="s">
        <v>30</v>
      </c>
      <c r="S389" t="s">
        <v>28</v>
      </c>
    </row>
    <row r="390" spans="1:19" x14ac:dyDescent="0.25">
      <c r="A390" t="s">
        <v>3024</v>
      </c>
      <c r="B390" t="s">
        <v>3025</v>
      </c>
      <c r="C390" t="s">
        <v>3026</v>
      </c>
      <c r="D390" t="s">
        <v>3027</v>
      </c>
      <c r="E390">
        <v>2014</v>
      </c>
      <c r="F390" t="s">
        <v>3028</v>
      </c>
      <c r="G390">
        <v>44</v>
      </c>
      <c r="H390">
        <v>6</v>
      </c>
      <c r="J390">
        <v>38</v>
      </c>
      <c r="K390">
        <v>46</v>
      </c>
      <c r="L390">
        <v>8</v>
      </c>
      <c r="M390" t="s">
        <v>3029</v>
      </c>
      <c r="N390" t="s">
        <v>3030</v>
      </c>
      <c r="O390" t="s">
        <v>3031</v>
      </c>
      <c r="Q390" t="s">
        <v>6685</v>
      </c>
      <c r="R390" t="s">
        <v>27</v>
      </c>
      <c r="S390" t="s">
        <v>28</v>
      </c>
    </row>
    <row r="391" spans="1:19" x14ac:dyDescent="0.25">
      <c r="A391" t="s">
        <v>3265</v>
      </c>
      <c r="B391" t="s">
        <v>3266</v>
      </c>
      <c r="C391" t="s">
        <v>3267</v>
      </c>
      <c r="D391" t="s">
        <v>3830</v>
      </c>
      <c r="E391">
        <v>2014</v>
      </c>
      <c r="F391" t="s">
        <v>3269</v>
      </c>
      <c r="G391">
        <v>78</v>
      </c>
      <c r="H391">
        <v>9</v>
      </c>
      <c r="I391">
        <v>168</v>
      </c>
      <c r="L391">
        <v>8</v>
      </c>
      <c r="N391" t="s">
        <v>3831</v>
      </c>
      <c r="O391" t="s">
        <v>3832</v>
      </c>
      <c r="P391" t="s">
        <v>3833</v>
      </c>
      <c r="Q391" t="s">
        <v>6789</v>
      </c>
      <c r="R391" t="s">
        <v>27</v>
      </c>
      <c r="S391" t="s">
        <v>28</v>
      </c>
    </row>
    <row r="392" spans="1:19" x14ac:dyDescent="0.25">
      <c r="A392" t="s">
        <v>3111</v>
      </c>
      <c r="B392" t="s">
        <v>3112</v>
      </c>
      <c r="C392" t="s">
        <v>3113</v>
      </c>
      <c r="D392" t="s">
        <v>3114</v>
      </c>
      <c r="E392">
        <v>2014</v>
      </c>
      <c r="F392" t="s">
        <v>3115</v>
      </c>
      <c r="J392">
        <v>41</v>
      </c>
      <c r="K392">
        <v>48</v>
      </c>
      <c r="L392">
        <v>7</v>
      </c>
      <c r="N392" t="s">
        <v>3116</v>
      </c>
      <c r="O392" t="s">
        <v>3117</v>
      </c>
      <c r="P392" t="s">
        <v>3118</v>
      </c>
      <c r="Q392" t="s">
        <v>6706</v>
      </c>
      <c r="R392" t="s">
        <v>30</v>
      </c>
      <c r="S392" t="s">
        <v>28</v>
      </c>
    </row>
    <row r="393" spans="1:19" x14ac:dyDescent="0.25">
      <c r="A393" t="s">
        <v>2991</v>
      </c>
      <c r="B393" t="s">
        <v>2992</v>
      </c>
      <c r="C393" t="s">
        <v>2993</v>
      </c>
      <c r="D393" t="s">
        <v>2994</v>
      </c>
      <c r="E393">
        <v>2014</v>
      </c>
      <c r="F393" t="s">
        <v>29</v>
      </c>
      <c r="G393" t="s">
        <v>2995</v>
      </c>
      <c r="J393">
        <v>1</v>
      </c>
      <c r="K393">
        <v>16</v>
      </c>
      <c r="L393">
        <v>15</v>
      </c>
      <c r="M393" t="s">
        <v>2996</v>
      </c>
      <c r="N393" t="s">
        <v>2997</v>
      </c>
      <c r="O393" t="s">
        <v>2998</v>
      </c>
      <c r="P393" t="s">
        <v>2999</v>
      </c>
      <c r="Q393" t="s">
        <v>6657</v>
      </c>
      <c r="R393" t="s">
        <v>30</v>
      </c>
      <c r="S393" t="s">
        <v>28</v>
      </c>
    </row>
    <row r="394" spans="1:19" x14ac:dyDescent="0.25">
      <c r="A394" t="s">
        <v>3480</v>
      </c>
      <c r="B394" t="s">
        <v>3481</v>
      </c>
      <c r="C394" t="s">
        <v>3482</v>
      </c>
      <c r="D394" t="s">
        <v>3483</v>
      </c>
      <c r="E394">
        <v>2014</v>
      </c>
      <c r="F394" t="s">
        <v>3484</v>
      </c>
      <c r="I394">
        <v>6982565</v>
      </c>
      <c r="J394">
        <v>68</v>
      </c>
      <c r="K394">
        <v>74</v>
      </c>
      <c r="L394">
        <v>6</v>
      </c>
      <c r="M394" t="s">
        <v>3485</v>
      </c>
      <c r="N394" t="s">
        <v>3486</v>
      </c>
      <c r="O394" t="s">
        <v>3487</v>
      </c>
      <c r="P394" t="s">
        <v>3488</v>
      </c>
      <c r="Q394" t="s">
        <v>6887</v>
      </c>
      <c r="R394" t="s">
        <v>30</v>
      </c>
      <c r="S394" t="s">
        <v>28</v>
      </c>
    </row>
    <row r="395" spans="1:19" x14ac:dyDescent="0.25">
      <c r="A395" t="s">
        <v>3885</v>
      </c>
      <c r="B395" t="s">
        <v>3886</v>
      </c>
      <c r="C395" t="s">
        <v>3887</v>
      </c>
      <c r="D395" t="s">
        <v>3888</v>
      </c>
      <c r="E395">
        <v>2014</v>
      </c>
      <c r="F395" t="s">
        <v>3889</v>
      </c>
      <c r="I395">
        <v>6877078</v>
      </c>
      <c r="M395" t="s">
        <v>3890</v>
      </c>
      <c r="N395" t="s">
        <v>3891</v>
      </c>
      <c r="O395" t="s">
        <v>3892</v>
      </c>
      <c r="P395" t="s">
        <v>3893</v>
      </c>
      <c r="Q395" t="s">
        <v>6832</v>
      </c>
      <c r="R395" t="s">
        <v>30</v>
      </c>
      <c r="S395" t="s">
        <v>28</v>
      </c>
    </row>
    <row r="396" spans="1:19" x14ac:dyDescent="0.25">
      <c r="A396" t="s">
        <v>3544</v>
      </c>
      <c r="B396" t="s">
        <v>3545</v>
      </c>
      <c r="C396" t="s">
        <v>3546</v>
      </c>
      <c r="D396" t="s">
        <v>3547</v>
      </c>
      <c r="E396">
        <v>2014</v>
      </c>
      <c r="F396" t="s">
        <v>3548</v>
      </c>
      <c r="G396">
        <v>6</v>
      </c>
      <c r="H396">
        <v>3</v>
      </c>
      <c r="J396">
        <v>259</v>
      </c>
      <c r="K396">
        <v>262</v>
      </c>
      <c r="L396">
        <v>3</v>
      </c>
      <c r="M396" t="s">
        <v>3549</v>
      </c>
      <c r="N396" t="s">
        <v>3550</v>
      </c>
      <c r="O396" t="s">
        <v>3551</v>
      </c>
      <c r="P396" t="s">
        <v>3552</v>
      </c>
      <c r="Q396" t="s">
        <v>6653</v>
      </c>
      <c r="R396" t="s">
        <v>27</v>
      </c>
      <c r="S396" t="s">
        <v>28</v>
      </c>
    </row>
    <row r="397" spans="1:19" x14ac:dyDescent="0.25">
      <c r="A397" t="s">
        <v>3581</v>
      </c>
      <c r="B397" t="s">
        <v>3582</v>
      </c>
      <c r="C397" t="s">
        <v>3583</v>
      </c>
      <c r="D397" t="s">
        <v>3584</v>
      </c>
      <c r="E397">
        <v>2014</v>
      </c>
      <c r="F397" t="s">
        <v>2113</v>
      </c>
      <c r="G397">
        <v>6</v>
      </c>
      <c r="H397">
        <v>1</v>
      </c>
      <c r="J397">
        <v>26</v>
      </c>
      <c r="K397">
        <v>40</v>
      </c>
      <c r="L397">
        <v>14</v>
      </c>
      <c r="M397" t="s">
        <v>3585</v>
      </c>
      <c r="N397" t="s">
        <v>3586</v>
      </c>
      <c r="O397" t="s">
        <v>3587</v>
      </c>
      <c r="P397" t="s">
        <v>3588</v>
      </c>
      <c r="Q397" t="s">
        <v>6683</v>
      </c>
      <c r="R397" t="s">
        <v>27</v>
      </c>
      <c r="S397" t="s">
        <v>28</v>
      </c>
    </row>
    <row r="398" spans="1:19" x14ac:dyDescent="0.25">
      <c r="A398" t="s">
        <v>4007</v>
      </c>
      <c r="B398" t="s">
        <v>4008</v>
      </c>
      <c r="C398" t="s">
        <v>4009</v>
      </c>
      <c r="D398" t="s">
        <v>4010</v>
      </c>
      <c r="E398">
        <v>2014</v>
      </c>
      <c r="F398" t="s">
        <v>197</v>
      </c>
      <c r="G398">
        <v>72</v>
      </c>
      <c r="H398">
        <v>2</v>
      </c>
      <c r="J398">
        <v>1507</v>
      </c>
      <c r="K398">
        <v>1530</v>
      </c>
      <c r="L398">
        <v>23</v>
      </c>
      <c r="M398" t="s">
        <v>4011</v>
      </c>
      <c r="N398" t="s">
        <v>4012</v>
      </c>
      <c r="O398" t="s">
        <v>4013</v>
      </c>
      <c r="P398" t="s">
        <v>4014</v>
      </c>
      <c r="Q398" t="s">
        <v>6885</v>
      </c>
      <c r="R398" t="s">
        <v>27</v>
      </c>
      <c r="S398" t="s">
        <v>28</v>
      </c>
    </row>
    <row r="399" spans="1:19" x14ac:dyDescent="0.25">
      <c r="A399" t="s">
        <v>3635</v>
      </c>
      <c r="B399" t="s">
        <v>3636</v>
      </c>
      <c r="C399" t="s">
        <v>3637</v>
      </c>
      <c r="D399" t="s">
        <v>3638</v>
      </c>
      <c r="E399">
        <v>2014</v>
      </c>
      <c r="F399" t="s">
        <v>29</v>
      </c>
      <c r="G399">
        <v>8867</v>
      </c>
      <c r="J399">
        <v>143</v>
      </c>
      <c r="K399">
        <v>146</v>
      </c>
      <c r="L399">
        <v>3</v>
      </c>
      <c r="M399" t="s">
        <v>3639</v>
      </c>
      <c r="N399" t="s">
        <v>3640</v>
      </c>
      <c r="O399" t="s">
        <v>3641</v>
      </c>
      <c r="P399" t="s">
        <v>3642</v>
      </c>
      <c r="Q399" t="s">
        <v>6691</v>
      </c>
      <c r="R399" t="s">
        <v>27</v>
      </c>
      <c r="S399" t="s">
        <v>28</v>
      </c>
    </row>
    <row r="400" spans="1:19" x14ac:dyDescent="0.25">
      <c r="A400" t="s">
        <v>6658</v>
      </c>
      <c r="B400" t="s">
        <v>6659</v>
      </c>
      <c r="C400" t="s">
        <v>6660</v>
      </c>
      <c r="D400" t="s">
        <v>6661</v>
      </c>
      <c r="E400">
        <v>2014</v>
      </c>
      <c r="F400" t="s">
        <v>387</v>
      </c>
      <c r="N400" t="s">
        <v>6662</v>
      </c>
      <c r="O400" t="s">
        <v>6663</v>
      </c>
      <c r="Q400" t="s">
        <v>6664</v>
      </c>
      <c r="R400" t="s">
        <v>30</v>
      </c>
      <c r="S400" t="s">
        <v>28</v>
      </c>
    </row>
    <row r="401" spans="1:19" x14ac:dyDescent="0.25">
      <c r="A401" t="s">
        <v>6722</v>
      </c>
      <c r="B401" t="s">
        <v>6723</v>
      </c>
      <c r="C401" t="s">
        <v>6724</v>
      </c>
      <c r="D401" t="s">
        <v>6725</v>
      </c>
      <c r="E401">
        <v>2014</v>
      </c>
      <c r="F401" t="s">
        <v>250</v>
      </c>
      <c r="G401" t="s">
        <v>6726</v>
      </c>
      <c r="I401">
        <v>2663870</v>
      </c>
      <c r="M401" t="s">
        <v>6727</v>
      </c>
      <c r="N401" t="s">
        <v>6728</v>
      </c>
      <c r="O401" t="s">
        <v>6729</v>
      </c>
      <c r="P401" t="s">
        <v>6730</v>
      </c>
      <c r="Q401" t="s">
        <v>6731</v>
      </c>
      <c r="R401" t="s">
        <v>30</v>
      </c>
      <c r="S401" t="s">
        <v>28</v>
      </c>
    </row>
    <row r="402" spans="1:19" x14ac:dyDescent="0.25">
      <c r="A402" t="s">
        <v>3571</v>
      </c>
      <c r="B402" t="s">
        <v>3572</v>
      </c>
      <c r="C402" t="s">
        <v>3573</v>
      </c>
      <c r="D402" t="s">
        <v>3574</v>
      </c>
      <c r="E402">
        <v>2014</v>
      </c>
      <c r="F402" t="s">
        <v>29</v>
      </c>
      <c r="G402" t="s">
        <v>3575</v>
      </c>
      <c r="H402" t="s">
        <v>3576</v>
      </c>
      <c r="J402">
        <v>368</v>
      </c>
      <c r="K402">
        <v>377</v>
      </c>
      <c r="L402">
        <v>9</v>
      </c>
      <c r="M402" t="s">
        <v>3577</v>
      </c>
      <c r="N402" t="s">
        <v>3578</v>
      </c>
      <c r="O402" t="s">
        <v>3579</v>
      </c>
      <c r="P402" t="s">
        <v>3580</v>
      </c>
      <c r="Q402" t="s">
        <v>6656</v>
      </c>
      <c r="R402" t="s">
        <v>30</v>
      </c>
      <c r="S402" t="s">
        <v>28</v>
      </c>
    </row>
    <row r="403" spans="1:19" x14ac:dyDescent="0.25">
      <c r="A403" t="s">
        <v>6793</v>
      </c>
      <c r="B403" t="s">
        <v>6794</v>
      </c>
      <c r="C403">
        <v>56410866200</v>
      </c>
      <c r="D403" t="s">
        <v>6795</v>
      </c>
      <c r="E403">
        <v>2014</v>
      </c>
      <c r="F403" t="s">
        <v>6796</v>
      </c>
      <c r="G403">
        <v>9</v>
      </c>
      <c r="H403">
        <v>11</v>
      </c>
      <c r="J403">
        <v>243</v>
      </c>
      <c r="K403">
        <v>254</v>
      </c>
      <c r="L403">
        <v>11</v>
      </c>
      <c r="M403" t="s">
        <v>6797</v>
      </c>
      <c r="N403" t="s">
        <v>6798</v>
      </c>
      <c r="O403" t="s">
        <v>6799</v>
      </c>
      <c r="P403" t="s">
        <v>6800</v>
      </c>
      <c r="Q403" t="s">
        <v>6801</v>
      </c>
      <c r="R403" t="s">
        <v>27</v>
      </c>
      <c r="S403" t="s">
        <v>28</v>
      </c>
    </row>
    <row r="404" spans="1:19" x14ac:dyDescent="0.25">
      <c r="A404" t="s">
        <v>3142</v>
      </c>
      <c r="B404" t="s">
        <v>3143</v>
      </c>
      <c r="C404">
        <v>15134963100</v>
      </c>
      <c r="D404" t="s">
        <v>3144</v>
      </c>
      <c r="E404">
        <v>2014</v>
      </c>
      <c r="F404" t="s">
        <v>3145</v>
      </c>
      <c r="J404">
        <v>221</v>
      </c>
      <c r="K404">
        <v>228</v>
      </c>
      <c r="L404">
        <v>7</v>
      </c>
      <c r="M404" t="s">
        <v>3146</v>
      </c>
      <c r="N404" t="s">
        <v>3147</v>
      </c>
      <c r="O404" t="s">
        <v>3148</v>
      </c>
      <c r="P404" t="s">
        <v>3149</v>
      </c>
      <c r="Q404" t="s">
        <v>6709</v>
      </c>
      <c r="R404" t="s">
        <v>30</v>
      </c>
      <c r="S404" t="s">
        <v>28</v>
      </c>
    </row>
    <row r="405" spans="1:19" x14ac:dyDescent="0.25">
      <c r="A405" t="s">
        <v>3472</v>
      </c>
      <c r="B405" t="s">
        <v>3473</v>
      </c>
      <c r="C405">
        <v>7004458126</v>
      </c>
      <c r="D405" t="s">
        <v>3474</v>
      </c>
      <c r="E405">
        <v>2014</v>
      </c>
      <c r="F405" t="s">
        <v>3475</v>
      </c>
      <c r="J405">
        <v>1</v>
      </c>
      <c r="K405">
        <v>2</v>
      </c>
      <c r="L405">
        <v>1</v>
      </c>
      <c r="M405" t="s">
        <v>3476</v>
      </c>
      <c r="N405" t="s">
        <v>3477</v>
      </c>
      <c r="O405" t="s">
        <v>3478</v>
      </c>
      <c r="P405" t="s">
        <v>3479</v>
      </c>
      <c r="R405" t="s">
        <v>30</v>
      </c>
      <c r="S405" t="s">
        <v>28</v>
      </c>
    </row>
    <row r="406" spans="1:19" x14ac:dyDescent="0.25">
      <c r="A406" t="s">
        <v>3216</v>
      </c>
      <c r="B406" t="s">
        <v>3217</v>
      </c>
      <c r="C406" t="s">
        <v>3218</v>
      </c>
      <c r="D406" t="s">
        <v>3219</v>
      </c>
      <c r="E406">
        <v>2014</v>
      </c>
      <c r="F406" t="s">
        <v>3220</v>
      </c>
      <c r="G406">
        <v>95</v>
      </c>
      <c r="H406">
        <v>3</v>
      </c>
      <c r="J406">
        <v>524</v>
      </c>
      <c r="K406">
        <v>530</v>
      </c>
      <c r="L406">
        <v>6</v>
      </c>
      <c r="M406" t="s">
        <v>3221</v>
      </c>
      <c r="N406" t="s">
        <v>3222</v>
      </c>
      <c r="O406" t="s">
        <v>3223</v>
      </c>
      <c r="P406" t="s">
        <v>3224</v>
      </c>
      <c r="Q406" t="s">
        <v>6744</v>
      </c>
      <c r="R406" t="s">
        <v>27</v>
      </c>
      <c r="S406" t="s">
        <v>28</v>
      </c>
    </row>
    <row r="407" spans="1:19" x14ac:dyDescent="0.25">
      <c r="A407" t="s">
        <v>3325</v>
      </c>
      <c r="B407" t="s">
        <v>3326</v>
      </c>
      <c r="C407" t="s">
        <v>3327</v>
      </c>
      <c r="D407" t="s">
        <v>3328</v>
      </c>
      <c r="E407">
        <v>2014</v>
      </c>
      <c r="F407" t="s">
        <v>3125</v>
      </c>
      <c r="J407">
        <v>419</v>
      </c>
      <c r="K407">
        <v>420</v>
      </c>
      <c r="L407">
        <v>1</v>
      </c>
      <c r="M407" t="s">
        <v>3329</v>
      </c>
      <c r="N407" t="s">
        <v>3330</v>
      </c>
      <c r="O407" t="s">
        <v>3331</v>
      </c>
      <c r="P407" t="s">
        <v>3332</v>
      </c>
      <c r="Q407" t="s">
        <v>6790</v>
      </c>
      <c r="R407" t="s">
        <v>30</v>
      </c>
      <c r="S407" t="s">
        <v>28</v>
      </c>
    </row>
    <row r="408" spans="1:19" x14ac:dyDescent="0.25">
      <c r="A408" t="s">
        <v>3248</v>
      </c>
      <c r="B408" t="s">
        <v>3249</v>
      </c>
      <c r="C408" t="s">
        <v>3250</v>
      </c>
      <c r="D408" t="s">
        <v>3251</v>
      </c>
      <c r="E408">
        <v>2014</v>
      </c>
      <c r="F408" t="s">
        <v>3194</v>
      </c>
      <c r="J408">
        <v>371</v>
      </c>
      <c r="K408">
        <v>376</v>
      </c>
      <c r="L408">
        <v>5</v>
      </c>
      <c r="N408" t="s">
        <v>3252</v>
      </c>
      <c r="O408" t="s">
        <v>3253</v>
      </c>
      <c r="P408" t="s">
        <v>3254</v>
      </c>
      <c r="Q408" t="s">
        <v>6764</v>
      </c>
      <c r="R408" t="s">
        <v>30</v>
      </c>
      <c r="S408" t="s">
        <v>28</v>
      </c>
    </row>
    <row r="409" spans="1:19" x14ac:dyDescent="0.25">
      <c r="A409" t="s">
        <v>3190</v>
      </c>
      <c r="B409" t="s">
        <v>3191</v>
      </c>
      <c r="C409" t="s">
        <v>3192</v>
      </c>
      <c r="D409" t="s">
        <v>3193</v>
      </c>
      <c r="E409">
        <v>2014</v>
      </c>
      <c r="F409" t="s">
        <v>3194</v>
      </c>
      <c r="J409">
        <v>222</v>
      </c>
      <c r="K409">
        <v>228</v>
      </c>
      <c r="L409">
        <v>6</v>
      </c>
      <c r="N409" t="s">
        <v>3195</v>
      </c>
      <c r="O409" t="s">
        <v>3196</v>
      </c>
      <c r="P409" t="s">
        <v>3197</v>
      </c>
      <c r="Q409" t="s">
        <v>6739</v>
      </c>
      <c r="R409" t="s">
        <v>30</v>
      </c>
      <c r="S409" t="s">
        <v>28</v>
      </c>
    </row>
    <row r="410" spans="1:19" x14ac:dyDescent="0.25">
      <c r="A410" t="s">
        <v>3563</v>
      </c>
      <c r="B410" t="s">
        <v>3564</v>
      </c>
      <c r="C410" t="s">
        <v>3565</v>
      </c>
      <c r="D410" t="s">
        <v>3566</v>
      </c>
      <c r="E410">
        <v>2014</v>
      </c>
      <c r="F410" t="s">
        <v>29</v>
      </c>
      <c r="G410" t="s">
        <v>3567</v>
      </c>
      <c r="J410">
        <v>59</v>
      </c>
      <c r="K410">
        <v>70</v>
      </c>
      <c r="L410">
        <v>11</v>
      </c>
      <c r="M410" t="s">
        <v>3568</v>
      </c>
      <c r="N410" t="s">
        <v>3569</v>
      </c>
      <c r="O410" t="s">
        <v>3570</v>
      </c>
      <c r="Q410" t="s">
        <v>6655</v>
      </c>
      <c r="R410" t="s">
        <v>30</v>
      </c>
      <c r="S410" t="s">
        <v>28</v>
      </c>
    </row>
    <row r="411" spans="1:19" x14ac:dyDescent="0.25">
      <c r="A411" t="s">
        <v>9305</v>
      </c>
      <c r="D411" t="s">
        <v>9306</v>
      </c>
      <c r="E411">
        <v>2015</v>
      </c>
      <c r="F411" t="s">
        <v>9413</v>
      </c>
      <c r="J411">
        <v>320</v>
      </c>
      <c r="K411">
        <v>327</v>
      </c>
      <c r="L411">
        <f>K411-J411+1</f>
        <v>8</v>
      </c>
      <c r="M411" t="s">
        <v>3170</v>
      </c>
      <c r="N411" t="s">
        <v>9307</v>
      </c>
      <c r="O411" t="s">
        <v>9308</v>
      </c>
      <c r="P411" t="s">
        <v>9309</v>
      </c>
      <c r="R411" t="s">
        <v>9238</v>
      </c>
      <c r="S411" t="s">
        <v>9239</v>
      </c>
    </row>
    <row r="412" spans="1:19" x14ac:dyDescent="0.25">
      <c r="A412" t="s">
        <v>7332</v>
      </c>
      <c r="D412" t="s">
        <v>3359</v>
      </c>
      <c r="E412">
        <v>2015</v>
      </c>
      <c r="F412" t="s">
        <v>7333</v>
      </c>
      <c r="J412">
        <v>1</v>
      </c>
      <c r="K412">
        <v>3</v>
      </c>
      <c r="L412">
        <f t="shared" ref="L412:L431" si="7">K412-J412</f>
        <v>2</v>
      </c>
      <c r="M412" t="s">
        <v>3361</v>
      </c>
      <c r="N412" t="s">
        <v>7334</v>
      </c>
      <c r="O412" t="s">
        <v>7335</v>
      </c>
      <c r="Q412" s="3"/>
      <c r="R412" t="s">
        <v>7286</v>
      </c>
      <c r="S412" t="s">
        <v>7287</v>
      </c>
    </row>
    <row r="413" spans="1:19" x14ac:dyDescent="0.25">
      <c r="A413" t="s">
        <v>7341</v>
      </c>
      <c r="D413" t="s">
        <v>3424</v>
      </c>
      <c r="E413">
        <v>2015</v>
      </c>
      <c r="F413" t="s">
        <v>7342</v>
      </c>
      <c r="J413">
        <v>341</v>
      </c>
      <c r="K413">
        <v>346</v>
      </c>
      <c r="L413">
        <f t="shared" si="7"/>
        <v>5</v>
      </c>
      <c r="M413" t="s">
        <v>3426</v>
      </c>
      <c r="N413" t="s">
        <v>7343</v>
      </c>
      <c r="O413" t="s">
        <v>7344</v>
      </c>
      <c r="P413" t="s">
        <v>7345</v>
      </c>
      <c r="Q413" s="3"/>
      <c r="R413" t="s">
        <v>7286</v>
      </c>
      <c r="S413" t="s">
        <v>7287</v>
      </c>
    </row>
    <row r="414" spans="1:19" x14ac:dyDescent="0.25">
      <c r="A414" t="s">
        <v>7384</v>
      </c>
      <c r="D414" t="s">
        <v>7385</v>
      </c>
      <c r="E414">
        <v>2015</v>
      </c>
      <c r="F414" t="s">
        <v>7386</v>
      </c>
      <c r="J414">
        <v>1</v>
      </c>
      <c r="K414">
        <v>8</v>
      </c>
      <c r="L414">
        <f t="shared" si="7"/>
        <v>7</v>
      </c>
      <c r="M414" t="s">
        <v>7387</v>
      </c>
      <c r="N414" t="s">
        <v>7388</v>
      </c>
      <c r="O414" t="s">
        <v>7389</v>
      </c>
      <c r="P414" t="s">
        <v>7390</v>
      </c>
      <c r="Q414" s="3"/>
      <c r="R414" t="s">
        <v>7286</v>
      </c>
      <c r="S414" t="s">
        <v>7287</v>
      </c>
    </row>
    <row r="415" spans="1:19" x14ac:dyDescent="0.25">
      <c r="A415" t="s">
        <v>7550</v>
      </c>
      <c r="D415" t="s">
        <v>2736</v>
      </c>
      <c r="E415">
        <v>2015</v>
      </c>
      <c r="F415" t="s">
        <v>7551</v>
      </c>
      <c r="J415">
        <v>61</v>
      </c>
      <c r="K415">
        <v>64</v>
      </c>
      <c r="L415">
        <f t="shared" si="7"/>
        <v>3</v>
      </c>
      <c r="M415" t="s">
        <v>2738</v>
      </c>
      <c r="N415" t="s">
        <v>7552</v>
      </c>
      <c r="O415" t="s">
        <v>7553</v>
      </c>
      <c r="P415" t="s">
        <v>7554</v>
      </c>
      <c r="Q415" s="3"/>
      <c r="R415" t="s">
        <v>7286</v>
      </c>
      <c r="S415" t="s">
        <v>7287</v>
      </c>
    </row>
    <row r="416" spans="1:19" x14ac:dyDescent="0.25">
      <c r="A416" t="s">
        <v>7582</v>
      </c>
      <c r="D416" t="s">
        <v>7583</v>
      </c>
      <c r="E416">
        <v>2015</v>
      </c>
      <c r="F416" t="s">
        <v>7584</v>
      </c>
      <c r="J416">
        <v>406</v>
      </c>
      <c r="K416">
        <v>410</v>
      </c>
      <c r="L416">
        <f t="shared" si="7"/>
        <v>4</v>
      </c>
      <c r="M416" t="s">
        <v>7585</v>
      </c>
      <c r="N416" t="s">
        <v>7586</v>
      </c>
      <c r="O416" t="s">
        <v>7587</v>
      </c>
      <c r="P416" t="s">
        <v>7588</v>
      </c>
      <c r="Q416" s="3"/>
      <c r="R416" t="s">
        <v>7286</v>
      </c>
      <c r="S416" t="s">
        <v>7287</v>
      </c>
    </row>
    <row r="417" spans="1:19" x14ac:dyDescent="0.25">
      <c r="A417" t="s">
        <v>7665</v>
      </c>
      <c r="D417" t="s">
        <v>3129</v>
      </c>
      <c r="E417">
        <v>2015</v>
      </c>
      <c r="F417" t="s">
        <v>7666</v>
      </c>
      <c r="J417">
        <v>1</v>
      </c>
      <c r="K417">
        <v>6</v>
      </c>
      <c r="L417">
        <f t="shared" si="7"/>
        <v>5</v>
      </c>
      <c r="M417" t="s">
        <v>3131</v>
      </c>
      <c r="N417" t="s">
        <v>7667</v>
      </c>
      <c r="O417" t="s">
        <v>7668</v>
      </c>
      <c r="P417" t="s">
        <v>7669</v>
      </c>
      <c r="Q417" s="3"/>
      <c r="R417" t="s">
        <v>7286</v>
      </c>
      <c r="S417" t="s">
        <v>7287</v>
      </c>
    </row>
    <row r="418" spans="1:19" x14ac:dyDescent="0.25">
      <c r="A418" t="s">
        <v>7790</v>
      </c>
      <c r="D418" t="s">
        <v>7791</v>
      </c>
      <c r="E418">
        <v>2015</v>
      </c>
      <c r="F418" t="s">
        <v>7333</v>
      </c>
      <c r="J418">
        <v>1</v>
      </c>
      <c r="K418">
        <v>5</v>
      </c>
      <c r="L418">
        <f t="shared" si="7"/>
        <v>4</v>
      </c>
      <c r="M418" t="s">
        <v>6526</v>
      </c>
      <c r="N418" t="s">
        <v>7792</v>
      </c>
      <c r="O418" t="s">
        <v>7793</v>
      </c>
      <c r="Q418" s="3"/>
      <c r="R418" t="s">
        <v>7286</v>
      </c>
      <c r="S418" t="s">
        <v>7287</v>
      </c>
    </row>
    <row r="419" spans="1:19" x14ac:dyDescent="0.25">
      <c r="A419" t="s">
        <v>7805</v>
      </c>
      <c r="D419" t="s">
        <v>3464</v>
      </c>
      <c r="E419">
        <v>2015</v>
      </c>
      <c r="F419" t="s">
        <v>7806</v>
      </c>
      <c r="J419">
        <v>1</v>
      </c>
      <c r="K419">
        <v>8</v>
      </c>
      <c r="L419">
        <f t="shared" si="7"/>
        <v>7</v>
      </c>
      <c r="M419" t="s">
        <v>3468</v>
      </c>
      <c r="N419" t="s">
        <v>7807</v>
      </c>
      <c r="O419" t="s">
        <v>7808</v>
      </c>
      <c r="P419" t="s">
        <v>7809</v>
      </c>
      <c r="Q419" s="3"/>
      <c r="R419" t="s">
        <v>7286</v>
      </c>
      <c r="S419" t="s">
        <v>7287</v>
      </c>
    </row>
    <row r="420" spans="1:19" x14ac:dyDescent="0.25">
      <c r="A420" t="s">
        <v>7810</v>
      </c>
      <c r="D420" t="s">
        <v>7811</v>
      </c>
      <c r="E420">
        <v>2015</v>
      </c>
      <c r="F420" t="s">
        <v>7812</v>
      </c>
      <c r="J420">
        <v>1</v>
      </c>
      <c r="K420">
        <v>6</v>
      </c>
      <c r="L420">
        <f t="shared" si="7"/>
        <v>5</v>
      </c>
      <c r="M420" t="s">
        <v>7813</v>
      </c>
      <c r="N420" t="s">
        <v>7814</v>
      </c>
      <c r="O420" t="s">
        <v>7815</v>
      </c>
      <c r="P420" t="s">
        <v>7816</v>
      </c>
      <c r="Q420" s="3"/>
      <c r="R420" t="s">
        <v>7286</v>
      </c>
      <c r="S420" t="s">
        <v>7287</v>
      </c>
    </row>
    <row r="421" spans="1:19" x14ac:dyDescent="0.25">
      <c r="A421" t="s">
        <v>7906</v>
      </c>
      <c r="D421" t="s">
        <v>7907</v>
      </c>
      <c r="E421">
        <v>2015</v>
      </c>
      <c r="F421" t="s">
        <v>7908</v>
      </c>
      <c r="J421">
        <v>1</v>
      </c>
      <c r="K421">
        <v>6</v>
      </c>
      <c r="L421">
        <f t="shared" si="7"/>
        <v>5</v>
      </c>
      <c r="M421" t="s">
        <v>7909</v>
      </c>
      <c r="N421" t="s">
        <v>7910</v>
      </c>
      <c r="O421" t="s">
        <v>7911</v>
      </c>
      <c r="P421" t="s">
        <v>7912</v>
      </c>
      <c r="Q421" s="3"/>
      <c r="R421" t="s">
        <v>7286</v>
      </c>
      <c r="S421" t="s">
        <v>7287</v>
      </c>
    </row>
    <row r="422" spans="1:19" x14ac:dyDescent="0.25">
      <c r="A422" t="s">
        <v>7926</v>
      </c>
      <c r="D422" t="s">
        <v>7927</v>
      </c>
      <c r="E422">
        <v>2015</v>
      </c>
      <c r="F422" t="s">
        <v>7928</v>
      </c>
      <c r="J422">
        <v>1</v>
      </c>
      <c r="K422">
        <v>1</v>
      </c>
      <c r="L422">
        <f t="shared" si="7"/>
        <v>0</v>
      </c>
      <c r="M422" t="s">
        <v>3062</v>
      </c>
      <c r="N422" t="s">
        <v>7929</v>
      </c>
      <c r="O422" t="s">
        <v>7930</v>
      </c>
      <c r="Q422" s="3"/>
      <c r="R422" t="s">
        <v>7286</v>
      </c>
      <c r="S422" t="s">
        <v>7287</v>
      </c>
    </row>
    <row r="423" spans="1:19" x14ac:dyDescent="0.25">
      <c r="A423" t="s">
        <v>8009</v>
      </c>
      <c r="D423" t="s">
        <v>8010</v>
      </c>
      <c r="E423">
        <v>2015</v>
      </c>
      <c r="F423" t="s">
        <v>8011</v>
      </c>
      <c r="J423">
        <v>662</v>
      </c>
      <c r="K423">
        <v>671</v>
      </c>
      <c r="L423">
        <f t="shared" si="7"/>
        <v>9</v>
      </c>
      <c r="M423" t="s">
        <v>8012</v>
      </c>
      <c r="N423" t="s">
        <v>8013</v>
      </c>
      <c r="O423" t="s">
        <v>8014</v>
      </c>
      <c r="P423" t="s">
        <v>8015</v>
      </c>
      <c r="Q423" s="3"/>
      <c r="R423" t="s">
        <v>7286</v>
      </c>
      <c r="S423" t="s">
        <v>7287</v>
      </c>
    </row>
    <row r="424" spans="1:19" x14ac:dyDescent="0.25">
      <c r="A424" t="s">
        <v>8069</v>
      </c>
      <c r="D424" t="s">
        <v>8070</v>
      </c>
      <c r="E424">
        <v>2015</v>
      </c>
      <c r="F424" t="s">
        <v>8071</v>
      </c>
      <c r="J424">
        <v>812</v>
      </c>
      <c r="K424">
        <v>815</v>
      </c>
      <c r="L424">
        <f t="shared" si="7"/>
        <v>3</v>
      </c>
      <c r="M424" t="s">
        <v>8072</v>
      </c>
      <c r="N424" t="s">
        <v>8073</v>
      </c>
      <c r="O424" t="s">
        <v>8074</v>
      </c>
      <c r="Q424" s="3"/>
      <c r="R424" t="s">
        <v>7286</v>
      </c>
      <c r="S424" t="s">
        <v>7287</v>
      </c>
    </row>
    <row r="425" spans="1:19" x14ac:dyDescent="0.25">
      <c r="A425" t="s">
        <v>8200</v>
      </c>
      <c r="D425" t="s">
        <v>2540</v>
      </c>
      <c r="E425">
        <v>2015</v>
      </c>
      <c r="F425" t="s">
        <v>8201</v>
      </c>
      <c r="J425">
        <v>1</v>
      </c>
      <c r="K425">
        <v>9</v>
      </c>
      <c r="L425">
        <f t="shared" si="7"/>
        <v>8</v>
      </c>
      <c r="M425" t="s">
        <v>2542</v>
      </c>
      <c r="N425" t="s">
        <v>8202</v>
      </c>
      <c r="O425" t="s">
        <v>8203</v>
      </c>
      <c r="P425" t="s">
        <v>8204</v>
      </c>
      <c r="Q425" s="3"/>
      <c r="R425" t="s">
        <v>7286</v>
      </c>
      <c r="S425" t="s">
        <v>7287</v>
      </c>
    </row>
    <row r="426" spans="1:19" x14ac:dyDescent="0.25">
      <c r="A426" t="s">
        <v>8326</v>
      </c>
      <c r="D426" t="s">
        <v>8327</v>
      </c>
      <c r="E426">
        <v>2015</v>
      </c>
      <c r="F426" t="s">
        <v>7928</v>
      </c>
      <c r="J426">
        <v>418</v>
      </c>
      <c r="K426">
        <v>422</v>
      </c>
      <c r="L426">
        <f t="shared" si="7"/>
        <v>4</v>
      </c>
      <c r="M426" t="s">
        <v>8328</v>
      </c>
      <c r="N426" t="s">
        <v>8329</v>
      </c>
      <c r="O426" t="s">
        <v>8330</v>
      </c>
      <c r="P426" t="s">
        <v>8331</v>
      </c>
      <c r="Q426" s="3"/>
      <c r="R426" t="s">
        <v>7286</v>
      </c>
      <c r="S426" t="s">
        <v>7287</v>
      </c>
    </row>
    <row r="427" spans="1:19" x14ac:dyDescent="0.25">
      <c r="A427" t="s">
        <v>8601</v>
      </c>
      <c r="D427" t="s">
        <v>8602</v>
      </c>
      <c r="E427">
        <v>2015</v>
      </c>
      <c r="F427" t="s">
        <v>8603</v>
      </c>
      <c r="J427">
        <v>1</v>
      </c>
      <c r="K427">
        <v>5</v>
      </c>
      <c r="L427">
        <f t="shared" si="7"/>
        <v>4</v>
      </c>
      <c r="M427" t="s">
        <v>8604</v>
      </c>
      <c r="N427" t="s">
        <v>8605</v>
      </c>
      <c r="O427" t="s">
        <v>8606</v>
      </c>
      <c r="P427" t="s">
        <v>8607</v>
      </c>
      <c r="Q427" s="3"/>
      <c r="R427" t="s">
        <v>7286</v>
      </c>
      <c r="S427" t="s">
        <v>7287</v>
      </c>
    </row>
    <row r="428" spans="1:19" x14ac:dyDescent="0.25">
      <c r="A428" t="s">
        <v>8615</v>
      </c>
      <c r="D428" t="s">
        <v>8616</v>
      </c>
      <c r="E428">
        <v>2015</v>
      </c>
      <c r="F428" t="s">
        <v>8617</v>
      </c>
      <c r="J428">
        <v>1</v>
      </c>
      <c r="K428">
        <v>4</v>
      </c>
      <c r="L428">
        <f t="shared" si="7"/>
        <v>3</v>
      </c>
      <c r="M428" t="s">
        <v>8618</v>
      </c>
      <c r="N428" t="s">
        <v>8619</v>
      </c>
      <c r="O428" t="s">
        <v>8620</v>
      </c>
      <c r="P428" t="s">
        <v>8621</v>
      </c>
      <c r="Q428" s="3"/>
      <c r="R428" t="s">
        <v>7286</v>
      </c>
      <c r="S428" t="s">
        <v>7287</v>
      </c>
    </row>
    <row r="429" spans="1:19" x14ac:dyDescent="0.25">
      <c r="A429" t="s">
        <v>8633</v>
      </c>
      <c r="D429" t="s">
        <v>8634</v>
      </c>
      <c r="E429">
        <v>2015</v>
      </c>
      <c r="F429" t="s">
        <v>7928</v>
      </c>
      <c r="J429">
        <v>137</v>
      </c>
      <c r="K429">
        <v>141</v>
      </c>
      <c r="L429">
        <f t="shared" si="7"/>
        <v>4</v>
      </c>
      <c r="M429" t="s">
        <v>8635</v>
      </c>
      <c r="N429" t="s">
        <v>8636</v>
      </c>
      <c r="O429" t="s">
        <v>8637</v>
      </c>
      <c r="P429" t="s">
        <v>8638</v>
      </c>
      <c r="Q429" s="3"/>
      <c r="R429" t="s">
        <v>7286</v>
      </c>
      <c r="S429" t="s">
        <v>7287</v>
      </c>
    </row>
    <row r="430" spans="1:19" x14ac:dyDescent="0.25">
      <c r="A430" t="s">
        <v>8689</v>
      </c>
      <c r="D430" t="s">
        <v>2531</v>
      </c>
      <c r="E430">
        <v>2015</v>
      </c>
      <c r="F430" t="s">
        <v>8690</v>
      </c>
      <c r="J430">
        <v>1</v>
      </c>
      <c r="K430">
        <v>6</v>
      </c>
      <c r="L430">
        <f t="shared" si="7"/>
        <v>5</v>
      </c>
      <c r="M430" t="s">
        <v>2533</v>
      </c>
      <c r="N430" t="s">
        <v>8691</v>
      </c>
      <c r="O430" t="s">
        <v>8692</v>
      </c>
      <c r="P430" t="s">
        <v>8693</v>
      </c>
      <c r="Q430" s="3"/>
      <c r="R430" t="s">
        <v>7286</v>
      </c>
      <c r="S430" t="s">
        <v>7287</v>
      </c>
    </row>
    <row r="431" spans="1:19" x14ac:dyDescent="0.25">
      <c r="A431" t="s">
        <v>9078</v>
      </c>
      <c r="D431" t="s">
        <v>9079</v>
      </c>
      <c r="E431">
        <v>2015</v>
      </c>
      <c r="F431" t="s">
        <v>9080</v>
      </c>
      <c r="J431">
        <v>2</v>
      </c>
      <c r="K431">
        <v>3</v>
      </c>
      <c r="L431">
        <f t="shared" si="7"/>
        <v>1</v>
      </c>
      <c r="N431" t="s">
        <v>9081</v>
      </c>
      <c r="O431" t="s">
        <v>9082</v>
      </c>
      <c r="P431" t="s">
        <v>9083</v>
      </c>
      <c r="Q431" s="3"/>
      <c r="R431" t="s">
        <v>7286</v>
      </c>
      <c r="S431" t="s">
        <v>7287</v>
      </c>
    </row>
    <row r="432" spans="1:19" x14ac:dyDescent="0.25">
      <c r="A432" t="s">
        <v>2905</v>
      </c>
      <c r="B432" t="s">
        <v>2906</v>
      </c>
      <c r="C432" t="s">
        <v>2907</v>
      </c>
      <c r="D432" t="s">
        <v>2908</v>
      </c>
      <c r="E432">
        <v>2015</v>
      </c>
      <c r="F432" t="s">
        <v>2909</v>
      </c>
      <c r="G432">
        <v>13</v>
      </c>
      <c r="H432">
        <v>3</v>
      </c>
      <c r="I432" t="s">
        <v>2910</v>
      </c>
      <c r="L432">
        <v>8</v>
      </c>
      <c r="M432" t="s">
        <v>2911</v>
      </c>
      <c r="N432" t="s">
        <v>2912</v>
      </c>
      <c r="O432" t="s">
        <v>2913</v>
      </c>
      <c r="Q432" t="s">
        <v>6482</v>
      </c>
      <c r="R432" t="s">
        <v>27</v>
      </c>
      <c r="S432" t="s">
        <v>28</v>
      </c>
    </row>
    <row r="433" spans="1:19" x14ac:dyDescent="0.25">
      <c r="A433" t="s">
        <v>3198</v>
      </c>
      <c r="B433" t="s">
        <v>3199</v>
      </c>
      <c r="C433" t="s">
        <v>3200</v>
      </c>
      <c r="D433" t="s">
        <v>3201</v>
      </c>
      <c r="E433">
        <v>2015</v>
      </c>
      <c r="F433" t="s">
        <v>3202</v>
      </c>
      <c r="G433">
        <v>12</v>
      </c>
      <c r="H433">
        <v>2</v>
      </c>
      <c r="J433">
        <v>116</v>
      </c>
      <c r="K433">
        <v>136</v>
      </c>
      <c r="L433">
        <v>20</v>
      </c>
      <c r="M433" t="s">
        <v>3203</v>
      </c>
      <c r="N433" t="s">
        <v>3204</v>
      </c>
      <c r="O433" t="s">
        <v>3205</v>
      </c>
      <c r="P433" t="s">
        <v>3206</v>
      </c>
      <c r="Q433" t="s">
        <v>6578</v>
      </c>
      <c r="R433" t="s">
        <v>27</v>
      </c>
      <c r="S433" t="s">
        <v>28</v>
      </c>
    </row>
    <row r="434" spans="1:19" x14ac:dyDescent="0.25">
      <c r="A434" t="s">
        <v>3135</v>
      </c>
      <c r="B434" t="s">
        <v>3136</v>
      </c>
      <c r="C434" t="s">
        <v>3137</v>
      </c>
      <c r="D434" t="s">
        <v>3138</v>
      </c>
      <c r="E434">
        <v>2015</v>
      </c>
      <c r="F434" t="s">
        <v>70</v>
      </c>
      <c r="G434" t="s">
        <v>2953</v>
      </c>
      <c r="J434">
        <v>15</v>
      </c>
      <c r="K434">
        <v>24</v>
      </c>
      <c r="L434">
        <v>9</v>
      </c>
      <c r="N434" t="s">
        <v>3139</v>
      </c>
      <c r="O434" t="s">
        <v>3140</v>
      </c>
      <c r="P434" t="s">
        <v>3141</v>
      </c>
      <c r="Q434" t="s">
        <v>6540</v>
      </c>
      <c r="R434" t="s">
        <v>30</v>
      </c>
      <c r="S434" t="s">
        <v>28</v>
      </c>
    </row>
    <row r="435" spans="1:19" x14ac:dyDescent="0.25">
      <c r="A435" t="s">
        <v>2984</v>
      </c>
      <c r="B435" t="s">
        <v>2985</v>
      </c>
      <c r="C435" t="s">
        <v>2986</v>
      </c>
      <c r="D435" t="s">
        <v>2987</v>
      </c>
      <c r="E435">
        <v>2015</v>
      </c>
      <c r="F435" t="s">
        <v>133</v>
      </c>
      <c r="G435">
        <v>4</v>
      </c>
      <c r="H435">
        <v>6</v>
      </c>
      <c r="J435">
        <v>423</v>
      </c>
      <c r="K435">
        <v>433</v>
      </c>
      <c r="L435">
        <v>10</v>
      </c>
      <c r="M435" t="s">
        <v>2988</v>
      </c>
      <c r="N435" t="s">
        <v>2989</v>
      </c>
      <c r="O435" t="s">
        <v>2990</v>
      </c>
      <c r="Q435" t="s">
        <v>6492</v>
      </c>
      <c r="R435" t="s">
        <v>27</v>
      </c>
      <c r="S435" t="s">
        <v>28</v>
      </c>
    </row>
    <row r="436" spans="1:19" x14ac:dyDescent="0.25">
      <c r="A436" t="s">
        <v>2957</v>
      </c>
      <c r="B436" t="s">
        <v>2958</v>
      </c>
      <c r="C436" t="s">
        <v>2959</v>
      </c>
      <c r="D436" t="s">
        <v>2960</v>
      </c>
      <c r="E436">
        <v>2015</v>
      </c>
      <c r="F436" t="s">
        <v>2961</v>
      </c>
      <c r="G436">
        <v>60</v>
      </c>
      <c r="H436">
        <v>8</v>
      </c>
      <c r="J436">
        <v>1172</v>
      </c>
      <c r="K436">
        <v>1179</v>
      </c>
      <c r="L436">
        <v>7</v>
      </c>
      <c r="M436" t="s">
        <v>2962</v>
      </c>
      <c r="N436" t="s">
        <v>2963</v>
      </c>
      <c r="O436" t="s">
        <v>2964</v>
      </c>
      <c r="P436" t="s">
        <v>2965</v>
      </c>
      <c r="Q436" t="s">
        <v>6490</v>
      </c>
      <c r="R436" t="s">
        <v>27</v>
      </c>
      <c r="S436" t="s">
        <v>28</v>
      </c>
    </row>
    <row r="437" spans="1:19" x14ac:dyDescent="0.25">
      <c r="A437" t="s">
        <v>3404</v>
      </c>
      <c r="B437" t="s">
        <v>3405</v>
      </c>
      <c r="C437" t="s">
        <v>3406</v>
      </c>
      <c r="D437" t="s">
        <v>3407</v>
      </c>
      <c r="E437">
        <v>2015</v>
      </c>
      <c r="F437" t="s">
        <v>3408</v>
      </c>
      <c r="G437" t="s">
        <v>3409</v>
      </c>
      <c r="J437">
        <v>208</v>
      </c>
      <c r="K437">
        <v>213</v>
      </c>
      <c r="L437">
        <v>5</v>
      </c>
      <c r="M437" t="s">
        <v>3410</v>
      </c>
      <c r="N437" t="s">
        <v>3411</v>
      </c>
      <c r="O437" t="s">
        <v>3412</v>
      </c>
      <c r="P437" t="s">
        <v>3413</v>
      </c>
      <c r="Q437" t="s">
        <v>6617</v>
      </c>
      <c r="R437" t="s">
        <v>30</v>
      </c>
      <c r="S437" t="s">
        <v>28</v>
      </c>
    </row>
    <row r="438" spans="1:19" x14ac:dyDescent="0.25">
      <c r="A438" t="s">
        <v>3016</v>
      </c>
      <c r="B438" t="s">
        <v>3017</v>
      </c>
      <c r="C438" t="s">
        <v>3018</v>
      </c>
      <c r="D438" t="s">
        <v>3019</v>
      </c>
      <c r="E438">
        <v>2015</v>
      </c>
      <c r="F438" t="s">
        <v>457</v>
      </c>
      <c r="G438" t="s">
        <v>2918</v>
      </c>
      <c r="J438">
        <v>847</v>
      </c>
      <c r="K438">
        <v>856</v>
      </c>
      <c r="L438">
        <v>9</v>
      </c>
      <c r="M438" t="s">
        <v>3020</v>
      </c>
      <c r="N438" t="s">
        <v>3021</v>
      </c>
      <c r="O438" t="s">
        <v>3022</v>
      </c>
      <c r="P438" t="s">
        <v>3023</v>
      </c>
      <c r="Q438" t="s">
        <v>6496</v>
      </c>
      <c r="R438" t="s">
        <v>30</v>
      </c>
      <c r="S438" t="s">
        <v>28</v>
      </c>
    </row>
    <row r="439" spans="1:19" x14ac:dyDescent="0.25">
      <c r="A439" t="s">
        <v>2865</v>
      </c>
      <c r="B439" t="s">
        <v>2866</v>
      </c>
      <c r="C439" t="s">
        <v>2867</v>
      </c>
      <c r="D439" t="s">
        <v>2868</v>
      </c>
      <c r="E439">
        <v>2015</v>
      </c>
      <c r="F439" t="s">
        <v>147</v>
      </c>
      <c r="G439">
        <v>529</v>
      </c>
      <c r="J439">
        <v>690</v>
      </c>
      <c r="K439">
        <v>696</v>
      </c>
      <c r="L439">
        <v>6</v>
      </c>
      <c r="M439" t="s">
        <v>2869</v>
      </c>
      <c r="N439" t="s">
        <v>2870</v>
      </c>
      <c r="O439" t="s">
        <v>2871</v>
      </c>
      <c r="P439" t="s">
        <v>2872</v>
      </c>
      <c r="Q439" t="s">
        <v>6455</v>
      </c>
      <c r="R439" t="s">
        <v>30</v>
      </c>
      <c r="S439" t="s">
        <v>28</v>
      </c>
    </row>
    <row r="440" spans="1:19" x14ac:dyDescent="0.25">
      <c r="A440" t="s">
        <v>3461</v>
      </c>
      <c r="B440" t="s">
        <v>3462</v>
      </c>
      <c r="C440" t="s">
        <v>3463</v>
      </c>
      <c r="D440" t="s">
        <v>3464</v>
      </c>
      <c r="E440">
        <v>2015</v>
      </c>
      <c r="F440" t="s">
        <v>3465</v>
      </c>
      <c r="G440" t="s">
        <v>3466</v>
      </c>
      <c r="H440" t="s">
        <v>3467</v>
      </c>
      <c r="I440">
        <v>7132975</v>
      </c>
      <c r="M440" t="s">
        <v>3468</v>
      </c>
      <c r="N440" t="s">
        <v>3469</v>
      </c>
      <c r="O440" t="s">
        <v>3470</v>
      </c>
      <c r="P440" t="s">
        <v>3471</v>
      </c>
      <c r="Q440" t="s">
        <v>6644</v>
      </c>
      <c r="R440" t="s">
        <v>30</v>
      </c>
      <c r="S440" t="s">
        <v>28</v>
      </c>
    </row>
    <row r="441" spans="1:19" x14ac:dyDescent="0.25">
      <c r="A441" t="s">
        <v>3312</v>
      </c>
      <c r="B441" t="s">
        <v>3313</v>
      </c>
      <c r="C441">
        <v>10042058800</v>
      </c>
      <c r="D441" t="s">
        <v>3314</v>
      </c>
      <c r="E441">
        <v>2015</v>
      </c>
      <c r="F441" t="s">
        <v>133</v>
      </c>
      <c r="G441">
        <v>4</v>
      </c>
      <c r="H441">
        <v>1</v>
      </c>
      <c r="J441">
        <v>12</v>
      </c>
      <c r="K441">
        <v>18</v>
      </c>
      <c r="L441">
        <v>6</v>
      </c>
      <c r="M441" t="s">
        <v>3315</v>
      </c>
      <c r="N441" t="s">
        <v>3316</v>
      </c>
      <c r="O441" t="s">
        <v>3317</v>
      </c>
      <c r="Q441" t="s">
        <v>6587</v>
      </c>
      <c r="R441" t="s">
        <v>30</v>
      </c>
      <c r="S441" t="s">
        <v>28</v>
      </c>
    </row>
    <row r="442" spans="1:19" x14ac:dyDescent="0.25">
      <c r="A442" t="s">
        <v>3076</v>
      </c>
      <c r="B442" t="s">
        <v>3077</v>
      </c>
      <c r="C442" t="s">
        <v>3078</v>
      </c>
      <c r="D442" t="s">
        <v>3079</v>
      </c>
      <c r="E442">
        <v>2015</v>
      </c>
      <c r="F442" t="s">
        <v>3080</v>
      </c>
      <c r="G442">
        <v>3</v>
      </c>
      <c r="J442">
        <v>6214</v>
      </c>
      <c r="K442">
        <v>6222</v>
      </c>
      <c r="L442">
        <v>8</v>
      </c>
      <c r="M442" t="s">
        <v>3081</v>
      </c>
      <c r="N442" t="s">
        <v>3082</v>
      </c>
      <c r="O442" t="s">
        <v>3083</v>
      </c>
      <c r="P442" t="s">
        <v>3084</v>
      </c>
      <c r="Q442" t="s">
        <v>6512</v>
      </c>
      <c r="R442" t="s">
        <v>30</v>
      </c>
      <c r="S442" t="s">
        <v>28</v>
      </c>
    </row>
    <row r="443" spans="1:19" x14ac:dyDescent="0.25">
      <c r="A443" t="s">
        <v>3489</v>
      </c>
      <c r="B443" t="s">
        <v>3490</v>
      </c>
      <c r="C443" t="s">
        <v>3491</v>
      </c>
      <c r="D443" t="s">
        <v>3492</v>
      </c>
      <c r="E443">
        <v>2015</v>
      </c>
      <c r="F443" t="s">
        <v>3493</v>
      </c>
      <c r="G443">
        <v>11</v>
      </c>
      <c r="H443">
        <v>2</v>
      </c>
      <c r="J443">
        <v>80</v>
      </c>
      <c r="K443">
        <v>95</v>
      </c>
      <c r="L443">
        <v>15</v>
      </c>
      <c r="M443" t="s">
        <v>3494</v>
      </c>
      <c r="N443" t="s">
        <v>3495</v>
      </c>
      <c r="O443" t="s">
        <v>3496</v>
      </c>
      <c r="P443" t="s">
        <v>3497</v>
      </c>
      <c r="Q443" t="s">
        <v>6646</v>
      </c>
      <c r="R443" t="s">
        <v>27</v>
      </c>
      <c r="S443" t="s">
        <v>28</v>
      </c>
    </row>
    <row r="444" spans="1:19" x14ac:dyDescent="0.25">
      <c r="A444" t="s">
        <v>3150</v>
      </c>
      <c r="B444" t="s">
        <v>3151</v>
      </c>
      <c r="C444" t="s">
        <v>3152</v>
      </c>
      <c r="D444" t="s">
        <v>3153</v>
      </c>
      <c r="E444">
        <v>2015</v>
      </c>
      <c r="F444" t="s">
        <v>3032</v>
      </c>
      <c r="J444">
        <v>79</v>
      </c>
      <c r="K444">
        <v>90</v>
      </c>
      <c r="L444">
        <v>11</v>
      </c>
      <c r="M444" t="s">
        <v>3154</v>
      </c>
      <c r="N444" t="s">
        <v>3155</v>
      </c>
      <c r="O444" t="s">
        <v>3156</v>
      </c>
      <c r="P444" t="s">
        <v>2346</v>
      </c>
      <c r="Q444" t="s">
        <v>6549</v>
      </c>
      <c r="R444" t="s">
        <v>30</v>
      </c>
      <c r="S444" t="s">
        <v>28</v>
      </c>
    </row>
    <row r="445" spans="1:19" x14ac:dyDescent="0.25">
      <c r="A445" t="s">
        <v>6522</v>
      </c>
      <c r="B445" t="s">
        <v>6523</v>
      </c>
      <c r="C445" t="s">
        <v>6524</v>
      </c>
      <c r="D445" t="s">
        <v>6525</v>
      </c>
      <c r="E445">
        <v>2015</v>
      </c>
      <c r="F445" t="s">
        <v>3360</v>
      </c>
      <c r="I445">
        <v>7295771</v>
      </c>
      <c r="M445" t="s">
        <v>6526</v>
      </c>
      <c r="N445" t="s">
        <v>6527</v>
      </c>
      <c r="O445" t="s">
        <v>6528</v>
      </c>
      <c r="Q445" t="s">
        <v>6529</v>
      </c>
      <c r="R445" t="s">
        <v>30</v>
      </c>
      <c r="S445" t="s">
        <v>28</v>
      </c>
    </row>
    <row r="446" spans="1:19" x14ac:dyDescent="0.25">
      <c r="A446" t="s">
        <v>3058</v>
      </c>
      <c r="B446" t="s">
        <v>3059</v>
      </c>
      <c r="C446">
        <v>7102451228</v>
      </c>
      <c r="D446" t="s">
        <v>3060</v>
      </c>
      <c r="E446">
        <v>2015</v>
      </c>
      <c r="F446" t="s">
        <v>3061</v>
      </c>
      <c r="I446">
        <v>7265244</v>
      </c>
      <c r="J446">
        <v>1</v>
      </c>
      <c r="M446" t="s">
        <v>3062</v>
      </c>
      <c r="N446" t="s">
        <v>3063</v>
      </c>
      <c r="O446" t="s">
        <v>3064</v>
      </c>
      <c r="P446" t="s">
        <v>3065</v>
      </c>
      <c r="Q446" t="s">
        <v>6509</v>
      </c>
      <c r="R446" t="s">
        <v>30</v>
      </c>
      <c r="S446" t="s">
        <v>28</v>
      </c>
    </row>
    <row r="447" spans="1:19" x14ac:dyDescent="0.25">
      <c r="A447" t="s">
        <v>6458</v>
      </c>
      <c r="B447" t="s">
        <v>6459</v>
      </c>
      <c r="C447" t="s">
        <v>6460</v>
      </c>
      <c r="D447" t="s">
        <v>6461</v>
      </c>
      <c r="E447">
        <v>2015</v>
      </c>
      <c r="F447" t="s">
        <v>6462</v>
      </c>
      <c r="J447">
        <v>231</v>
      </c>
      <c r="K447">
        <v>238</v>
      </c>
      <c r="L447">
        <v>7</v>
      </c>
      <c r="M447" t="s">
        <v>6463</v>
      </c>
      <c r="N447" t="s">
        <v>6464</v>
      </c>
      <c r="O447" t="s">
        <v>6465</v>
      </c>
      <c r="P447" t="s">
        <v>6466</v>
      </c>
      <c r="Q447" t="s">
        <v>6467</v>
      </c>
      <c r="R447" t="s">
        <v>30</v>
      </c>
      <c r="S447" t="s">
        <v>28</v>
      </c>
    </row>
    <row r="448" spans="1:19" x14ac:dyDescent="0.25">
      <c r="A448" t="s">
        <v>3356</v>
      </c>
      <c r="B448" t="s">
        <v>3357</v>
      </c>
      <c r="C448" t="s">
        <v>3358</v>
      </c>
      <c r="D448" t="s">
        <v>3359</v>
      </c>
      <c r="E448">
        <v>2015</v>
      </c>
      <c r="F448" t="s">
        <v>3360</v>
      </c>
      <c r="I448">
        <v>7295775</v>
      </c>
      <c r="M448" t="s">
        <v>3361</v>
      </c>
      <c r="N448" t="s">
        <v>3362</v>
      </c>
      <c r="O448" t="s">
        <v>3363</v>
      </c>
      <c r="P448" t="s">
        <v>3364</v>
      </c>
      <c r="Q448" t="s">
        <v>6601</v>
      </c>
      <c r="R448" t="s">
        <v>30</v>
      </c>
      <c r="S448" t="s">
        <v>28</v>
      </c>
    </row>
    <row r="449" spans="1:19" x14ac:dyDescent="0.25">
      <c r="A449" t="s">
        <v>3389</v>
      </c>
      <c r="B449" t="s">
        <v>3390</v>
      </c>
      <c r="C449" t="s">
        <v>3391</v>
      </c>
      <c r="D449" t="s">
        <v>3392</v>
      </c>
      <c r="E449">
        <v>2015</v>
      </c>
      <c r="F449" t="s">
        <v>3393</v>
      </c>
      <c r="N449" t="s">
        <v>3394</v>
      </c>
      <c r="O449" t="s">
        <v>3395</v>
      </c>
      <c r="P449" t="s">
        <v>3396</v>
      </c>
      <c r="Q449" t="s">
        <v>6607</v>
      </c>
      <c r="R449" t="s">
        <v>30</v>
      </c>
      <c r="S449" t="s">
        <v>28</v>
      </c>
    </row>
    <row r="450" spans="1:19" x14ac:dyDescent="0.25">
      <c r="A450" t="s">
        <v>3374</v>
      </c>
      <c r="B450" t="s">
        <v>3375</v>
      </c>
      <c r="C450" t="s">
        <v>3376</v>
      </c>
      <c r="D450" t="s">
        <v>3377</v>
      </c>
      <c r="E450">
        <v>2015</v>
      </c>
      <c r="F450" t="s">
        <v>3378</v>
      </c>
      <c r="G450">
        <v>30</v>
      </c>
      <c r="H450" s="1">
        <v>45355</v>
      </c>
      <c r="J450">
        <v>263</v>
      </c>
      <c r="K450">
        <v>293</v>
      </c>
      <c r="L450">
        <v>30</v>
      </c>
      <c r="M450" t="s">
        <v>3379</v>
      </c>
      <c r="N450" t="s">
        <v>3380</v>
      </c>
      <c r="O450" t="s">
        <v>3381</v>
      </c>
      <c r="Q450" t="s">
        <v>6605</v>
      </c>
      <c r="R450" t="s">
        <v>27</v>
      </c>
      <c r="S450" t="s">
        <v>28</v>
      </c>
    </row>
    <row r="451" spans="1:19" x14ac:dyDescent="0.25">
      <c r="A451" t="s">
        <v>2923</v>
      </c>
      <c r="B451" t="s">
        <v>2924</v>
      </c>
      <c r="C451" t="s">
        <v>2925</v>
      </c>
      <c r="D451" t="s">
        <v>2926</v>
      </c>
      <c r="E451">
        <v>2015</v>
      </c>
      <c r="F451" t="s">
        <v>250</v>
      </c>
      <c r="G451">
        <v>28</v>
      </c>
      <c r="I451">
        <v>2808451</v>
      </c>
      <c r="J451">
        <v>138</v>
      </c>
      <c r="K451">
        <v>145</v>
      </c>
      <c r="L451">
        <v>7</v>
      </c>
      <c r="M451" t="s">
        <v>2927</v>
      </c>
      <c r="N451" t="s">
        <v>2928</v>
      </c>
      <c r="O451" t="s">
        <v>2929</v>
      </c>
      <c r="P451" t="s">
        <v>2930</v>
      </c>
      <c r="Q451" t="s">
        <v>6486</v>
      </c>
      <c r="R451" t="s">
        <v>30</v>
      </c>
      <c r="S451" t="s">
        <v>28</v>
      </c>
    </row>
    <row r="452" spans="1:19" x14ac:dyDescent="0.25">
      <c r="A452" t="s">
        <v>3174</v>
      </c>
      <c r="B452" t="s">
        <v>3175</v>
      </c>
      <c r="C452" t="s">
        <v>3176</v>
      </c>
      <c r="D452" t="s">
        <v>3177</v>
      </c>
      <c r="E452">
        <v>2015</v>
      </c>
      <c r="F452" t="s">
        <v>133</v>
      </c>
      <c r="G452">
        <v>4</v>
      </c>
      <c r="H452">
        <v>1</v>
      </c>
      <c r="J452">
        <v>53</v>
      </c>
      <c r="K452">
        <v>57</v>
      </c>
      <c r="L452">
        <v>4</v>
      </c>
      <c r="M452" t="s">
        <v>3178</v>
      </c>
      <c r="N452" t="s">
        <v>3179</v>
      </c>
      <c r="O452" t="s">
        <v>3180</v>
      </c>
      <c r="Q452" t="s">
        <v>6564</v>
      </c>
      <c r="R452" t="s">
        <v>30</v>
      </c>
      <c r="S452" t="s">
        <v>28</v>
      </c>
    </row>
    <row r="453" spans="1:19" x14ac:dyDescent="0.25">
      <c r="A453" t="s">
        <v>2940</v>
      </c>
      <c r="B453" t="s">
        <v>2941</v>
      </c>
      <c r="C453" t="s">
        <v>2942</v>
      </c>
      <c r="D453" t="s">
        <v>2943</v>
      </c>
      <c r="E453">
        <v>2015</v>
      </c>
      <c r="F453" t="s">
        <v>2944</v>
      </c>
      <c r="G453">
        <v>78</v>
      </c>
      <c r="H453">
        <v>2</v>
      </c>
      <c r="J453">
        <v>165</v>
      </c>
      <c r="K453">
        <v>189</v>
      </c>
      <c r="L453">
        <v>24</v>
      </c>
      <c r="M453" t="s">
        <v>2945</v>
      </c>
      <c r="N453" t="s">
        <v>2946</v>
      </c>
      <c r="O453" t="s">
        <v>2947</v>
      </c>
      <c r="P453" t="s">
        <v>2948</v>
      </c>
      <c r="Q453" t="s">
        <v>6488</v>
      </c>
      <c r="R453" t="s">
        <v>27</v>
      </c>
      <c r="S453" t="s">
        <v>28</v>
      </c>
    </row>
    <row r="454" spans="1:19" x14ac:dyDescent="0.25">
      <c r="A454" t="s">
        <v>3453</v>
      </c>
      <c r="B454" t="s">
        <v>3454</v>
      </c>
      <c r="C454" t="s">
        <v>3455</v>
      </c>
      <c r="D454" t="s">
        <v>3456</v>
      </c>
      <c r="E454">
        <v>2015</v>
      </c>
      <c r="F454" t="s">
        <v>29</v>
      </c>
      <c r="G454">
        <v>9174</v>
      </c>
      <c r="J454">
        <v>140</v>
      </c>
      <c r="K454">
        <v>151</v>
      </c>
      <c r="L454">
        <v>11</v>
      </c>
      <c r="M454" t="s">
        <v>3457</v>
      </c>
      <c r="N454" t="s">
        <v>3458</v>
      </c>
      <c r="O454" t="s">
        <v>3459</v>
      </c>
      <c r="P454" t="s">
        <v>3460</v>
      </c>
      <c r="Q454" t="s">
        <v>6642</v>
      </c>
      <c r="R454" t="s">
        <v>30</v>
      </c>
      <c r="S454" t="s">
        <v>28</v>
      </c>
    </row>
    <row r="455" spans="1:19" x14ac:dyDescent="0.25">
      <c r="A455" t="s">
        <v>3397</v>
      </c>
      <c r="B455" t="s">
        <v>3398</v>
      </c>
      <c r="C455" t="s">
        <v>3399</v>
      </c>
      <c r="D455" t="s">
        <v>3400</v>
      </c>
      <c r="E455">
        <v>2015</v>
      </c>
      <c r="F455" t="s">
        <v>3401</v>
      </c>
      <c r="G455">
        <v>48</v>
      </c>
      <c r="H455" s="1">
        <v>45355</v>
      </c>
      <c r="J455">
        <v>198</v>
      </c>
      <c r="K455">
        <v>204</v>
      </c>
      <c r="L455">
        <v>6</v>
      </c>
      <c r="N455" t="s">
        <v>3402</v>
      </c>
      <c r="O455" t="s">
        <v>3403</v>
      </c>
      <c r="Q455" t="s">
        <v>6608</v>
      </c>
      <c r="R455" t="s">
        <v>27</v>
      </c>
      <c r="S455" t="s">
        <v>28</v>
      </c>
    </row>
    <row r="456" spans="1:19" x14ac:dyDescent="0.25">
      <c r="A456" t="s">
        <v>2975</v>
      </c>
      <c r="B456" t="s">
        <v>2976</v>
      </c>
      <c r="C456" t="s">
        <v>2977</v>
      </c>
      <c r="D456" t="s">
        <v>2978</v>
      </c>
      <c r="E456">
        <v>2015</v>
      </c>
      <c r="F456" t="s">
        <v>2979</v>
      </c>
      <c r="G456">
        <v>5</v>
      </c>
      <c r="H456">
        <v>3</v>
      </c>
      <c r="J456">
        <v>62</v>
      </c>
      <c r="K456">
        <v>78</v>
      </c>
      <c r="L456">
        <v>16</v>
      </c>
      <c r="M456" t="s">
        <v>2980</v>
      </c>
      <c r="N456" t="s">
        <v>2981</v>
      </c>
      <c r="O456" t="s">
        <v>2982</v>
      </c>
      <c r="P456" t="s">
        <v>2983</v>
      </c>
      <c r="Q456" t="s">
        <v>6491</v>
      </c>
      <c r="R456" t="s">
        <v>27</v>
      </c>
      <c r="S456" t="s">
        <v>28</v>
      </c>
    </row>
    <row r="457" spans="1:19" x14ac:dyDescent="0.25">
      <c r="A457" t="s">
        <v>3225</v>
      </c>
      <c r="B457" t="s">
        <v>3226</v>
      </c>
      <c r="C457">
        <v>6506081734</v>
      </c>
      <c r="D457" t="s">
        <v>3227</v>
      </c>
      <c r="E457">
        <v>2015</v>
      </c>
      <c r="F457" t="s">
        <v>3228</v>
      </c>
      <c r="G457">
        <v>44</v>
      </c>
      <c r="J457">
        <v>181</v>
      </c>
      <c r="K457">
        <v>197</v>
      </c>
      <c r="L457">
        <v>16</v>
      </c>
      <c r="M457" t="s">
        <v>3229</v>
      </c>
      <c r="N457" t="s">
        <v>3230</v>
      </c>
      <c r="O457" t="s">
        <v>3231</v>
      </c>
      <c r="P457" t="s">
        <v>3232</v>
      </c>
      <c r="Q457" t="s">
        <v>6579</v>
      </c>
      <c r="R457" t="s">
        <v>30</v>
      </c>
      <c r="S457" t="s">
        <v>28</v>
      </c>
    </row>
    <row r="458" spans="1:19" x14ac:dyDescent="0.25">
      <c r="A458" t="s">
        <v>2896</v>
      </c>
      <c r="B458" t="s">
        <v>2897</v>
      </c>
      <c r="C458" t="s">
        <v>2898</v>
      </c>
      <c r="D458" t="s">
        <v>2899</v>
      </c>
      <c r="E458">
        <v>2015</v>
      </c>
      <c r="F458" t="s">
        <v>2900</v>
      </c>
      <c r="J458">
        <v>119</v>
      </c>
      <c r="K458">
        <v>123</v>
      </c>
      <c r="L458">
        <v>4</v>
      </c>
      <c r="M458" t="s">
        <v>2901</v>
      </c>
      <c r="N458" t="s">
        <v>2902</v>
      </c>
      <c r="O458" t="s">
        <v>2903</v>
      </c>
      <c r="P458" t="s">
        <v>2904</v>
      </c>
      <c r="Q458" t="s">
        <v>6481</v>
      </c>
      <c r="R458" t="s">
        <v>30</v>
      </c>
      <c r="S458" t="s">
        <v>28</v>
      </c>
    </row>
    <row r="459" spans="1:19" x14ac:dyDescent="0.25">
      <c r="A459" t="s">
        <v>2949</v>
      </c>
      <c r="B459" t="s">
        <v>2950</v>
      </c>
      <c r="C459" t="s">
        <v>2951</v>
      </c>
      <c r="D459" t="s">
        <v>2952</v>
      </c>
      <c r="E459">
        <v>2015</v>
      </c>
      <c r="F459" t="s">
        <v>70</v>
      </c>
      <c r="G459" t="s">
        <v>2953</v>
      </c>
      <c r="J459">
        <v>338</v>
      </c>
      <c r="K459">
        <v>345</v>
      </c>
      <c r="L459">
        <v>7</v>
      </c>
      <c r="N459" t="s">
        <v>2954</v>
      </c>
      <c r="O459" t="s">
        <v>2955</v>
      </c>
      <c r="P459" t="s">
        <v>2956</v>
      </c>
      <c r="Q459" t="s">
        <v>6489</v>
      </c>
      <c r="R459" t="s">
        <v>30</v>
      </c>
      <c r="S459" t="s">
        <v>28</v>
      </c>
    </row>
    <row r="460" spans="1:19" x14ac:dyDescent="0.25">
      <c r="A460" t="s">
        <v>2274</v>
      </c>
      <c r="B460" t="s">
        <v>3119</v>
      </c>
      <c r="C460" t="s">
        <v>2276</v>
      </c>
      <c r="D460" t="s">
        <v>3120</v>
      </c>
      <c r="E460">
        <v>2015</v>
      </c>
      <c r="F460" t="s">
        <v>387</v>
      </c>
      <c r="G460" t="s">
        <v>3121</v>
      </c>
      <c r="H460" t="s">
        <v>3121</v>
      </c>
      <c r="N460" t="s">
        <v>3122</v>
      </c>
      <c r="O460" t="s">
        <v>3123</v>
      </c>
      <c r="P460" t="s">
        <v>3124</v>
      </c>
      <c r="Q460" t="s">
        <v>6537</v>
      </c>
      <c r="R460" t="s">
        <v>30</v>
      </c>
      <c r="S460" t="s">
        <v>28</v>
      </c>
    </row>
    <row r="461" spans="1:19" x14ac:dyDescent="0.25">
      <c r="A461" t="s">
        <v>3437</v>
      </c>
      <c r="B461" t="s">
        <v>3438</v>
      </c>
      <c r="C461" t="s">
        <v>3439</v>
      </c>
      <c r="D461" t="s">
        <v>3440</v>
      </c>
      <c r="E461">
        <v>2015</v>
      </c>
      <c r="F461" t="s">
        <v>3441</v>
      </c>
      <c r="G461">
        <v>21</v>
      </c>
      <c r="H461">
        <v>4</v>
      </c>
      <c r="J461">
        <v>525</v>
      </c>
      <c r="K461">
        <v>541</v>
      </c>
      <c r="L461">
        <v>16</v>
      </c>
      <c r="M461" t="s">
        <v>3442</v>
      </c>
      <c r="N461" t="s">
        <v>3443</v>
      </c>
      <c r="O461" t="s">
        <v>3444</v>
      </c>
      <c r="P461" t="s">
        <v>3445</v>
      </c>
      <c r="Q461" t="s">
        <v>6629</v>
      </c>
      <c r="R461" t="s">
        <v>27</v>
      </c>
      <c r="S461" t="s">
        <v>28</v>
      </c>
    </row>
    <row r="462" spans="1:19" x14ac:dyDescent="0.25">
      <c r="A462" t="s">
        <v>6568</v>
      </c>
      <c r="B462" t="s">
        <v>6569</v>
      </c>
      <c r="C462" t="s">
        <v>6570</v>
      </c>
      <c r="D462" t="s">
        <v>6571</v>
      </c>
      <c r="E462">
        <v>2015</v>
      </c>
      <c r="F462" t="s">
        <v>6572</v>
      </c>
      <c r="G462">
        <v>46</v>
      </c>
      <c r="H462">
        <v>2</v>
      </c>
      <c r="J462">
        <v>391</v>
      </c>
      <c r="K462">
        <v>411</v>
      </c>
      <c r="L462">
        <v>20</v>
      </c>
      <c r="M462" t="s">
        <v>6573</v>
      </c>
      <c r="N462" t="s">
        <v>6574</v>
      </c>
      <c r="O462" t="s">
        <v>6575</v>
      </c>
      <c r="Q462" t="s">
        <v>6576</v>
      </c>
      <c r="R462" t="s">
        <v>27</v>
      </c>
      <c r="S462" t="s">
        <v>28</v>
      </c>
    </row>
    <row r="463" spans="1:19" x14ac:dyDescent="0.25">
      <c r="A463" t="s">
        <v>3318</v>
      </c>
      <c r="B463" t="s">
        <v>3319</v>
      </c>
      <c r="C463" t="s">
        <v>3320</v>
      </c>
      <c r="D463" t="s">
        <v>3321</v>
      </c>
      <c r="E463">
        <v>2015</v>
      </c>
      <c r="F463" t="s">
        <v>3322</v>
      </c>
      <c r="N463" t="s">
        <v>3323</v>
      </c>
      <c r="O463" t="s">
        <v>3324</v>
      </c>
      <c r="Q463" t="s">
        <v>6588</v>
      </c>
      <c r="R463" t="s">
        <v>30</v>
      </c>
      <c r="S463" t="s">
        <v>28</v>
      </c>
    </row>
    <row r="464" spans="1:19" x14ac:dyDescent="0.25">
      <c r="A464" t="s">
        <v>2914</v>
      </c>
      <c r="B464" t="s">
        <v>2915</v>
      </c>
      <c r="C464" t="s">
        <v>2916</v>
      </c>
      <c r="D464" t="s">
        <v>2917</v>
      </c>
      <c r="E464">
        <v>2015</v>
      </c>
      <c r="F464" t="s">
        <v>457</v>
      </c>
      <c r="G464" t="s">
        <v>2918</v>
      </c>
      <c r="J464">
        <v>2245</v>
      </c>
      <c r="K464">
        <v>2254</v>
      </c>
      <c r="L464">
        <v>9</v>
      </c>
      <c r="M464" t="s">
        <v>2919</v>
      </c>
      <c r="N464" t="s">
        <v>2920</v>
      </c>
      <c r="O464" t="s">
        <v>2921</v>
      </c>
      <c r="P464" t="s">
        <v>2922</v>
      </c>
      <c r="Q464" t="s">
        <v>6484</v>
      </c>
      <c r="R464" t="s">
        <v>30</v>
      </c>
      <c r="S464" t="s">
        <v>28</v>
      </c>
    </row>
    <row r="465" spans="1:19" x14ac:dyDescent="0.25">
      <c r="A465" t="s">
        <v>3102</v>
      </c>
      <c r="B465" t="s">
        <v>3103</v>
      </c>
      <c r="C465" t="s">
        <v>3104</v>
      </c>
      <c r="D465" t="s">
        <v>3105</v>
      </c>
      <c r="E465">
        <v>2015</v>
      </c>
      <c r="F465" t="s">
        <v>3106</v>
      </c>
      <c r="G465">
        <v>9</v>
      </c>
      <c r="H465">
        <v>2</v>
      </c>
      <c r="J465">
        <v>105</v>
      </c>
      <c r="K465">
        <v>119</v>
      </c>
      <c r="L465">
        <v>14</v>
      </c>
      <c r="M465" t="s">
        <v>3107</v>
      </c>
      <c r="N465" t="s">
        <v>3108</v>
      </c>
      <c r="O465" t="s">
        <v>3109</v>
      </c>
      <c r="P465" t="s">
        <v>3110</v>
      </c>
      <c r="Q465" t="s">
        <v>6533</v>
      </c>
      <c r="R465" t="s">
        <v>27</v>
      </c>
      <c r="S465" t="s">
        <v>28</v>
      </c>
    </row>
    <row r="466" spans="1:19" x14ac:dyDescent="0.25">
      <c r="A466" t="s">
        <v>3297</v>
      </c>
      <c r="B466" t="s">
        <v>3298</v>
      </c>
      <c r="C466" t="s">
        <v>3299</v>
      </c>
      <c r="D466" t="s">
        <v>3300</v>
      </c>
      <c r="E466">
        <v>2015</v>
      </c>
      <c r="F466" t="s">
        <v>3032</v>
      </c>
      <c r="J466">
        <v>745</v>
      </c>
      <c r="K466">
        <v>750</v>
      </c>
      <c r="L466">
        <v>5</v>
      </c>
      <c r="M466" t="s">
        <v>3301</v>
      </c>
      <c r="N466" t="s">
        <v>3302</v>
      </c>
      <c r="O466" t="s">
        <v>3303</v>
      </c>
      <c r="P466" t="s">
        <v>3304</v>
      </c>
      <c r="Q466" t="s">
        <v>6585</v>
      </c>
      <c r="R466" t="s">
        <v>30</v>
      </c>
      <c r="S466" t="s">
        <v>28</v>
      </c>
    </row>
    <row r="467" spans="1:19" x14ac:dyDescent="0.25">
      <c r="A467" t="s">
        <v>6470</v>
      </c>
      <c r="B467" t="s">
        <v>6471</v>
      </c>
      <c r="C467" t="s">
        <v>6472</v>
      </c>
      <c r="D467" t="s">
        <v>6473</v>
      </c>
      <c r="E467">
        <v>2015</v>
      </c>
      <c r="F467" t="s">
        <v>965</v>
      </c>
      <c r="G467">
        <v>7</v>
      </c>
      <c r="H467">
        <v>1</v>
      </c>
      <c r="J467">
        <v>44</v>
      </c>
      <c r="K467">
        <v>56</v>
      </c>
      <c r="L467">
        <v>12</v>
      </c>
      <c r="M467" t="s">
        <v>6474</v>
      </c>
      <c r="N467" t="s">
        <v>6475</v>
      </c>
      <c r="O467" t="s">
        <v>6476</v>
      </c>
      <c r="P467" t="s">
        <v>6477</v>
      </c>
      <c r="Q467" t="s">
        <v>6478</v>
      </c>
      <c r="R467" t="s">
        <v>27</v>
      </c>
      <c r="S467" t="s">
        <v>28</v>
      </c>
    </row>
    <row r="468" spans="1:19" x14ac:dyDescent="0.25">
      <c r="A468" t="s">
        <v>6589</v>
      </c>
      <c r="B468" t="s">
        <v>6590</v>
      </c>
      <c r="C468" t="s">
        <v>6591</v>
      </c>
      <c r="D468" t="s">
        <v>6592</v>
      </c>
      <c r="E468">
        <v>2015</v>
      </c>
      <c r="F468" t="s">
        <v>1109</v>
      </c>
      <c r="G468">
        <v>313</v>
      </c>
      <c r="J468">
        <v>385</v>
      </c>
      <c r="K468">
        <v>390</v>
      </c>
      <c r="L468">
        <v>5</v>
      </c>
      <c r="M468" t="s">
        <v>6593</v>
      </c>
      <c r="N468" t="s">
        <v>6594</v>
      </c>
      <c r="O468" t="s">
        <v>6595</v>
      </c>
      <c r="P468" t="s">
        <v>6596</v>
      </c>
      <c r="Q468" t="s">
        <v>6597</v>
      </c>
      <c r="R468" t="s">
        <v>27</v>
      </c>
      <c r="S468" t="s">
        <v>28</v>
      </c>
    </row>
    <row r="469" spans="1:19" x14ac:dyDescent="0.25">
      <c r="A469" t="s">
        <v>3382</v>
      </c>
      <c r="B469" t="s">
        <v>3383</v>
      </c>
      <c r="C469">
        <v>6603204795</v>
      </c>
      <c r="D469" t="s">
        <v>3384</v>
      </c>
      <c r="E469">
        <v>2015</v>
      </c>
      <c r="F469" t="s">
        <v>3080</v>
      </c>
      <c r="G469">
        <v>3</v>
      </c>
      <c r="J469">
        <v>1551</v>
      </c>
      <c r="K469">
        <v>1557</v>
      </c>
      <c r="L469">
        <v>6</v>
      </c>
      <c r="M469" t="s">
        <v>3385</v>
      </c>
      <c r="N469" t="s">
        <v>3386</v>
      </c>
      <c r="O469" t="s">
        <v>3387</v>
      </c>
      <c r="P469" t="s">
        <v>3388</v>
      </c>
      <c r="Q469" t="s">
        <v>6606</v>
      </c>
      <c r="R469" t="s">
        <v>30</v>
      </c>
      <c r="S469" t="s">
        <v>28</v>
      </c>
    </row>
    <row r="470" spans="1:19" x14ac:dyDescent="0.25">
      <c r="A470" t="s">
        <v>3126</v>
      </c>
      <c r="B470" t="s">
        <v>3127</v>
      </c>
      <c r="C470" t="s">
        <v>3128</v>
      </c>
      <c r="D470" t="s">
        <v>3129</v>
      </c>
      <c r="E470">
        <v>2015</v>
      </c>
      <c r="F470" t="s">
        <v>3130</v>
      </c>
      <c r="I470">
        <v>7235882</v>
      </c>
      <c r="M470" t="s">
        <v>3131</v>
      </c>
      <c r="N470" t="s">
        <v>3132</v>
      </c>
      <c r="O470" t="s">
        <v>3133</v>
      </c>
      <c r="P470" t="s">
        <v>3134</v>
      </c>
      <c r="Q470" t="s">
        <v>6538</v>
      </c>
      <c r="R470" t="s">
        <v>30</v>
      </c>
      <c r="S470" t="s">
        <v>28</v>
      </c>
    </row>
    <row r="471" spans="1:19" x14ac:dyDescent="0.25">
      <c r="A471" t="s">
        <v>6746</v>
      </c>
      <c r="B471" t="s">
        <v>6747</v>
      </c>
      <c r="C471">
        <v>47962372000</v>
      </c>
      <c r="D471" t="s">
        <v>6826</v>
      </c>
      <c r="E471">
        <v>2015</v>
      </c>
      <c r="F471" t="s">
        <v>6827</v>
      </c>
      <c r="G471">
        <v>13</v>
      </c>
      <c r="H471">
        <v>3</v>
      </c>
      <c r="J471">
        <v>181</v>
      </c>
      <c r="K471">
        <v>191</v>
      </c>
      <c r="L471">
        <v>10</v>
      </c>
      <c r="N471" t="s">
        <v>6828</v>
      </c>
      <c r="O471" t="s">
        <v>6829</v>
      </c>
      <c r="P471" t="s">
        <v>6830</v>
      </c>
      <c r="Q471" t="s">
        <v>6831</v>
      </c>
      <c r="R471" t="s">
        <v>27</v>
      </c>
      <c r="S471" t="s">
        <v>28</v>
      </c>
    </row>
    <row r="472" spans="1:19" x14ac:dyDescent="0.25">
      <c r="A472" t="s">
        <v>2880</v>
      </c>
      <c r="B472" t="s">
        <v>2881</v>
      </c>
      <c r="C472" t="s">
        <v>2882</v>
      </c>
      <c r="D472" t="s">
        <v>2883</v>
      </c>
      <c r="E472">
        <v>2015</v>
      </c>
      <c r="F472" t="s">
        <v>29</v>
      </c>
      <c r="G472">
        <v>9296</v>
      </c>
      <c r="J472">
        <v>453</v>
      </c>
      <c r="K472">
        <v>471</v>
      </c>
      <c r="L472">
        <v>18</v>
      </c>
      <c r="M472" t="s">
        <v>2884</v>
      </c>
      <c r="N472" t="s">
        <v>2885</v>
      </c>
      <c r="O472" t="s">
        <v>2886</v>
      </c>
      <c r="P472" t="s">
        <v>2887</v>
      </c>
      <c r="Q472" t="s">
        <v>6457</v>
      </c>
      <c r="R472" t="s">
        <v>30</v>
      </c>
      <c r="S472" t="s">
        <v>28</v>
      </c>
    </row>
    <row r="473" spans="1:19" x14ac:dyDescent="0.25">
      <c r="A473" t="s">
        <v>3066</v>
      </c>
      <c r="B473" t="s">
        <v>3067</v>
      </c>
      <c r="C473" t="s">
        <v>3068</v>
      </c>
      <c r="D473" t="s">
        <v>3069</v>
      </c>
      <c r="E473">
        <v>2015</v>
      </c>
      <c r="F473" t="s">
        <v>250</v>
      </c>
      <c r="G473" t="s">
        <v>3070</v>
      </c>
      <c r="I473" t="s">
        <v>3071</v>
      </c>
      <c r="M473" t="s">
        <v>3072</v>
      </c>
      <c r="N473" t="s">
        <v>3073</v>
      </c>
      <c r="O473" t="s">
        <v>3074</v>
      </c>
      <c r="P473" t="s">
        <v>3075</v>
      </c>
      <c r="Q473" t="s">
        <v>6510</v>
      </c>
      <c r="R473" t="s">
        <v>30</v>
      </c>
      <c r="S473" t="s">
        <v>28</v>
      </c>
    </row>
    <row r="474" spans="1:19" x14ac:dyDescent="0.25">
      <c r="A474" t="s">
        <v>3446</v>
      </c>
      <c r="B474" t="s">
        <v>3447</v>
      </c>
      <c r="C474" t="s">
        <v>3448</v>
      </c>
      <c r="D474" t="s">
        <v>3449</v>
      </c>
      <c r="E474">
        <v>2015</v>
      </c>
      <c r="F474" t="s">
        <v>2860</v>
      </c>
      <c r="G474">
        <v>15</v>
      </c>
      <c r="H474">
        <v>1</v>
      </c>
      <c r="I474">
        <v>106</v>
      </c>
      <c r="M474" t="s">
        <v>3450</v>
      </c>
      <c r="N474" t="s">
        <v>3451</v>
      </c>
      <c r="O474" t="s">
        <v>3452</v>
      </c>
      <c r="Q474" t="s">
        <v>6631</v>
      </c>
      <c r="R474" t="s">
        <v>27</v>
      </c>
      <c r="S474" t="s">
        <v>28</v>
      </c>
    </row>
    <row r="475" spans="1:19" x14ac:dyDescent="0.25">
      <c r="A475" t="s">
        <v>3333</v>
      </c>
      <c r="B475" t="s">
        <v>3334</v>
      </c>
      <c r="C475" t="s">
        <v>3335</v>
      </c>
      <c r="D475" t="s">
        <v>3336</v>
      </c>
      <c r="E475">
        <v>2015</v>
      </c>
      <c r="F475" t="s">
        <v>3337</v>
      </c>
      <c r="N475" t="s">
        <v>3338</v>
      </c>
      <c r="O475" t="s">
        <v>3339</v>
      </c>
      <c r="P475" t="s">
        <v>3340</v>
      </c>
      <c r="Q475" t="s">
        <v>6599</v>
      </c>
      <c r="R475" t="s">
        <v>30</v>
      </c>
      <c r="S475" t="s">
        <v>28</v>
      </c>
    </row>
    <row r="476" spans="1:19" x14ac:dyDescent="0.25">
      <c r="A476" t="s">
        <v>3033</v>
      </c>
      <c r="B476" t="s">
        <v>3034</v>
      </c>
      <c r="C476">
        <v>7201617165</v>
      </c>
      <c r="D476" t="s">
        <v>3035</v>
      </c>
      <c r="E476">
        <v>2015</v>
      </c>
      <c r="F476" t="s">
        <v>250</v>
      </c>
      <c r="G476" t="s">
        <v>3036</v>
      </c>
      <c r="I476">
        <v>31</v>
      </c>
      <c r="M476" t="s">
        <v>3037</v>
      </c>
      <c r="N476" t="s">
        <v>3038</v>
      </c>
      <c r="O476" t="s">
        <v>3039</v>
      </c>
      <c r="P476" t="s">
        <v>3040</v>
      </c>
      <c r="Q476" t="s">
        <v>6506</v>
      </c>
      <c r="R476" t="s">
        <v>30</v>
      </c>
      <c r="S476" t="s">
        <v>28</v>
      </c>
    </row>
    <row r="477" spans="1:19" x14ac:dyDescent="0.25">
      <c r="A477" t="s">
        <v>3421</v>
      </c>
      <c r="B477" t="s">
        <v>3422</v>
      </c>
      <c r="C477" t="s">
        <v>3423</v>
      </c>
      <c r="D477" t="s">
        <v>3424</v>
      </c>
      <c r="E477">
        <v>2015</v>
      </c>
      <c r="F477" t="s">
        <v>3425</v>
      </c>
      <c r="I477">
        <v>7162973</v>
      </c>
      <c r="J477">
        <v>341</v>
      </c>
      <c r="K477">
        <v>346</v>
      </c>
      <c r="L477">
        <v>5</v>
      </c>
      <c r="M477" t="s">
        <v>3426</v>
      </c>
      <c r="N477" t="s">
        <v>3427</v>
      </c>
      <c r="O477" t="s">
        <v>3428</v>
      </c>
      <c r="P477" t="s">
        <v>3429</v>
      </c>
      <c r="Q477" t="s">
        <v>6627</v>
      </c>
      <c r="R477" t="s">
        <v>30</v>
      </c>
      <c r="S477" t="s">
        <v>28</v>
      </c>
    </row>
    <row r="478" spans="1:19" x14ac:dyDescent="0.25">
      <c r="A478" t="s">
        <v>3157</v>
      </c>
      <c r="B478" t="s">
        <v>3158</v>
      </c>
      <c r="C478" t="s">
        <v>3159</v>
      </c>
      <c r="D478" t="s">
        <v>3160</v>
      </c>
      <c r="E478">
        <v>2015</v>
      </c>
      <c r="F478" t="s">
        <v>3161</v>
      </c>
      <c r="G478">
        <v>76</v>
      </c>
      <c r="H478">
        <v>2</v>
      </c>
      <c r="J478">
        <v>270</v>
      </c>
      <c r="K478">
        <v>280</v>
      </c>
      <c r="L478">
        <v>10</v>
      </c>
      <c r="N478" t="s">
        <v>3162</v>
      </c>
      <c r="O478" t="s">
        <v>3163</v>
      </c>
      <c r="P478" t="s">
        <v>3164</v>
      </c>
      <c r="Q478" t="s">
        <v>6551</v>
      </c>
      <c r="R478" t="s">
        <v>27</v>
      </c>
      <c r="S478" t="s">
        <v>28</v>
      </c>
    </row>
    <row r="479" spans="1:19" x14ac:dyDescent="0.25">
      <c r="A479" t="s">
        <v>3341</v>
      </c>
      <c r="B479" t="s">
        <v>3342</v>
      </c>
      <c r="C479" t="s">
        <v>3343</v>
      </c>
      <c r="D479" t="s">
        <v>3344</v>
      </c>
      <c r="E479">
        <v>2015</v>
      </c>
      <c r="F479" t="s">
        <v>53</v>
      </c>
      <c r="G479">
        <v>72</v>
      </c>
      <c r="J479">
        <v>423</v>
      </c>
      <c r="K479">
        <v>433</v>
      </c>
      <c r="L479">
        <v>10</v>
      </c>
      <c r="M479" t="s">
        <v>3345</v>
      </c>
      <c r="N479" t="s">
        <v>3346</v>
      </c>
      <c r="O479" t="s">
        <v>3347</v>
      </c>
      <c r="P479" t="s">
        <v>3348</v>
      </c>
      <c r="Q479" t="s">
        <v>6600</v>
      </c>
      <c r="R479" t="s">
        <v>30</v>
      </c>
      <c r="S479" t="s">
        <v>28</v>
      </c>
    </row>
    <row r="480" spans="1:19" x14ac:dyDescent="0.25">
      <c r="A480" t="s">
        <v>3255</v>
      </c>
      <c r="B480" t="s">
        <v>3256</v>
      </c>
      <c r="C480" t="s">
        <v>3257</v>
      </c>
      <c r="D480" t="s">
        <v>3258</v>
      </c>
      <c r="E480">
        <v>2015</v>
      </c>
      <c r="F480" t="s">
        <v>462</v>
      </c>
      <c r="G480" t="s">
        <v>3259</v>
      </c>
      <c r="H480" t="s">
        <v>3260</v>
      </c>
      <c r="I480">
        <v>7044093</v>
      </c>
      <c r="M480" t="s">
        <v>3261</v>
      </c>
      <c r="N480" t="s">
        <v>3262</v>
      </c>
      <c r="O480" t="s">
        <v>3263</v>
      </c>
      <c r="P480" t="s">
        <v>3264</v>
      </c>
      <c r="Q480" t="s">
        <v>6582</v>
      </c>
      <c r="R480" t="s">
        <v>30</v>
      </c>
      <c r="S480" t="s">
        <v>28</v>
      </c>
    </row>
    <row r="481" spans="1:19" x14ac:dyDescent="0.25">
      <c r="A481" t="s">
        <v>2888</v>
      </c>
      <c r="B481" t="s">
        <v>2889</v>
      </c>
      <c r="C481" t="s">
        <v>2890</v>
      </c>
      <c r="D481" t="s">
        <v>2891</v>
      </c>
      <c r="E481">
        <v>2015</v>
      </c>
      <c r="F481" t="s">
        <v>938</v>
      </c>
      <c r="G481">
        <v>14</v>
      </c>
      <c r="H481">
        <v>2</v>
      </c>
      <c r="J481">
        <v>265</v>
      </c>
      <c r="K481">
        <v>277</v>
      </c>
      <c r="L481">
        <v>12</v>
      </c>
      <c r="M481" t="s">
        <v>2892</v>
      </c>
      <c r="N481" t="s">
        <v>2893</v>
      </c>
      <c r="O481" t="s">
        <v>2894</v>
      </c>
      <c r="P481" t="s">
        <v>2895</v>
      </c>
      <c r="Q481" t="s">
        <v>6480</v>
      </c>
      <c r="R481" t="s">
        <v>27</v>
      </c>
      <c r="S481" t="s">
        <v>28</v>
      </c>
    </row>
    <row r="482" spans="1:19" x14ac:dyDescent="0.25">
      <c r="A482" t="s">
        <v>3085</v>
      </c>
      <c r="B482" t="s">
        <v>3086</v>
      </c>
      <c r="C482" t="s">
        <v>3087</v>
      </c>
      <c r="D482" t="s">
        <v>3088</v>
      </c>
      <c r="E482">
        <v>2015</v>
      </c>
      <c r="F482" t="s">
        <v>2657</v>
      </c>
      <c r="G482">
        <v>53</v>
      </c>
      <c r="I482">
        <v>3546</v>
      </c>
      <c r="J482">
        <v>131</v>
      </c>
      <c r="K482">
        <v>139</v>
      </c>
      <c r="L482">
        <v>8</v>
      </c>
      <c r="M482" t="s">
        <v>3089</v>
      </c>
      <c r="N482" t="s">
        <v>3090</v>
      </c>
      <c r="O482" t="s">
        <v>3091</v>
      </c>
      <c r="P482" t="s">
        <v>3092</v>
      </c>
      <c r="Q482" t="s">
        <v>6530</v>
      </c>
      <c r="R482" t="s">
        <v>27</v>
      </c>
      <c r="S482" t="s">
        <v>28</v>
      </c>
    </row>
    <row r="483" spans="1:19" x14ac:dyDescent="0.25">
      <c r="A483" t="s">
        <v>3165</v>
      </c>
      <c r="B483" t="s">
        <v>3166</v>
      </c>
      <c r="C483" t="s">
        <v>3167</v>
      </c>
      <c r="D483" t="s">
        <v>3168</v>
      </c>
      <c r="E483">
        <v>2015</v>
      </c>
      <c r="F483" t="s">
        <v>3169</v>
      </c>
      <c r="G483" t="s">
        <v>2953</v>
      </c>
      <c r="J483">
        <v>320</v>
      </c>
      <c r="K483">
        <v>327</v>
      </c>
      <c r="L483">
        <v>7</v>
      </c>
      <c r="M483" t="s">
        <v>3170</v>
      </c>
      <c r="N483" t="s">
        <v>3171</v>
      </c>
      <c r="O483" t="s">
        <v>3172</v>
      </c>
      <c r="P483" t="s">
        <v>3173</v>
      </c>
      <c r="Q483" t="s">
        <v>6563</v>
      </c>
      <c r="R483" t="s">
        <v>30</v>
      </c>
      <c r="S483" t="s">
        <v>28</v>
      </c>
    </row>
    <row r="484" spans="1:19" x14ac:dyDescent="0.25">
      <c r="A484" t="s">
        <v>9310</v>
      </c>
      <c r="D484" t="s">
        <v>9311</v>
      </c>
      <c r="E484">
        <v>2016</v>
      </c>
      <c r="F484" t="s">
        <v>9414</v>
      </c>
      <c r="J484">
        <v>322</v>
      </c>
      <c r="K484">
        <v>333</v>
      </c>
      <c r="L484">
        <f>K484-J484+1</f>
        <v>12</v>
      </c>
      <c r="M484" t="s">
        <v>2609</v>
      </c>
      <c r="N484" t="s">
        <v>9312</v>
      </c>
      <c r="O484" t="s">
        <v>9313</v>
      </c>
      <c r="P484" t="s">
        <v>9314</v>
      </c>
      <c r="R484" t="s">
        <v>9238</v>
      </c>
      <c r="S484" t="s">
        <v>9239</v>
      </c>
    </row>
    <row r="485" spans="1:19" x14ac:dyDescent="0.25">
      <c r="A485" t="s">
        <v>7346</v>
      </c>
      <c r="D485" t="s">
        <v>7347</v>
      </c>
      <c r="E485">
        <v>2016</v>
      </c>
      <c r="F485" t="s">
        <v>7348</v>
      </c>
      <c r="J485">
        <v>705</v>
      </c>
      <c r="K485">
        <v>709</v>
      </c>
      <c r="L485">
        <f t="shared" ref="L485:L506" si="8">K485-J485</f>
        <v>4</v>
      </c>
      <c r="M485" t="s">
        <v>7349</v>
      </c>
      <c r="N485" t="s">
        <v>7350</v>
      </c>
      <c r="O485" t="s">
        <v>7351</v>
      </c>
      <c r="P485" t="s">
        <v>7352</v>
      </c>
      <c r="Q485" s="3"/>
      <c r="R485" t="s">
        <v>7286</v>
      </c>
      <c r="S485" t="s">
        <v>7287</v>
      </c>
    </row>
    <row r="486" spans="1:19" x14ac:dyDescent="0.25">
      <c r="A486" t="s">
        <v>7479</v>
      </c>
      <c r="D486" t="s">
        <v>7480</v>
      </c>
      <c r="E486">
        <v>2016</v>
      </c>
      <c r="F486" t="s">
        <v>7481</v>
      </c>
      <c r="J486">
        <v>858</v>
      </c>
      <c r="K486">
        <v>862</v>
      </c>
      <c r="L486">
        <f t="shared" si="8"/>
        <v>4</v>
      </c>
      <c r="M486" t="s">
        <v>7482</v>
      </c>
      <c r="N486" t="s">
        <v>7483</v>
      </c>
      <c r="O486" t="s">
        <v>7484</v>
      </c>
      <c r="P486" t="s">
        <v>7485</v>
      </c>
      <c r="Q486" s="3"/>
      <c r="R486" t="s">
        <v>7286</v>
      </c>
      <c r="S486" t="s">
        <v>7287</v>
      </c>
    </row>
    <row r="487" spans="1:19" x14ac:dyDescent="0.25">
      <c r="A487" t="s">
        <v>7505</v>
      </c>
      <c r="D487" t="s">
        <v>7506</v>
      </c>
      <c r="E487">
        <v>2016</v>
      </c>
      <c r="F487" t="s">
        <v>7507</v>
      </c>
      <c r="J487">
        <v>1</v>
      </c>
      <c r="K487">
        <v>5</v>
      </c>
      <c r="L487">
        <f t="shared" si="8"/>
        <v>4</v>
      </c>
      <c r="M487" t="s">
        <v>7508</v>
      </c>
      <c r="N487" t="s">
        <v>7509</v>
      </c>
      <c r="O487" t="s">
        <v>7510</v>
      </c>
      <c r="P487" t="s">
        <v>7511</v>
      </c>
      <c r="Q487" s="3"/>
      <c r="R487" t="s">
        <v>7286</v>
      </c>
      <c r="S487" t="s">
        <v>7287</v>
      </c>
    </row>
    <row r="488" spans="1:19" x14ac:dyDescent="0.25">
      <c r="A488" t="s">
        <v>7649</v>
      </c>
      <c r="D488" t="s">
        <v>7650</v>
      </c>
      <c r="E488">
        <v>2016</v>
      </c>
      <c r="F488" t="s">
        <v>7651</v>
      </c>
      <c r="J488">
        <v>1032</v>
      </c>
      <c r="K488">
        <v>1036</v>
      </c>
      <c r="L488">
        <f t="shared" si="8"/>
        <v>4</v>
      </c>
      <c r="M488" t="s">
        <v>2773</v>
      </c>
      <c r="N488" t="s">
        <v>7652</v>
      </c>
      <c r="O488" t="s">
        <v>7653</v>
      </c>
      <c r="P488" t="s">
        <v>7654</v>
      </c>
      <c r="Q488" s="3"/>
      <c r="R488" t="s">
        <v>7286</v>
      </c>
      <c r="S488" t="s">
        <v>7287</v>
      </c>
    </row>
    <row r="489" spans="1:19" x14ac:dyDescent="0.25">
      <c r="A489" t="s">
        <v>7846</v>
      </c>
      <c r="D489" t="s">
        <v>2762</v>
      </c>
      <c r="E489">
        <v>2016</v>
      </c>
      <c r="F489" t="s">
        <v>7847</v>
      </c>
      <c r="J489">
        <v>1</v>
      </c>
      <c r="K489">
        <v>7</v>
      </c>
      <c r="L489">
        <f t="shared" si="8"/>
        <v>6</v>
      </c>
      <c r="M489" t="s">
        <v>2764</v>
      </c>
      <c r="N489" t="s">
        <v>7848</v>
      </c>
      <c r="O489" t="s">
        <v>7849</v>
      </c>
      <c r="P489" t="s">
        <v>7850</v>
      </c>
      <c r="Q489" s="3"/>
      <c r="R489" t="s">
        <v>7286</v>
      </c>
      <c r="S489" t="s">
        <v>7287</v>
      </c>
    </row>
    <row r="490" spans="1:19" x14ac:dyDescent="0.25">
      <c r="A490" t="s">
        <v>7894</v>
      </c>
      <c r="D490" t="s">
        <v>7895</v>
      </c>
      <c r="E490">
        <v>2016</v>
      </c>
      <c r="F490" t="s">
        <v>7896</v>
      </c>
      <c r="J490">
        <v>662</v>
      </c>
      <c r="K490">
        <v>671</v>
      </c>
      <c r="L490">
        <f t="shared" si="8"/>
        <v>9</v>
      </c>
      <c r="M490" t="s">
        <v>2369</v>
      </c>
      <c r="N490" t="s">
        <v>7897</v>
      </c>
      <c r="O490" t="s">
        <v>7898</v>
      </c>
      <c r="P490" t="s">
        <v>7899</v>
      </c>
      <c r="Q490" s="3"/>
      <c r="R490" t="s">
        <v>7286</v>
      </c>
      <c r="S490" t="s">
        <v>7287</v>
      </c>
    </row>
    <row r="491" spans="1:19" x14ac:dyDescent="0.25">
      <c r="A491" t="s">
        <v>7970</v>
      </c>
      <c r="D491" t="s">
        <v>7971</v>
      </c>
      <c r="E491">
        <v>2016</v>
      </c>
      <c r="F491" t="s">
        <v>7972</v>
      </c>
      <c r="J491">
        <v>1</v>
      </c>
      <c r="K491">
        <v>6</v>
      </c>
      <c r="L491">
        <f t="shared" si="8"/>
        <v>5</v>
      </c>
      <c r="M491" t="s">
        <v>7973</v>
      </c>
      <c r="N491" t="s">
        <v>7974</v>
      </c>
      <c r="O491" t="s">
        <v>7975</v>
      </c>
      <c r="P491" t="s">
        <v>7976</v>
      </c>
      <c r="Q491" s="3"/>
      <c r="R491" t="s">
        <v>7286</v>
      </c>
      <c r="S491" t="s">
        <v>7287</v>
      </c>
    </row>
    <row r="492" spans="1:19" x14ac:dyDescent="0.25">
      <c r="A492" t="s">
        <v>8043</v>
      </c>
      <c r="D492" t="s">
        <v>8044</v>
      </c>
      <c r="E492">
        <v>2016</v>
      </c>
      <c r="F492" t="s">
        <v>8045</v>
      </c>
      <c r="J492">
        <v>1</v>
      </c>
      <c r="K492">
        <v>9</v>
      </c>
      <c r="L492">
        <f t="shared" si="8"/>
        <v>8</v>
      </c>
      <c r="M492" t="s">
        <v>8046</v>
      </c>
      <c r="N492" t="s">
        <v>8047</v>
      </c>
      <c r="O492" t="s">
        <v>8048</v>
      </c>
      <c r="P492" t="s">
        <v>8049</v>
      </c>
      <c r="Q492" s="3"/>
      <c r="R492" t="s">
        <v>7286</v>
      </c>
      <c r="S492" t="s">
        <v>7287</v>
      </c>
    </row>
    <row r="493" spans="1:19" x14ac:dyDescent="0.25">
      <c r="A493" t="s">
        <v>8082</v>
      </c>
      <c r="D493" t="s">
        <v>8083</v>
      </c>
      <c r="E493">
        <v>2016</v>
      </c>
      <c r="F493" t="s">
        <v>8084</v>
      </c>
      <c r="J493">
        <v>1</v>
      </c>
      <c r="K493">
        <v>9</v>
      </c>
      <c r="L493">
        <f t="shared" si="8"/>
        <v>8</v>
      </c>
      <c r="M493" t="s">
        <v>8085</v>
      </c>
      <c r="N493" t="s">
        <v>8086</v>
      </c>
      <c r="O493" t="s">
        <v>8087</v>
      </c>
      <c r="P493" t="s">
        <v>8088</v>
      </c>
      <c r="Q493" s="3"/>
      <c r="R493" t="s">
        <v>7286</v>
      </c>
      <c r="S493" t="s">
        <v>7287</v>
      </c>
    </row>
    <row r="494" spans="1:19" x14ac:dyDescent="0.25">
      <c r="A494" t="s">
        <v>8157</v>
      </c>
      <c r="D494" t="s">
        <v>8158</v>
      </c>
      <c r="E494">
        <v>2016</v>
      </c>
      <c r="F494" t="s">
        <v>8159</v>
      </c>
      <c r="G494">
        <v>11</v>
      </c>
      <c r="H494">
        <v>4</v>
      </c>
      <c r="J494">
        <v>227</v>
      </c>
      <c r="K494">
        <v>234</v>
      </c>
      <c r="L494">
        <f t="shared" si="8"/>
        <v>7</v>
      </c>
      <c r="M494" t="s">
        <v>8160</v>
      </c>
      <c r="N494" t="s">
        <v>8161</v>
      </c>
      <c r="O494" t="s">
        <v>8162</v>
      </c>
      <c r="P494" t="s">
        <v>8163</v>
      </c>
      <c r="Q494" s="3"/>
      <c r="R494" t="s">
        <v>7340</v>
      </c>
      <c r="S494" t="s">
        <v>7287</v>
      </c>
    </row>
    <row r="495" spans="1:19" x14ac:dyDescent="0.25">
      <c r="A495" t="s">
        <v>8253</v>
      </c>
      <c r="D495" t="s">
        <v>8254</v>
      </c>
      <c r="E495">
        <v>2016</v>
      </c>
      <c r="F495" t="s">
        <v>8255</v>
      </c>
      <c r="J495">
        <v>1</v>
      </c>
      <c r="K495">
        <v>7</v>
      </c>
      <c r="L495">
        <f t="shared" si="8"/>
        <v>6</v>
      </c>
      <c r="M495" t="s">
        <v>2473</v>
      </c>
      <c r="N495" t="s">
        <v>8256</v>
      </c>
      <c r="O495" t="s">
        <v>8257</v>
      </c>
      <c r="Q495" s="3"/>
      <c r="R495" t="s">
        <v>7286</v>
      </c>
      <c r="S495" t="s">
        <v>7287</v>
      </c>
    </row>
    <row r="496" spans="1:19" x14ac:dyDescent="0.25">
      <c r="A496" t="s">
        <v>8290</v>
      </c>
      <c r="D496" t="s">
        <v>8291</v>
      </c>
      <c r="E496">
        <v>2016</v>
      </c>
      <c r="F496" t="s">
        <v>8292</v>
      </c>
      <c r="J496">
        <v>1</v>
      </c>
      <c r="K496">
        <v>6</v>
      </c>
      <c r="L496">
        <f t="shared" si="8"/>
        <v>5</v>
      </c>
      <c r="M496" t="s">
        <v>2352</v>
      </c>
      <c r="N496" t="s">
        <v>8293</v>
      </c>
      <c r="O496" t="s">
        <v>8294</v>
      </c>
      <c r="P496" t="s">
        <v>8295</v>
      </c>
      <c r="Q496" s="3"/>
      <c r="R496" t="s">
        <v>7286</v>
      </c>
      <c r="S496" t="s">
        <v>7287</v>
      </c>
    </row>
    <row r="497" spans="1:19" x14ac:dyDescent="0.25">
      <c r="A497" t="s">
        <v>8296</v>
      </c>
      <c r="D497" t="s">
        <v>8297</v>
      </c>
      <c r="E497">
        <v>2016</v>
      </c>
      <c r="F497" t="s">
        <v>8298</v>
      </c>
      <c r="J497">
        <v>905</v>
      </c>
      <c r="K497">
        <v>908</v>
      </c>
      <c r="L497">
        <f t="shared" si="8"/>
        <v>3</v>
      </c>
      <c r="M497" t="s">
        <v>8299</v>
      </c>
      <c r="N497" t="s">
        <v>8300</v>
      </c>
      <c r="O497" t="s">
        <v>8301</v>
      </c>
      <c r="P497" t="s">
        <v>8302</v>
      </c>
      <c r="Q497" s="3"/>
      <c r="R497" t="s">
        <v>7286</v>
      </c>
      <c r="S497" t="s">
        <v>7287</v>
      </c>
    </row>
    <row r="498" spans="1:19" x14ac:dyDescent="0.25">
      <c r="A498" t="s">
        <v>8319</v>
      </c>
      <c r="D498" t="s">
        <v>8320</v>
      </c>
      <c r="E498">
        <v>2016</v>
      </c>
      <c r="F498" t="s">
        <v>8321</v>
      </c>
      <c r="J498">
        <v>758</v>
      </c>
      <c r="K498">
        <v>763</v>
      </c>
      <c r="L498">
        <f t="shared" si="8"/>
        <v>5</v>
      </c>
      <c r="M498" t="s">
        <v>8322</v>
      </c>
      <c r="N498" t="s">
        <v>8323</v>
      </c>
      <c r="O498" t="s">
        <v>8324</v>
      </c>
      <c r="P498" t="s">
        <v>8325</v>
      </c>
      <c r="Q498" s="3"/>
      <c r="R498" t="s">
        <v>7286</v>
      </c>
      <c r="S498" t="s">
        <v>7287</v>
      </c>
    </row>
    <row r="499" spans="1:19" x14ac:dyDescent="0.25">
      <c r="A499" t="s">
        <v>8367</v>
      </c>
      <c r="D499" t="s">
        <v>8368</v>
      </c>
      <c r="E499">
        <v>2016</v>
      </c>
      <c r="F499" t="s">
        <v>8369</v>
      </c>
      <c r="J499">
        <v>1</v>
      </c>
      <c r="K499">
        <v>5</v>
      </c>
      <c r="L499">
        <f t="shared" si="8"/>
        <v>4</v>
      </c>
      <c r="M499" t="s">
        <v>8370</v>
      </c>
      <c r="N499" t="s">
        <v>8371</v>
      </c>
      <c r="O499" t="s">
        <v>8372</v>
      </c>
      <c r="P499" t="s">
        <v>8373</v>
      </c>
      <c r="Q499" s="3"/>
      <c r="R499" t="s">
        <v>7286</v>
      </c>
      <c r="S499" t="s">
        <v>7287</v>
      </c>
    </row>
    <row r="500" spans="1:19" x14ac:dyDescent="0.25">
      <c r="A500" t="s">
        <v>8724</v>
      </c>
      <c r="D500" t="s">
        <v>6218</v>
      </c>
      <c r="E500">
        <v>2016</v>
      </c>
      <c r="F500" t="s">
        <v>8725</v>
      </c>
      <c r="J500">
        <v>483</v>
      </c>
      <c r="K500">
        <v>488</v>
      </c>
      <c r="L500">
        <f t="shared" si="8"/>
        <v>5</v>
      </c>
      <c r="M500" t="s">
        <v>6220</v>
      </c>
      <c r="N500" t="s">
        <v>8726</v>
      </c>
      <c r="O500" t="s">
        <v>8727</v>
      </c>
      <c r="P500" t="s">
        <v>8728</v>
      </c>
      <c r="Q500" s="3"/>
      <c r="R500" t="s">
        <v>7286</v>
      </c>
      <c r="S500" t="s">
        <v>7287</v>
      </c>
    </row>
    <row r="501" spans="1:19" x14ac:dyDescent="0.25">
      <c r="A501" t="s">
        <v>8818</v>
      </c>
      <c r="D501" t="s">
        <v>6635</v>
      </c>
      <c r="E501">
        <v>2016</v>
      </c>
      <c r="F501" t="s">
        <v>8819</v>
      </c>
      <c r="J501">
        <v>1</v>
      </c>
      <c r="K501">
        <v>8</v>
      </c>
      <c r="L501">
        <f t="shared" si="8"/>
        <v>7</v>
      </c>
      <c r="M501" t="s">
        <v>6637</v>
      </c>
      <c r="N501" t="s">
        <v>8820</v>
      </c>
      <c r="O501" t="s">
        <v>8821</v>
      </c>
      <c r="P501" t="s">
        <v>8822</v>
      </c>
      <c r="Q501" s="3"/>
      <c r="R501" t="s">
        <v>7286</v>
      </c>
      <c r="S501" t="s">
        <v>7287</v>
      </c>
    </row>
    <row r="502" spans="1:19" x14ac:dyDescent="0.25">
      <c r="A502" t="s">
        <v>8836</v>
      </c>
      <c r="D502" t="s">
        <v>2709</v>
      </c>
      <c r="E502">
        <v>2016</v>
      </c>
      <c r="F502" t="s">
        <v>8084</v>
      </c>
      <c r="J502">
        <v>1</v>
      </c>
      <c r="K502">
        <v>8</v>
      </c>
      <c r="L502">
        <f t="shared" si="8"/>
        <v>7</v>
      </c>
      <c r="M502" t="s">
        <v>2711</v>
      </c>
      <c r="N502" t="s">
        <v>8837</v>
      </c>
      <c r="O502" t="s">
        <v>8838</v>
      </c>
      <c r="P502" t="s">
        <v>8839</v>
      </c>
      <c r="Q502" s="3"/>
      <c r="R502" t="s">
        <v>7286</v>
      </c>
      <c r="S502" t="s">
        <v>7287</v>
      </c>
    </row>
    <row r="503" spans="1:19" x14ac:dyDescent="0.25">
      <c r="A503" t="s">
        <v>8863</v>
      </c>
      <c r="D503" t="s">
        <v>8864</v>
      </c>
      <c r="E503">
        <v>2016</v>
      </c>
      <c r="F503" t="s">
        <v>8865</v>
      </c>
      <c r="J503">
        <v>25</v>
      </c>
      <c r="K503">
        <v>26</v>
      </c>
      <c r="L503">
        <f t="shared" si="8"/>
        <v>1</v>
      </c>
      <c r="M503" t="s">
        <v>8866</v>
      </c>
      <c r="N503" t="s">
        <v>8867</v>
      </c>
      <c r="O503" t="s">
        <v>8868</v>
      </c>
      <c r="P503" t="s">
        <v>8869</v>
      </c>
      <c r="Q503" s="3"/>
      <c r="R503" t="s">
        <v>7286</v>
      </c>
      <c r="S503" t="s">
        <v>7287</v>
      </c>
    </row>
    <row r="504" spans="1:19" x14ac:dyDescent="0.25">
      <c r="A504" t="s">
        <v>8946</v>
      </c>
      <c r="D504" t="s">
        <v>8947</v>
      </c>
      <c r="E504">
        <v>2016</v>
      </c>
      <c r="F504" t="s">
        <v>8948</v>
      </c>
      <c r="J504">
        <v>29</v>
      </c>
      <c r="K504">
        <v>32</v>
      </c>
      <c r="L504">
        <f t="shared" si="8"/>
        <v>3</v>
      </c>
      <c r="M504" t="s">
        <v>8949</v>
      </c>
      <c r="N504" t="s">
        <v>8950</v>
      </c>
      <c r="O504" t="s">
        <v>8951</v>
      </c>
      <c r="P504" t="s">
        <v>8952</v>
      </c>
      <c r="Q504" s="3"/>
      <c r="R504" t="s">
        <v>7286</v>
      </c>
      <c r="S504" t="s">
        <v>7287</v>
      </c>
    </row>
    <row r="505" spans="1:19" x14ac:dyDescent="0.25">
      <c r="A505" t="s">
        <v>9200</v>
      </c>
      <c r="D505" t="s">
        <v>9201</v>
      </c>
      <c r="E505">
        <v>2016</v>
      </c>
      <c r="F505" t="s">
        <v>9202</v>
      </c>
      <c r="J505">
        <v>310</v>
      </c>
      <c r="K505">
        <v>313</v>
      </c>
      <c r="L505">
        <f t="shared" si="8"/>
        <v>3</v>
      </c>
      <c r="M505" t="s">
        <v>9203</v>
      </c>
      <c r="N505" t="s">
        <v>9204</v>
      </c>
      <c r="O505" t="s">
        <v>9205</v>
      </c>
      <c r="Q505" s="3"/>
      <c r="R505" t="s">
        <v>7286</v>
      </c>
      <c r="S505" t="s">
        <v>7287</v>
      </c>
    </row>
    <row r="506" spans="1:19" x14ac:dyDescent="0.25">
      <c r="A506" t="s">
        <v>9206</v>
      </c>
      <c r="D506" t="s">
        <v>9207</v>
      </c>
      <c r="E506">
        <v>2016</v>
      </c>
      <c r="F506" t="s">
        <v>8045</v>
      </c>
      <c r="J506">
        <v>1</v>
      </c>
      <c r="K506">
        <v>8</v>
      </c>
      <c r="L506">
        <f t="shared" si="8"/>
        <v>7</v>
      </c>
      <c r="M506" t="s">
        <v>9208</v>
      </c>
      <c r="N506" t="s">
        <v>9209</v>
      </c>
      <c r="O506" t="s">
        <v>9210</v>
      </c>
      <c r="P506" t="s">
        <v>9211</v>
      </c>
      <c r="Q506" s="3"/>
      <c r="R506" t="s">
        <v>7286</v>
      </c>
      <c r="S506" t="s">
        <v>7287</v>
      </c>
    </row>
    <row r="507" spans="1:19" x14ac:dyDescent="0.25">
      <c r="A507" t="s">
        <v>2494</v>
      </c>
      <c r="B507" t="s">
        <v>2495</v>
      </c>
      <c r="C507" t="s">
        <v>2496</v>
      </c>
      <c r="D507" t="s">
        <v>2497</v>
      </c>
      <c r="E507">
        <v>2016</v>
      </c>
      <c r="F507" t="s">
        <v>2498</v>
      </c>
      <c r="G507">
        <v>17</v>
      </c>
      <c r="H507">
        <v>1</v>
      </c>
      <c r="I507">
        <v>203</v>
      </c>
      <c r="M507" t="s">
        <v>2499</v>
      </c>
      <c r="N507" t="s">
        <v>2500</v>
      </c>
      <c r="O507" t="s">
        <v>2501</v>
      </c>
      <c r="P507" t="s">
        <v>2502</v>
      </c>
      <c r="Q507" t="s">
        <v>6511</v>
      </c>
      <c r="R507" t="s">
        <v>27</v>
      </c>
      <c r="S507" t="s">
        <v>28</v>
      </c>
    </row>
    <row r="508" spans="1:19" x14ac:dyDescent="0.25">
      <c r="A508" t="s">
        <v>3414</v>
      </c>
      <c r="B508" t="s">
        <v>3415</v>
      </c>
      <c r="C508" t="s">
        <v>3416</v>
      </c>
      <c r="D508" t="s">
        <v>3417</v>
      </c>
      <c r="E508">
        <v>2016</v>
      </c>
      <c r="F508" t="s">
        <v>1783</v>
      </c>
      <c r="G508">
        <v>420</v>
      </c>
      <c r="J508">
        <v>117</v>
      </c>
      <c r="K508">
        <v>125</v>
      </c>
      <c r="L508">
        <v>8</v>
      </c>
      <c r="M508" t="s">
        <v>3418</v>
      </c>
      <c r="N508" t="s">
        <v>3419</v>
      </c>
      <c r="O508" t="s">
        <v>3420</v>
      </c>
      <c r="Q508" t="s">
        <v>6618</v>
      </c>
      <c r="R508" t="s">
        <v>30</v>
      </c>
      <c r="S508" t="s">
        <v>28</v>
      </c>
    </row>
    <row r="509" spans="1:19" x14ac:dyDescent="0.25">
      <c r="A509" t="s">
        <v>2604</v>
      </c>
      <c r="B509" t="s">
        <v>2605</v>
      </c>
      <c r="C509" t="s">
        <v>2606</v>
      </c>
      <c r="D509" t="s">
        <v>2607</v>
      </c>
      <c r="E509">
        <v>2016</v>
      </c>
      <c r="F509" t="s">
        <v>2608</v>
      </c>
      <c r="J509">
        <v>322</v>
      </c>
      <c r="K509">
        <v>333</v>
      </c>
      <c r="L509">
        <v>11</v>
      </c>
      <c r="M509" t="s">
        <v>2609</v>
      </c>
      <c r="N509" t="s">
        <v>2610</v>
      </c>
      <c r="O509" t="s">
        <v>2611</v>
      </c>
      <c r="P509" t="s">
        <v>2612</v>
      </c>
      <c r="Q509" t="s">
        <v>6565</v>
      </c>
      <c r="R509" t="s">
        <v>30</v>
      </c>
      <c r="S509" t="s">
        <v>28</v>
      </c>
    </row>
    <row r="510" spans="1:19" x14ac:dyDescent="0.25">
      <c r="A510" t="s">
        <v>6215</v>
      </c>
      <c r="B510" t="s">
        <v>6216</v>
      </c>
      <c r="C510" t="s">
        <v>6217</v>
      </c>
      <c r="D510" t="s">
        <v>6218</v>
      </c>
      <c r="E510">
        <v>2016</v>
      </c>
      <c r="F510" t="s">
        <v>6219</v>
      </c>
      <c r="I510">
        <v>7783263</v>
      </c>
      <c r="J510">
        <v>483</v>
      </c>
      <c r="K510">
        <v>488</v>
      </c>
      <c r="L510">
        <v>5</v>
      </c>
      <c r="M510" t="s">
        <v>6220</v>
      </c>
      <c r="N510" t="s">
        <v>6221</v>
      </c>
      <c r="O510" t="s">
        <v>6222</v>
      </c>
      <c r="P510" t="s">
        <v>6223</v>
      </c>
      <c r="Q510" t="s">
        <v>6224</v>
      </c>
      <c r="R510" t="s">
        <v>30</v>
      </c>
      <c r="S510" t="s">
        <v>28</v>
      </c>
    </row>
    <row r="511" spans="1:19" x14ac:dyDescent="0.25">
      <c r="A511" t="s">
        <v>2622</v>
      </c>
      <c r="B511" t="s">
        <v>2623</v>
      </c>
      <c r="C511" t="s">
        <v>2624</v>
      </c>
      <c r="D511" t="s">
        <v>2625</v>
      </c>
      <c r="E511">
        <v>2016</v>
      </c>
      <c r="F511" t="s">
        <v>2626</v>
      </c>
      <c r="N511" t="s">
        <v>2627</v>
      </c>
      <c r="O511" t="s">
        <v>2628</v>
      </c>
      <c r="Q511" t="s">
        <v>6567</v>
      </c>
      <c r="R511" t="s">
        <v>30</v>
      </c>
      <c r="S511" t="s">
        <v>28</v>
      </c>
    </row>
    <row r="512" spans="1:19" x14ac:dyDescent="0.25">
      <c r="A512" t="s">
        <v>6632</v>
      </c>
      <c r="B512" t="s">
        <v>6633</v>
      </c>
      <c r="C512" t="s">
        <v>6634</v>
      </c>
      <c r="D512" t="s">
        <v>6635</v>
      </c>
      <c r="E512">
        <v>2016</v>
      </c>
      <c r="F512" t="s">
        <v>6636</v>
      </c>
      <c r="I512">
        <v>7586270</v>
      </c>
      <c r="M512" t="s">
        <v>6637</v>
      </c>
      <c r="N512" t="s">
        <v>6638</v>
      </c>
      <c r="O512" t="s">
        <v>6639</v>
      </c>
      <c r="P512" t="s">
        <v>6640</v>
      </c>
      <c r="Q512" t="s">
        <v>6641</v>
      </c>
      <c r="R512" t="s">
        <v>30</v>
      </c>
      <c r="S512" t="s">
        <v>28</v>
      </c>
    </row>
    <row r="513" spans="1:19" x14ac:dyDescent="0.25">
      <c r="A513" t="s">
        <v>2836</v>
      </c>
      <c r="B513" t="s">
        <v>2837</v>
      </c>
      <c r="C513" t="s">
        <v>2838</v>
      </c>
      <c r="D513" t="s">
        <v>2839</v>
      </c>
      <c r="E513">
        <v>2016</v>
      </c>
      <c r="F513" t="s">
        <v>2335</v>
      </c>
      <c r="N513" t="s">
        <v>2840</v>
      </c>
      <c r="O513" t="s">
        <v>2841</v>
      </c>
      <c r="P513" t="s">
        <v>2842</v>
      </c>
      <c r="Q513" t="s">
        <v>6630</v>
      </c>
      <c r="R513" t="s">
        <v>30</v>
      </c>
      <c r="S513" t="s">
        <v>28</v>
      </c>
    </row>
    <row r="514" spans="1:19" x14ac:dyDescent="0.25">
      <c r="A514" t="s">
        <v>3305</v>
      </c>
      <c r="B514" t="s">
        <v>3306</v>
      </c>
      <c r="C514" t="s">
        <v>3307</v>
      </c>
      <c r="D514" t="s">
        <v>3308</v>
      </c>
      <c r="E514">
        <v>2016</v>
      </c>
      <c r="F514" t="s">
        <v>70</v>
      </c>
      <c r="G514" t="s">
        <v>2443</v>
      </c>
      <c r="J514">
        <v>314</v>
      </c>
      <c r="K514">
        <v>318</v>
      </c>
      <c r="L514">
        <v>4</v>
      </c>
      <c r="N514" t="s">
        <v>3309</v>
      </c>
      <c r="O514" t="s">
        <v>3310</v>
      </c>
      <c r="P514" t="s">
        <v>3311</v>
      </c>
      <c r="Q514" t="s">
        <v>6586</v>
      </c>
      <c r="R514" t="s">
        <v>30</v>
      </c>
      <c r="S514" t="s">
        <v>28</v>
      </c>
    </row>
    <row r="515" spans="1:19" x14ac:dyDescent="0.25">
      <c r="A515" t="s">
        <v>2931</v>
      </c>
      <c r="B515" t="s">
        <v>2932</v>
      </c>
      <c r="C515" t="s">
        <v>2933</v>
      </c>
      <c r="D515" t="s">
        <v>2934</v>
      </c>
      <c r="E515">
        <v>2016</v>
      </c>
      <c r="F515" t="s">
        <v>29</v>
      </c>
      <c r="G515" t="s">
        <v>2935</v>
      </c>
      <c r="J515">
        <v>181</v>
      </c>
      <c r="K515">
        <v>184</v>
      </c>
      <c r="L515">
        <v>3</v>
      </c>
      <c r="M515" t="s">
        <v>2936</v>
      </c>
      <c r="N515" t="s">
        <v>2937</v>
      </c>
      <c r="O515" t="s">
        <v>2938</v>
      </c>
      <c r="P515" t="s">
        <v>2939</v>
      </c>
      <c r="Q515" t="s">
        <v>6487</v>
      </c>
      <c r="R515" t="s">
        <v>30</v>
      </c>
      <c r="S515" t="s">
        <v>28</v>
      </c>
    </row>
    <row r="516" spans="1:19" x14ac:dyDescent="0.25">
      <c r="A516" t="s">
        <v>2733</v>
      </c>
      <c r="B516" t="s">
        <v>2734</v>
      </c>
      <c r="C516" t="s">
        <v>2735</v>
      </c>
      <c r="D516" t="s">
        <v>2736</v>
      </c>
      <c r="E516">
        <v>2016</v>
      </c>
      <c r="F516" t="s">
        <v>2737</v>
      </c>
      <c r="I516">
        <v>7442297</v>
      </c>
      <c r="J516">
        <v>61</v>
      </c>
      <c r="K516">
        <v>64</v>
      </c>
      <c r="L516">
        <v>3</v>
      </c>
      <c r="M516" t="s">
        <v>2738</v>
      </c>
      <c r="N516" t="s">
        <v>2739</v>
      </c>
      <c r="O516" t="s">
        <v>2740</v>
      </c>
      <c r="P516" t="s">
        <v>2741</v>
      </c>
      <c r="Q516" t="s">
        <v>6604</v>
      </c>
      <c r="R516" t="s">
        <v>30</v>
      </c>
      <c r="S516" t="s">
        <v>28</v>
      </c>
    </row>
    <row r="517" spans="1:19" x14ac:dyDescent="0.25">
      <c r="A517" t="s">
        <v>3282</v>
      </c>
      <c r="B517" t="s">
        <v>3283</v>
      </c>
      <c r="C517" t="s">
        <v>3284</v>
      </c>
      <c r="D517" t="s">
        <v>3285</v>
      </c>
      <c r="E517">
        <v>2016</v>
      </c>
      <c r="F517" t="s">
        <v>3286</v>
      </c>
      <c r="G517">
        <v>22</v>
      </c>
      <c r="H517">
        <v>2</v>
      </c>
      <c r="J517">
        <v>161</v>
      </c>
      <c r="K517">
        <v>179</v>
      </c>
      <c r="L517">
        <v>18</v>
      </c>
      <c r="N517" t="s">
        <v>3287</v>
      </c>
      <c r="O517" t="s">
        <v>3288</v>
      </c>
      <c r="P517" t="s">
        <v>3289</v>
      </c>
      <c r="Q517" t="s">
        <v>6584</v>
      </c>
      <c r="R517" t="s">
        <v>27</v>
      </c>
      <c r="S517" t="s">
        <v>28</v>
      </c>
    </row>
    <row r="518" spans="1:19" x14ac:dyDescent="0.25">
      <c r="A518" t="s">
        <v>2299</v>
      </c>
      <c r="B518" t="s">
        <v>2300</v>
      </c>
      <c r="C518" t="s">
        <v>2301</v>
      </c>
      <c r="D518" t="s">
        <v>2302</v>
      </c>
      <c r="E518">
        <v>2016</v>
      </c>
      <c r="F518" t="s">
        <v>2303</v>
      </c>
      <c r="G518">
        <v>8</v>
      </c>
      <c r="H518">
        <v>3</v>
      </c>
      <c r="J518">
        <v>464</v>
      </c>
      <c r="K518">
        <v>480</v>
      </c>
      <c r="L518">
        <v>16</v>
      </c>
      <c r="N518" t="s">
        <v>2304</v>
      </c>
      <c r="O518" t="s">
        <v>2305</v>
      </c>
      <c r="P518" t="s">
        <v>2306</v>
      </c>
      <c r="Q518" t="s">
        <v>6454</v>
      </c>
      <c r="R518" t="s">
        <v>27</v>
      </c>
      <c r="S518" t="s">
        <v>28</v>
      </c>
    </row>
    <row r="519" spans="1:19" x14ac:dyDescent="0.25">
      <c r="A519" t="s">
        <v>3041</v>
      </c>
      <c r="B519" t="s">
        <v>3042</v>
      </c>
      <c r="C519" t="s">
        <v>3043</v>
      </c>
      <c r="D519" t="s">
        <v>3044</v>
      </c>
      <c r="E519">
        <v>2016</v>
      </c>
      <c r="F519" t="s">
        <v>1109</v>
      </c>
      <c r="G519">
        <v>381</v>
      </c>
      <c r="J519">
        <v>151</v>
      </c>
      <c r="K519">
        <v>159</v>
      </c>
      <c r="L519">
        <v>8</v>
      </c>
      <c r="M519" t="s">
        <v>3045</v>
      </c>
      <c r="N519" t="s">
        <v>3046</v>
      </c>
      <c r="O519" t="s">
        <v>3047</v>
      </c>
      <c r="P519" t="s">
        <v>3048</v>
      </c>
      <c r="Q519" t="s">
        <v>6507</v>
      </c>
      <c r="R519" t="s">
        <v>30</v>
      </c>
      <c r="S519" t="s">
        <v>28</v>
      </c>
    </row>
    <row r="520" spans="1:19" x14ac:dyDescent="0.25">
      <c r="A520" t="s">
        <v>2428</v>
      </c>
      <c r="B520" t="s">
        <v>2429</v>
      </c>
      <c r="C520" t="s">
        <v>2430</v>
      </c>
      <c r="D520" t="s">
        <v>2431</v>
      </c>
      <c r="E520">
        <v>2016</v>
      </c>
      <c r="F520" t="s">
        <v>2432</v>
      </c>
      <c r="G520">
        <v>11</v>
      </c>
      <c r="H520">
        <v>12</v>
      </c>
      <c r="J520">
        <v>5453</v>
      </c>
      <c r="K520">
        <v>5476</v>
      </c>
      <c r="L520">
        <v>23</v>
      </c>
      <c r="N520" t="s">
        <v>2433</v>
      </c>
      <c r="O520" t="s">
        <v>2434</v>
      </c>
      <c r="P520" t="s">
        <v>2435</v>
      </c>
      <c r="Q520" t="s">
        <v>6493</v>
      </c>
      <c r="R520" t="s">
        <v>27</v>
      </c>
      <c r="S520" t="s">
        <v>28</v>
      </c>
    </row>
    <row r="521" spans="1:19" x14ac:dyDescent="0.25">
      <c r="A521" t="s">
        <v>6541</v>
      </c>
      <c r="B521" t="s">
        <v>6542</v>
      </c>
      <c r="C521" t="s">
        <v>6543</v>
      </c>
      <c r="D521" t="s">
        <v>6544</v>
      </c>
      <c r="E521">
        <v>2016</v>
      </c>
      <c r="F521" t="s">
        <v>70</v>
      </c>
      <c r="G521" t="s">
        <v>2443</v>
      </c>
      <c r="J521">
        <v>634</v>
      </c>
      <c r="K521">
        <v>643</v>
      </c>
      <c r="L521">
        <v>9</v>
      </c>
      <c r="N521" t="s">
        <v>6545</v>
      </c>
      <c r="O521" t="s">
        <v>6546</v>
      </c>
      <c r="P521" t="s">
        <v>6547</v>
      </c>
      <c r="Q521" t="s">
        <v>6548</v>
      </c>
      <c r="R521" t="s">
        <v>30</v>
      </c>
      <c r="S521" t="s">
        <v>28</v>
      </c>
    </row>
    <row r="522" spans="1:19" x14ac:dyDescent="0.25">
      <c r="A522" t="s">
        <v>2537</v>
      </c>
      <c r="B522" t="s">
        <v>2538</v>
      </c>
      <c r="C522" t="s">
        <v>2539</v>
      </c>
      <c r="D522" t="s">
        <v>2540</v>
      </c>
      <c r="E522">
        <v>2016</v>
      </c>
      <c r="F522" t="s">
        <v>2541</v>
      </c>
      <c r="I522">
        <v>7516346</v>
      </c>
      <c r="M522" t="s">
        <v>2542</v>
      </c>
      <c r="N522" t="s">
        <v>2543</v>
      </c>
      <c r="O522" t="s">
        <v>2544</v>
      </c>
      <c r="P522" t="s">
        <v>2545</v>
      </c>
      <c r="Q522" t="s">
        <v>6534</v>
      </c>
      <c r="R522" t="s">
        <v>30</v>
      </c>
      <c r="S522" t="s">
        <v>28</v>
      </c>
    </row>
    <row r="523" spans="1:19" x14ac:dyDescent="0.25">
      <c r="A523" t="s">
        <v>2561</v>
      </c>
      <c r="B523" t="s">
        <v>2562</v>
      </c>
      <c r="C523" t="s">
        <v>2563</v>
      </c>
      <c r="D523" t="s">
        <v>2564</v>
      </c>
      <c r="E523">
        <v>2016</v>
      </c>
      <c r="F523" t="s">
        <v>549</v>
      </c>
      <c r="G523">
        <v>4</v>
      </c>
      <c r="H523">
        <v>1</v>
      </c>
      <c r="I523" t="s">
        <v>2565</v>
      </c>
      <c r="M523" t="s">
        <v>2566</v>
      </c>
      <c r="N523" t="s">
        <v>2567</v>
      </c>
      <c r="O523" t="s">
        <v>2568</v>
      </c>
      <c r="P523" t="s">
        <v>2569</v>
      </c>
      <c r="Q523" t="s">
        <v>6536</v>
      </c>
      <c r="R523" t="s">
        <v>27</v>
      </c>
      <c r="S523" t="s">
        <v>28</v>
      </c>
    </row>
    <row r="524" spans="1:19" x14ac:dyDescent="0.25">
      <c r="A524" t="s">
        <v>2689</v>
      </c>
      <c r="B524" t="s">
        <v>2690</v>
      </c>
      <c r="C524" t="s">
        <v>2691</v>
      </c>
      <c r="D524" t="s">
        <v>2692</v>
      </c>
      <c r="E524">
        <v>2016</v>
      </c>
      <c r="F524" t="s">
        <v>2693</v>
      </c>
      <c r="G524">
        <v>21</v>
      </c>
      <c r="H524">
        <v>8</v>
      </c>
      <c r="I524">
        <v>3</v>
      </c>
      <c r="J524">
        <v>1428</v>
      </c>
      <c r="K524">
        <v>1440</v>
      </c>
      <c r="L524">
        <v>12</v>
      </c>
      <c r="N524" t="s">
        <v>2694</v>
      </c>
      <c r="O524" t="s">
        <v>2695</v>
      </c>
      <c r="P524" t="s">
        <v>2696</v>
      </c>
      <c r="Q524" t="s">
        <v>6598</v>
      </c>
      <c r="R524" t="s">
        <v>27</v>
      </c>
      <c r="S524" t="s">
        <v>28</v>
      </c>
    </row>
    <row r="525" spans="1:19" x14ac:dyDescent="0.25">
      <c r="A525" t="s">
        <v>2629</v>
      </c>
      <c r="B525" t="s">
        <v>2630</v>
      </c>
      <c r="C525" t="s">
        <v>2631</v>
      </c>
      <c r="D525" t="s">
        <v>2632</v>
      </c>
      <c r="E525">
        <v>2016</v>
      </c>
      <c r="F525" t="s">
        <v>716</v>
      </c>
      <c r="G525">
        <v>7</v>
      </c>
      <c r="H525" t="s">
        <v>2633</v>
      </c>
      <c r="I525">
        <v>1441</v>
      </c>
      <c r="M525" t="s">
        <v>2634</v>
      </c>
      <c r="N525" t="s">
        <v>2635</v>
      </c>
      <c r="O525" t="s">
        <v>2636</v>
      </c>
      <c r="P525" t="s">
        <v>2637</v>
      </c>
      <c r="Q525" t="s">
        <v>6577</v>
      </c>
      <c r="R525" t="s">
        <v>27</v>
      </c>
      <c r="S525" t="s">
        <v>28</v>
      </c>
    </row>
    <row r="526" spans="1:19" x14ac:dyDescent="0.25">
      <c r="A526" t="s">
        <v>2849</v>
      </c>
      <c r="B526" t="s">
        <v>2850</v>
      </c>
      <c r="C526" t="s">
        <v>2851</v>
      </c>
      <c r="D526" t="s">
        <v>2852</v>
      </c>
      <c r="E526">
        <v>2016</v>
      </c>
      <c r="F526" t="s">
        <v>133</v>
      </c>
      <c r="G526">
        <v>5</v>
      </c>
      <c r="H526">
        <v>1</v>
      </c>
      <c r="J526">
        <v>50</v>
      </c>
      <c r="K526">
        <v>67</v>
      </c>
      <c r="L526">
        <v>17</v>
      </c>
      <c r="M526" t="s">
        <v>2853</v>
      </c>
      <c r="N526" t="s">
        <v>2854</v>
      </c>
      <c r="O526" t="s">
        <v>2855</v>
      </c>
      <c r="Q526" t="s">
        <v>6643</v>
      </c>
      <c r="R526" t="s">
        <v>27</v>
      </c>
      <c r="S526" t="s">
        <v>28</v>
      </c>
    </row>
    <row r="527" spans="1:19" x14ac:dyDescent="0.25">
      <c r="A527" t="s">
        <v>3430</v>
      </c>
      <c r="B527" t="s">
        <v>3431</v>
      </c>
      <c r="C527" t="s">
        <v>3432</v>
      </c>
      <c r="D527" t="s">
        <v>3433</v>
      </c>
      <c r="E527">
        <v>2016</v>
      </c>
      <c r="F527" t="s">
        <v>70</v>
      </c>
      <c r="G527" t="s">
        <v>2443</v>
      </c>
      <c r="J527">
        <v>773</v>
      </c>
      <c r="K527">
        <v>780</v>
      </c>
      <c r="L527">
        <v>7</v>
      </c>
      <c r="N527" t="s">
        <v>3434</v>
      </c>
      <c r="O527" t="s">
        <v>3435</v>
      </c>
      <c r="P527" t="s">
        <v>3436</v>
      </c>
      <c r="Q527" t="s">
        <v>6628</v>
      </c>
      <c r="R527" t="s">
        <v>30</v>
      </c>
      <c r="S527" t="s">
        <v>28</v>
      </c>
    </row>
    <row r="528" spans="1:19" x14ac:dyDescent="0.25">
      <c r="A528" t="s">
        <v>2323</v>
      </c>
      <c r="B528" t="s">
        <v>2324</v>
      </c>
      <c r="C528" t="s">
        <v>2325</v>
      </c>
      <c r="D528" t="s">
        <v>2326</v>
      </c>
      <c r="E528">
        <v>2016</v>
      </c>
      <c r="F528" t="s">
        <v>2327</v>
      </c>
      <c r="I528">
        <v>7424161</v>
      </c>
      <c r="J528">
        <v>595</v>
      </c>
      <c r="K528">
        <v>600</v>
      </c>
      <c r="L528">
        <v>5</v>
      </c>
      <c r="M528" t="s">
        <v>2328</v>
      </c>
      <c r="N528" t="s">
        <v>2329</v>
      </c>
      <c r="O528" t="s">
        <v>2330</v>
      </c>
      <c r="P528" t="s">
        <v>2331</v>
      </c>
      <c r="Q528" t="s">
        <v>6469</v>
      </c>
      <c r="R528" t="s">
        <v>30</v>
      </c>
      <c r="S528" t="s">
        <v>28</v>
      </c>
    </row>
    <row r="529" spans="1:19" x14ac:dyDescent="0.25">
      <c r="A529" t="s">
        <v>6513</v>
      </c>
      <c r="B529" t="s">
        <v>6514</v>
      </c>
      <c r="C529" t="s">
        <v>6515</v>
      </c>
      <c r="D529" t="s">
        <v>6516</v>
      </c>
      <c r="E529">
        <v>2016</v>
      </c>
      <c r="F529" t="s">
        <v>147</v>
      </c>
      <c r="G529">
        <v>677</v>
      </c>
      <c r="J529">
        <v>136</v>
      </c>
      <c r="K529">
        <v>155</v>
      </c>
      <c r="L529">
        <v>19</v>
      </c>
      <c r="M529" t="s">
        <v>6517</v>
      </c>
      <c r="N529" t="s">
        <v>6518</v>
      </c>
      <c r="O529" t="s">
        <v>6519</v>
      </c>
      <c r="P529" t="s">
        <v>6520</v>
      </c>
      <c r="Q529" t="s">
        <v>6521</v>
      </c>
      <c r="R529" t="s">
        <v>30</v>
      </c>
      <c r="S529" t="s">
        <v>28</v>
      </c>
    </row>
    <row r="530" spans="1:19" x14ac:dyDescent="0.25">
      <c r="A530" t="s">
        <v>2706</v>
      </c>
      <c r="B530" t="s">
        <v>2707</v>
      </c>
      <c r="C530" t="s">
        <v>2708</v>
      </c>
      <c r="D530" t="s">
        <v>2709</v>
      </c>
      <c r="E530">
        <v>2016</v>
      </c>
      <c r="F530" t="s">
        <v>462</v>
      </c>
      <c r="G530" t="s">
        <v>2710</v>
      </c>
      <c r="I530">
        <v>7757441</v>
      </c>
      <c r="M530" t="s">
        <v>2711</v>
      </c>
      <c r="N530" t="s">
        <v>2712</v>
      </c>
      <c r="O530" t="s">
        <v>2713</v>
      </c>
      <c r="P530" t="s">
        <v>2714</v>
      </c>
      <c r="Q530" t="s">
        <v>6602</v>
      </c>
      <c r="R530" t="s">
        <v>30</v>
      </c>
      <c r="S530" t="s">
        <v>28</v>
      </c>
    </row>
    <row r="531" spans="1:19" x14ac:dyDescent="0.25">
      <c r="A531" t="s">
        <v>3009</v>
      </c>
      <c r="B531" t="s">
        <v>3010</v>
      </c>
      <c r="C531">
        <v>15760807600</v>
      </c>
      <c r="D531" t="s">
        <v>3011</v>
      </c>
      <c r="E531">
        <v>2016</v>
      </c>
      <c r="F531" t="s">
        <v>1446</v>
      </c>
      <c r="G531">
        <v>161</v>
      </c>
      <c r="J531">
        <v>9</v>
      </c>
      <c r="K531">
        <v>11</v>
      </c>
      <c r="L531">
        <v>2</v>
      </c>
      <c r="M531" t="s">
        <v>3012</v>
      </c>
      <c r="N531" t="s">
        <v>3013</v>
      </c>
      <c r="O531" t="s">
        <v>3014</v>
      </c>
      <c r="P531" t="s">
        <v>3015</v>
      </c>
      <c r="Q531" t="s">
        <v>6495</v>
      </c>
      <c r="R531" t="s">
        <v>30</v>
      </c>
      <c r="S531" t="s">
        <v>28</v>
      </c>
    </row>
    <row r="532" spans="1:19" x14ac:dyDescent="0.25">
      <c r="A532" t="s">
        <v>3241</v>
      </c>
      <c r="B532" t="s">
        <v>3242</v>
      </c>
      <c r="C532">
        <v>57191073304</v>
      </c>
      <c r="D532" t="s">
        <v>3243</v>
      </c>
      <c r="E532">
        <v>2016</v>
      </c>
      <c r="F532" t="s">
        <v>1266</v>
      </c>
      <c r="G532">
        <v>481</v>
      </c>
      <c r="J532">
        <v>85</v>
      </c>
      <c r="K532">
        <v>95</v>
      </c>
      <c r="L532">
        <v>10</v>
      </c>
      <c r="M532" t="s">
        <v>3244</v>
      </c>
      <c r="N532" t="s">
        <v>3245</v>
      </c>
      <c r="O532" t="s">
        <v>3246</v>
      </c>
      <c r="P532" t="s">
        <v>3247</v>
      </c>
      <c r="Q532" t="s">
        <v>6581</v>
      </c>
      <c r="R532" t="s">
        <v>30</v>
      </c>
      <c r="S532" t="s">
        <v>28</v>
      </c>
    </row>
    <row r="533" spans="1:19" x14ac:dyDescent="0.25">
      <c r="A533" t="s">
        <v>2519</v>
      </c>
      <c r="B533" t="s">
        <v>2520</v>
      </c>
      <c r="C533" t="s">
        <v>2521</v>
      </c>
      <c r="D533" t="s">
        <v>2522</v>
      </c>
      <c r="E533">
        <v>2016</v>
      </c>
      <c r="F533" t="s">
        <v>2523</v>
      </c>
      <c r="G533">
        <v>16</v>
      </c>
      <c r="H533">
        <v>2</v>
      </c>
      <c r="I533">
        <v>8</v>
      </c>
      <c r="M533" t="s">
        <v>2524</v>
      </c>
      <c r="N533" t="s">
        <v>2525</v>
      </c>
      <c r="O533" t="s">
        <v>2526</v>
      </c>
      <c r="P533" t="s">
        <v>2527</v>
      </c>
      <c r="Q533" t="s">
        <v>6531</v>
      </c>
      <c r="R533" t="s">
        <v>27</v>
      </c>
      <c r="S533" t="s">
        <v>28</v>
      </c>
    </row>
    <row r="534" spans="1:19" x14ac:dyDescent="0.25">
      <c r="A534" t="s">
        <v>2315</v>
      </c>
      <c r="B534" t="s">
        <v>2316</v>
      </c>
      <c r="C534" t="s">
        <v>2317</v>
      </c>
      <c r="D534" t="s">
        <v>2318</v>
      </c>
      <c r="E534">
        <v>2016</v>
      </c>
      <c r="F534" t="s">
        <v>2319</v>
      </c>
      <c r="G534">
        <v>96</v>
      </c>
      <c r="H534">
        <v>11</v>
      </c>
      <c r="J534">
        <v>1773</v>
      </c>
      <c r="K534">
        <v>1781</v>
      </c>
      <c r="L534">
        <v>8</v>
      </c>
      <c r="M534" t="s">
        <v>2320</v>
      </c>
      <c r="N534" t="s">
        <v>2321</v>
      </c>
      <c r="O534" t="s">
        <v>2322</v>
      </c>
      <c r="Q534" t="s">
        <v>6468</v>
      </c>
      <c r="R534" t="s">
        <v>27</v>
      </c>
      <c r="S534" t="s">
        <v>28</v>
      </c>
    </row>
    <row r="535" spans="1:19" x14ac:dyDescent="0.25">
      <c r="A535" t="s">
        <v>2596</v>
      </c>
      <c r="B535" t="s">
        <v>2597</v>
      </c>
      <c r="C535" t="s">
        <v>2598</v>
      </c>
      <c r="D535" t="s">
        <v>2599</v>
      </c>
      <c r="E535">
        <v>2016</v>
      </c>
      <c r="F535" t="s">
        <v>2600</v>
      </c>
      <c r="G535">
        <v>13</v>
      </c>
      <c r="H535">
        <v>4</v>
      </c>
      <c r="J535">
        <v>277</v>
      </c>
      <c r="K535">
        <v>282</v>
      </c>
      <c r="L535">
        <v>5</v>
      </c>
      <c r="M535" t="s">
        <v>2601</v>
      </c>
      <c r="N535" t="s">
        <v>2602</v>
      </c>
      <c r="O535" t="s">
        <v>2603</v>
      </c>
      <c r="R535" t="s">
        <v>27</v>
      </c>
      <c r="S535" t="s">
        <v>28</v>
      </c>
    </row>
    <row r="536" spans="1:19" x14ac:dyDescent="0.25">
      <c r="A536" t="s">
        <v>5473</v>
      </c>
      <c r="B536" t="s">
        <v>5474</v>
      </c>
      <c r="C536">
        <v>25824564900</v>
      </c>
      <c r="D536" t="s">
        <v>6610</v>
      </c>
      <c r="E536">
        <v>2016</v>
      </c>
      <c r="F536" t="s">
        <v>250</v>
      </c>
      <c r="I536" t="s">
        <v>6611</v>
      </c>
      <c r="M536" t="s">
        <v>6612</v>
      </c>
      <c r="N536" t="s">
        <v>6613</v>
      </c>
      <c r="O536" t="s">
        <v>6614</v>
      </c>
      <c r="P536" t="s">
        <v>6615</v>
      </c>
      <c r="Q536" t="s">
        <v>6616</v>
      </c>
      <c r="R536" t="s">
        <v>30</v>
      </c>
      <c r="S536" t="s">
        <v>28</v>
      </c>
    </row>
    <row r="537" spans="1:19" x14ac:dyDescent="0.25">
      <c r="A537" t="s">
        <v>6619</v>
      </c>
      <c r="B537" t="s">
        <v>6620</v>
      </c>
      <c r="C537" t="s">
        <v>6621</v>
      </c>
      <c r="D537" t="s">
        <v>6622</v>
      </c>
      <c r="E537">
        <v>2016</v>
      </c>
      <c r="F537" t="s">
        <v>1545</v>
      </c>
      <c r="G537">
        <v>32</v>
      </c>
      <c r="H537">
        <v>1</v>
      </c>
      <c r="J537">
        <v>491</v>
      </c>
      <c r="K537">
        <v>500</v>
      </c>
      <c r="L537">
        <v>9</v>
      </c>
      <c r="N537" t="s">
        <v>6623</v>
      </c>
      <c r="O537" t="s">
        <v>6624</v>
      </c>
      <c r="P537" t="s">
        <v>6625</v>
      </c>
      <c r="Q537" t="s">
        <v>6626</v>
      </c>
      <c r="R537" t="s">
        <v>30</v>
      </c>
      <c r="S537" t="s">
        <v>28</v>
      </c>
    </row>
    <row r="538" spans="1:19" x14ac:dyDescent="0.25">
      <c r="A538" t="s">
        <v>3049</v>
      </c>
      <c r="B538" t="s">
        <v>3050</v>
      </c>
      <c r="C538" t="s">
        <v>3051</v>
      </c>
      <c r="D538" t="s">
        <v>3052</v>
      </c>
      <c r="E538">
        <v>2016</v>
      </c>
      <c r="F538" t="s">
        <v>3053</v>
      </c>
      <c r="J538">
        <v>80</v>
      </c>
      <c r="K538">
        <v>87</v>
      </c>
      <c r="L538">
        <v>7</v>
      </c>
      <c r="M538" t="s">
        <v>3054</v>
      </c>
      <c r="N538" t="s">
        <v>3055</v>
      </c>
      <c r="O538" t="s">
        <v>3056</v>
      </c>
      <c r="P538" t="s">
        <v>3057</v>
      </c>
      <c r="Q538" t="s">
        <v>6508</v>
      </c>
      <c r="R538" t="s">
        <v>30</v>
      </c>
      <c r="S538" t="s">
        <v>28</v>
      </c>
    </row>
    <row r="539" spans="1:19" x14ac:dyDescent="0.25">
      <c r="A539" t="s">
        <v>2818</v>
      </c>
      <c r="B539" t="s">
        <v>2819</v>
      </c>
      <c r="C539" t="s">
        <v>2820</v>
      </c>
      <c r="D539" t="s">
        <v>2821</v>
      </c>
      <c r="E539">
        <v>2016</v>
      </c>
      <c r="F539" t="s">
        <v>2822</v>
      </c>
      <c r="J539">
        <v>557</v>
      </c>
      <c r="K539">
        <v>561</v>
      </c>
      <c r="L539">
        <v>4</v>
      </c>
      <c r="M539" t="s">
        <v>2823</v>
      </c>
      <c r="N539" t="s">
        <v>2824</v>
      </c>
      <c r="O539" t="s">
        <v>2825</v>
      </c>
      <c r="P539" t="s">
        <v>2826</v>
      </c>
      <c r="Q539" t="s">
        <v>6424</v>
      </c>
      <c r="R539" t="s">
        <v>30</v>
      </c>
      <c r="S539" t="s">
        <v>28</v>
      </c>
    </row>
    <row r="540" spans="1:19" x14ac:dyDescent="0.25">
      <c r="A540" t="s">
        <v>2528</v>
      </c>
      <c r="B540" t="s">
        <v>2529</v>
      </c>
      <c r="C540" t="s">
        <v>2530</v>
      </c>
      <c r="D540" t="s">
        <v>2531</v>
      </c>
      <c r="E540">
        <v>2016</v>
      </c>
      <c r="F540" t="s">
        <v>2532</v>
      </c>
      <c r="I540">
        <v>7388084</v>
      </c>
      <c r="M540" t="s">
        <v>2533</v>
      </c>
      <c r="N540" t="s">
        <v>2534</v>
      </c>
      <c r="O540" t="s">
        <v>2535</v>
      </c>
      <c r="P540" t="s">
        <v>2536</v>
      </c>
      <c r="Q540" t="s">
        <v>6532</v>
      </c>
      <c r="R540" t="s">
        <v>30</v>
      </c>
      <c r="S540" t="s">
        <v>28</v>
      </c>
    </row>
    <row r="541" spans="1:19" x14ac:dyDescent="0.25">
      <c r="A541" t="s">
        <v>2613</v>
      </c>
      <c r="B541" t="s">
        <v>2614</v>
      </c>
      <c r="C541" t="s">
        <v>2615</v>
      </c>
      <c r="D541" t="s">
        <v>2616</v>
      </c>
      <c r="E541">
        <v>2016</v>
      </c>
      <c r="F541" t="s">
        <v>2617</v>
      </c>
      <c r="G541">
        <v>19</v>
      </c>
      <c r="H541">
        <v>3</v>
      </c>
      <c r="J541">
        <v>267</v>
      </c>
      <c r="K541">
        <v>271</v>
      </c>
      <c r="L541">
        <v>4</v>
      </c>
      <c r="M541" t="s">
        <v>2618</v>
      </c>
      <c r="N541" t="s">
        <v>2619</v>
      </c>
      <c r="O541" t="s">
        <v>2620</v>
      </c>
      <c r="P541" t="s">
        <v>2621</v>
      </c>
      <c r="Q541" t="s">
        <v>6566</v>
      </c>
      <c r="R541" t="s">
        <v>27</v>
      </c>
      <c r="S541" t="s">
        <v>28</v>
      </c>
    </row>
    <row r="542" spans="1:19" x14ac:dyDescent="0.25">
      <c r="A542" t="s">
        <v>2587</v>
      </c>
      <c r="B542" t="s">
        <v>2588</v>
      </c>
      <c r="C542" t="s">
        <v>2589</v>
      </c>
      <c r="D542" t="s">
        <v>2590</v>
      </c>
      <c r="E542">
        <v>2016</v>
      </c>
      <c r="F542" t="s">
        <v>2591</v>
      </c>
      <c r="I542">
        <v>2994364</v>
      </c>
      <c r="J542">
        <v>366</v>
      </c>
      <c r="K542">
        <v>374</v>
      </c>
      <c r="L542">
        <v>8</v>
      </c>
      <c r="M542" t="s">
        <v>2592</v>
      </c>
      <c r="N542" t="s">
        <v>2593</v>
      </c>
      <c r="O542" t="s">
        <v>2594</v>
      </c>
      <c r="P542" t="s">
        <v>2595</v>
      </c>
      <c r="Q542" t="s">
        <v>6550</v>
      </c>
      <c r="R542" t="s">
        <v>30</v>
      </c>
      <c r="S542" t="s">
        <v>28</v>
      </c>
    </row>
    <row r="543" spans="1:19" x14ac:dyDescent="0.25">
      <c r="A543" t="s">
        <v>2468</v>
      </c>
      <c r="B543" t="s">
        <v>2469</v>
      </c>
      <c r="C543" t="s">
        <v>2470</v>
      </c>
      <c r="D543" t="s">
        <v>2471</v>
      </c>
      <c r="E543">
        <v>2016</v>
      </c>
      <c r="F543" t="s">
        <v>2472</v>
      </c>
      <c r="I543">
        <v>7590360</v>
      </c>
      <c r="M543" t="s">
        <v>2473</v>
      </c>
      <c r="N543" t="s">
        <v>2474</v>
      </c>
      <c r="O543" t="s">
        <v>2475</v>
      </c>
      <c r="P543" t="s">
        <v>2476</v>
      </c>
      <c r="Q543" t="s">
        <v>6497</v>
      </c>
      <c r="R543" t="s">
        <v>30</v>
      </c>
      <c r="S543" t="s">
        <v>28</v>
      </c>
    </row>
    <row r="544" spans="1:19" x14ac:dyDescent="0.25">
      <c r="A544" t="s">
        <v>2356</v>
      </c>
      <c r="B544" t="s">
        <v>2357</v>
      </c>
      <c r="C544" t="s">
        <v>2358</v>
      </c>
      <c r="D544" t="s">
        <v>2359</v>
      </c>
      <c r="E544">
        <v>2016</v>
      </c>
      <c r="F544" t="s">
        <v>2360</v>
      </c>
      <c r="G544">
        <v>6</v>
      </c>
      <c r="J544">
        <v>312</v>
      </c>
      <c r="K544">
        <v>319</v>
      </c>
      <c r="L544">
        <v>7</v>
      </c>
      <c r="N544" t="s">
        <v>2361</v>
      </c>
      <c r="O544" t="s">
        <v>2362</v>
      </c>
      <c r="P544" t="s">
        <v>2363</v>
      </c>
      <c r="Q544" t="s">
        <v>6485</v>
      </c>
      <c r="R544" t="s">
        <v>30</v>
      </c>
      <c r="S544" t="s">
        <v>28</v>
      </c>
    </row>
    <row r="545" spans="1:19" x14ac:dyDescent="0.25">
      <c r="A545" t="s">
        <v>2552</v>
      </c>
      <c r="B545" t="s">
        <v>2553</v>
      </c>
      <c r="C545" t="s">
        <v>2554</v>
      </c>
      <c r="D545" t="s">
        <v>2555</v>
      </c>
      <c r="E545">
        <v>2016</v>
      </c>
      <c r="F545" t="s">
        <v>2556</v>
      </c>
      <c r="G545">
        <v>8</v>
      </c>
      <c r="H545">
        <v>10</v>
      </c>
      <c r="I545">
        <v>456</v>
      </c>
      <c r="M545" t="s">
        <v>2557</v>
      </c>
      <c r="N545" t="s">
        <v>2558</v>
      </c>
      <c r="O545" t="s">
        <v>2559</v>
      </c>
      <c r="P545" t="s">
        <v>2560</v>
      </c>
      <c r="Q545" t="s">
        <v>6535</v>
      </c>
      <c r="R545" t="s">
        <v>27</v>
      </c>
      <c r="S545" t="s">
        <v>28</v>
      </c>
    </row>
    <row r="546" spans="1:19" x14ac:dyDescent="0.25">
      <c r="A546" t="s">
        <v>2856</v>
      </c>
      <c r="B546" t="s">
        <v>2857</v>
      </c>
      <c r="C546" t="s">
        <v>2858</v>
      </c>
      <c r="D546" t="s">
        <v>2859</v>
      </c>
      <c r="E546">
        <v>2016</v>
      </c>
      <c r="F546" t="s">
        <v>2860</v>
      </c>
      <c r="G546">
        <v>16</v>
      </c>
      <c r="H546">
        <v>1</v>
      </c>
      <c r="I546">
        <v>8</v>
      </c>
      <c r="M546" t="s">
        <v>2861</v>
      </c>
      <c r="N546" t="s">
        <v>2862</v>
      </c>
      <c r="O546" t="s">
        <v>2863</v>
      </c>
      <c r="P546" t="s">
        <v>2864</v>
      </c>
      <c r="Q546" t="s">
        <v>6645</v>
      </c>
      <c r="R546" t="s">
        <v>27</v>
      </c>
      <c r="S546" t="s">
        <v>28</v>
      </c>
    </row>
    <row r="547" spans="1:19" x14ac:dyDescent="0.25">
      <c r="A547" t="s">
        <v>6552</v>
      </c>
      <c r="B547" t="s">
        <v>6553</v>
      </c>
      <c r="C547" t="s">
        <v>6554</v>
      </c>
      <c r="D547" t="s">
        <v>6555</v>
      </c>
      <c r="E547">
        <v>2016</v>
      </c>
      <c r="F547" t="s">
        <v>6556</v>
      </c>
      <c r="G547">
        <v>3</v>
      </c>
      <c r="H547" t="s">
        <v>6557</v>
      </c>
      <c r="I547">
        <v>22</v>
      </c>
      <c r="M547" t="s">
        <v>6558</v>
      </c>
      <c r="N547" t="s">
        <v>6559</v>
      </c>
      <c r="O547" t="s">
        <v>6560</v>
      </c>
      <c r="P547" t="s">
        <v>6561</v>
      </c>
      <c r="Q547" t="s">
        <v>6562</v>
      </c>
      <c r="R547" t="s">
        <v>27</v>
      </c>
      <c r="S547" t="s">
        <v>28</v>
      </c>
    </row>
    <row r="548" spans="1:19" x14ac:dyDescent="0.25">
      <c r="A548" t="s">
        <v>2873</v>
      </c>
      <c r="B548" t="s">
        <v>2874</v>
      </c>
      <c r="C548" t="s">
        <v>2875</v>
      </c>
      <c r="D548" t="s">
        <v>2876</v>
      </c>
      <c r="E548">
        <v>2016</v>
      </c>
      <c r="F548" t="s">
        <v>70</v>
      </c>
      <c r="G548" t="s">
        <v>2443</v>
      </c>
      <c r="J548">
        <v>452</v>
      </c>
      <c r="K548">
        <v>460</v>
      </c>
      <c r="L548">
        <v>8</v>
      </c>
      <c r="N548" t="s">
        <v>2877</v>
      </c>
      <c r="O548" t="s">
        <v>2878</v>
      </c>
      <c r="P548" t="s">
        <v>2879</v>
      </c>
      <c r="Q548" t="s">
        <v>6456</v>
      </c>
      <c r="R548" t="s">
        <v>30</v>
      </c>
      <c r="S548" t="s">
        <v>28</v>
      </c>
    </row>
    <row r="549" spans="1:19" x14ac:dyDescent="0.25">
      <c r="A549" t="s">
        <v>2339</v>
      </c>
      <c r="B549" t="s">
        <v>2340</v>
      </c>
      <c r="C549" t="s">
        <v>2341</v>
      </c>
      <c r="D549" t="s">
        <v>2342</v>
      </c>
      <c r="E549">
        <v>2016</v>
      </c>
      <c r="F549" t="s">
        <v>457</v>
      </c>
      <c r="J549">
        <v>2681</v>
      </c>
      <c r="K549">
        <v>2692</v>
      </c>
      <c r="L549">
        <v>11</v>
      </c>
      <c r="M549" t="s">
        <v>2343</v>
      </c>
      <c r="N549" t="s">
        <v>2344</v>
      </c>
      <c r="O549" t="s">
        <v>2345</v>
      </c>
      <c r="P549" t="s">
        <v>2346</v>
      </c>
      <c r="Q549" t="s">
        <v>6483</v>
      </c>
      <c r="R549" t="s">
        <v>30</v>
      </c>
      <c r="S549" t="s">
        <v>28</v>
      </c>
    </row>
    <row r="550" spans="1:19" x14ac:dyDescent="0.25">
      <c r="A550" t="s">
        <v>2768</v>
      </c>
      <c r="B550" t="s">
        <v>2769</v>
      </c>
      <c r="C550" t="s">
        <v>2770</v>
      </c>
      <c r="D550" t="s">
        <v>2771</v>
      </c>
      <c r="E550">
        <v>2016</v>
      </c>
      <c r="F550" t="s">
        <v>2772</v>
      </c>
      <c r="I550">
        <v>7522291</v>
      </c>
      <c r="J550">
        <v>1032</v>
      </c>
      <c r="K550">
        <v>1036</v>
      </c>
      <c r="L550">
        <v>4</v>
      </c>
      <c r="M550" t="s">
        <v>2773</v>
      </c>
      <c r="N550" t="s">
        <v>2774</v>
      </c>
      <c r="O550" t="s">
        <v>2775</v>
      </c>
      <c r="P550" t="s">
        <v>2776</v>
      </c>
      <c r="Q550" t="s">
        <v>6609</v>
      </c>
      <c r="R550" t="s">
        <v>30</v>
      </c>
      <c r="S550" t="s">
        <v>28</v>
      </c>
    </row>
    <row r="551" spans="1:19" x14ac:dyDescent="0.25">
      <c r="A551" t="s">
        <v>2332</v>
      </c>
      <c r="B551" t="s">
        <v>2333</v>
      </c>
      <c r="C551">
        <v>13405548300</v>
      </c>
      <c r="D551" t="s">
        <v>2334</v>
      </c>
      <c r="E551">
        <v>2016</v>
      </c>
      <c r="F551" t="s">
        <v>2335</v>
      </c>
      <c r="N551" t="s">
        <v>2336</v>
      </c>
      <c r="O551" t="s">
        <v>2337</v>
      </c>
      <c r="P551" t="s">
        <v>2338</v>
      </c>
      <c r="Q551" t="s">
        <v>6479</v>
      </c>
      <c r="R551" t="s">
        <v>30</v>
      </c>
      <c r="S551" t="s">
        <v>28</v>
      </c>
    </row>
    <row r="552" spans="1:19" x14ac:dyDescent="0.25">
      <c r="A552" t="s">
        <v>6498</v>
      </c>
      <c r="B552" t="s">
        <v>6499</v>
      </c>
      <c r="C552" t="s">
        <v>6500</v>
      </c>
      <c r="D552" t="s">
        <v>6501</v>
      </c>
      <c r="E552">
        <v>2016</v>
      </c>
      <c r="F552" t="s">
        <v>70</v>
      </c>
      <c r="G552" t="s">
        <v>2443</v>
      </c>
      <c r="J552">
        <v>416</v>
      </c>
      <c r="K552">
        <v>425</v>
      </c>
      <c r="L552">
        <v>9</v>
      </c>
      <c r="N552" t="s">
        <v>6502</v>
      </c>
      <c r="O552" t="s">
        <v>6503</v>
      </c>
      <c r="P552" t="s">
        <v>6504</v>
      </c>
      <c r="Q552" t="s">
        <v>6505</v>
      </c>
      <c r="R552" t="s">
        <v>30</v>
      </c>
      <c r="S552" t="s">
        <v>28</v>
      </c>
    </row>
    <row r="553" spans="1:19" x14ac:dyDescent="0.25">
      <c r="A553" t="s">
        <v>3233</v>
      </c>
      <c r="B553" t="s">
        <v>3234</v>
      </c>
      <c r="C553" t="s">
        <v>3235</v>
      </c>
      <c r="D553" t="s">
        <v>3236</v>
      </c>
      <c r="E553">
        <v>2016</v>
      </c>
      <c r="F553" t="s">
        <v>29</v>
      </c>
      <c r="G553">
        <v>9638</v>
      </c>
      <c r="J553">
        <v>199</v>
      </c>
      <c r="K553">
        <v>210</v>
      </c>
      <c r="L553">
        <v>11</v>
      </c>
      <c r="M553" t="s">
        <v>3237</v>
      </c>
      <c r="N553" t="s">
        <v>3238</v>
      </c>
      <c r="O553" t="s">
        <v>3239</v>
      </c>
      <c r="P553" t="s">
        <v>3240</v>
      </c>
      <c r="Q553" t="s">
        <v>6580</v>
      </c>
      <c r="R553" t="s">
        <v>30</v>
      </c>
      <c r="S553" t="s">
        <v>28</v>
      </c>
    </row>
    <row r="554" spans="1:19" x14ac:dyDescent="0.25">
      <c r="A554" t="s">
        <v>3274</v>
      </c>
      <c r="B554" t="s">
        <v>3275</v>
      </c>
      <c r="C554" t="s">
        <v>3276</v>
      </c>
      <c r="D554" t="s">
        <v>3277</v>
      </c>
      <c r="E554">
        <v>2016</v>
      </c>
      <c r="F554" t="s">
        <v>29</v>
      </c>
      <c r="G554">
        <v>9599</v>
      </c>
      <c r="J554">
        <v>131</v>
      </c>
      <c r="K554">
        <v>140</v>
      </c>
      <c r="L554">
        <v>9</v>
      </c>
      <c r="M554" t="s">
        <v>3278</v>
      </c>
      <c r="N554" t="s">
        <v>3279</v>
      </c>
      <c r="O554" t="s">
        <v>3280</v>
      </c>
      <c r="P554" t="s">
        <v>3281</v>
      </c>
      <c r="Q554" t="s">
        <v>6583</v>
      </c>
      <c r="R554" t="s">
        <v>30</v>
      </c>
      <c r="S554" t="s">
        <v>28</v>
      </c>
    </row>
    <row r="555" spans="1:19" x14ac:dyDescent="0.25">
      <c r="A555" t="s">
        <v>2364</v>
      </c>
      <c r="B555" t="s">
        <v>2365</v>
      </c>
      <c r="C555" t="s">
        <v>2366</v>
      </c>
      <c r="D555" t="s">
        <v>2367</v>
      </c>
      <c r="E555">
        <v>2016</v>
      </c>
      <c r="F555" t="s">
        <v>2368</v>
      </c>
      <c r="I555">
        <v>7796953</v>
      </c>
      <c r="J555">
        <v>662</v>
      </c>
      <c r="K555">
        <v>671</v>
      </c>
      <c r="L555">
        <v>9</v>
      </c>
      <c r="M555" t="s">
        <v>2369</v>
      </c>
      <c r="N555" t="s">
        <v>2370</v>
      </c>
      <c r="O555" t="s">
        <v>2371</v>
      </c>
      <c r="P555" t="s">
        <v>2372</v>
      </c>
      <c r="Q555" t="s">
        <v>6202</v>
      </c>
      <c r="R555" t="s">
        <v>30</v>
      </c>
      <c r="S555" t="s">
        <v>28</v>
      </c>
    </row>
    <row r="556" spans="1:19" x14ac:dyDescent="0.25">
      <c r="A556" t="s">
        <v>3365</v>
      </c>
      <c r="B556" t="s">
        <v>3366</v>
      </c>
      <c r="C556" t="s">
        <v>3367</v>
      </c>
      <c r="D556" t="s">
        <v>3368</v>
      </c>
      <c r="E556">
        <v>2016</v>
      </c>
      <c r="F556" t="s">
        <v>3369</v>
      </c>
      <c r="G556">
        <v>95</v>
      </c>
      <c r="H556">
        <v>11</v>
      </c>
      <c r="I556" t="s">
        <v>3370</v>
      </c>
      <c r="M556" t="s">
        <v>3371</v>
      </c>
      <c r="N556" t="s">
        <v>3372</v>
      </c>
      <c r="O556" t="s">
        <v>3373</v>
      </c>
      <c r="Q556" t="s">
        <v>6603</v>
      </c>
      <c r="R556" t="s">
        <v>27</v>
      </c>
      <c r="S556" t="s">
        <v>28</v>
      </c>
    </row>
    <row r="557" spans="1:19" x14ac:dyDescent="0.25">
      <c r="A557" t="s">
        <v>2570</v>
      </c>
      <c r="B557" t="s">
        <v>2571</v>
      </c>
      <c r="C557">
        <v>6603728852</v>
      </c>
      <c r="D557" t="s">
        <v>2572</v>
      </c>
      <c r="E557">
        <v>2016</v>
      </c>
      <c r="F557" t="s">
        <v>2573</v>
      </c>
      <c r="G557">
        <v>9</v>
      </c>
      <c r="H557">
        <v>3</v>
      </c>
      <c r="J557">
        <v>128</v>
      </c>
      <c r="K557">
        <v>132</v>
      </c>
      <c r="L557">
        <v>4</v>
      </c>
      <c r="M557" t="s">
        <v>2574</v>
      </c>
      <c r="N557" t="s">
        <v>2575</v>
      </c>
      <c r="O557" t="s">
        <v>2576</v>
      </c>
      <c r="P557" t="s">
        <v>2577</v>
      </c>
      <c r="Q557" t="s">
        <v>6539</v>
      </c>
      <c r="R557" t="s">
        <v>27</v>
      </c>
      <c r="S557" t="s">
        <v>28</v>
      </c>
    </row>
    <row r="558" spans="1:19" x14ac:dyDescent="0.25">
      <c r="A558" t="s">
        <v>3000</v>
      </c>
      <c r="B558" t="s">
        <v>3001</v>
      </c>
      <c r="C558" t="s">
        <v>3002</v>
      </c>
      <c r="D558" t="s">
        <v>3003</v>
      </c>
      <c r="E558">
        <v>2016</v>
      </c>
      <c r="F558" t="s">
        <v>3004</v>
      </c>
      <c r="G558">
        <v>147</v>
      </c>
      <c r="J558">
        <v>806</v>
      </c>
      <c r="K558">
        <v>811</v>
      </c>
      <c r="L558">
        <v>5</v>
      </c>
      <c r="M558" t="s">
        <v>3005</v>
      </c>
      <c r="N558" t="s">
        <v>3006</v>
      </c>
      <c r="O558" t="s">
        <v>3007</v>
      </c>
      <c r="P558" t="s">
        <v>3008</v>
      </c>
      <c r="Q558" t="s">
        <v>6494</v>
      </c>
      <c r="R558" t="s">
        <v>30</v>
      </c>
      <c r="S558" t="s">
        <v>28</v>
      </c>
    </row>
    <row r="559" spans="1:19" x14ac:dyDescent="0.25">
      <c r="A559" t="s">
        <v>9244</v>
      </c>
      <c r="D559" t="s">
        <v>9245</v>
      </c>
      <c r="E559">
        <v>2017</v>
      </c>
      <c r="F559" t="s">
        <v>9402</v>
      </c>
      <c r="J559">
        <v>84</v>
      </c>
      <c r="K559">
        <v>88</v>
      </c>
      <c r="L559">
        <f>K559-J559+1</f>
        <v>5</v>
      </c>
      <c r="M559" t="s">
        <v>2083</v>
      </c>
      <c r="N559" t="s">
        <v>9246</v>
      </c>
      <c r="O559" t="s">
        <v>9247</v>
      </c>
      <c r="P559" t="s">
        <v>9248</v>
      </c>
      <c r="R559" t="s">
        <v>9238</v>
      </c>
      <c r="S559" t="s">
        <v>9239</v>
      </c>
    </row>
    <row r="560" spans="1:19" x14ac:dyDescent="0.25">
      <c r="A560" t="s">
        <v>9258</v>
      </c>
      <c r="D560" t="s">
        <v>9259</v>
      </c>
      <c r="E560">
        <v>2017</v>
      </c>
      <c r="F560" t="s">
        <v>9405</v>
      </c>
      <c r="J560">
        <v>229</v>
      </c>
      <c r="K560">
        <v>240</v>
      </c>
      <c r="L560">
        <f>K560-J560+1</f>
        <v>12</v>
      </c>
      <c r="M560" t="s">
        <v>2245</v>
      </c>
      <c r="N560" t="s">
        <v>9260</v>
      </c>
      <c r="O560" t="s">
        <v>9261</v>
      </c>
      <c r="P560" t="s">
        <v>9262</v>
      </c>
      <c r="R560" t="s">
        <v>9238</v>
      </c>
      <c r="S560" t="s">
        <v>9239</v>
      </c>
    </row>
    <row r="561" spans="1:19" x14ac:dyDescent="0.25">
      <c r="A561" t="s">
        <v>9286</v>
      </c>
      <c r="D561" t="s">
        <v>9287</v>
      </c>
      <c r="E561">
        <v>2017</v>
      </c>
      <c r="F561" t="s">
        <v>9402</v>
      </c>
      <c r="J561">
        <v>172</v>
      </c>
      <c r="K561">
        <v>177</v>
      </c>
      <c r="L561">
        <f>K561-J561+1</f>
        <v>6</v>
      </c>
      <c r="M561" t="s">
        <v>1771</v>
      </c>
      <c r="N561" t="s">
        <v>9288</v>
      </c>
      <c r="O561" t="s">
        <v>9289</v>
      </c>
      <c r="P561" t="s">
        <v>9290</v>
      </c>
      <c r="R561" t="s">
        <v>9238</v>
      </c>
      <c r="S561" t="s">
        <v>9239</v>
      </c>
    </row>
    <row r="562" spans="1:19" x14ac:dyDescent="0.25">
      <c r="A562" t="s">
        <v>9301</v>
      </c>
      <c r="D562" t="s">
        <v>9302</v>
      </c>
      <c r="E562">
        <v>2017</v>
      </c>
      <c r="G562">
        <v>33</v>
      </c>
      <c r="H562">
        <v>1</v>
      </c>
      <c r="J562">
        <v>175</v>
      </c>
      <c r="K562">
        <v>183</v>
      </c>
      <c r="L562">
        <f>K562-J562+1</f>
        <v>9</v>
      </c>
      <c r="O562" t="s">
        <v>9303</v>
      </c>
      <c r="R562" t="s">
        <v>9304</v>
      </c>
      <c r="S562" t="s">
        <v>9239</v>
      </c>
    </row>
    <row r="563" spans="1:19" x14ac:dyDescent="0.25">
      <c r="A563" t="s">
        <v>7280</v>
      </c>
      <c r="D563" t="s">
        <v>7281</v>
      </c>
      <c r="E563">
        <v>2017</v>
      </c>
      <c r="F563" t="s">
        <v>7282</v>
      </c>
      <c r="J563">
        <v>149</v>
      </c>
      <c r="K563">
        <v>152</v>
      </c>
      <c r="L563">
        <f t="shared" ref="L563:L578" si="9">K563-J563</f>
        <v>3</v>
      </c>
      <c r="M563" t="s">
        <v>7283</v>
      </c>
      <c r="N563" t="s">
        <v>7284</v>
      </c>
      <c r="O563" t="s">
        <v>7285</v>
      </c>
      <c r="Q563" s="3"/>
      <c r="R563" t="s">
        <v>7286</v>
      </c>
      <c r="S563" t="s">
        <v>7287</v>
      </c>
    </row>
    <row r="564" spans="1:19" x14ac:dyDescent="0.25">
      <c r="A564" t="s">
        <v>7440</v>
      </c>
      <c r="D564" t="s">
        <v>2812</v>
      </c>
      <c r="E564">
        <v>2017</v>
      </c>
      <c r="F564" t="s">
        <v>7441</v>
      </c>
      <c r="J564">
        <v>728</v>
      </c>
      <c r="K564">
        <v>733</v>
      </c>
      <c r="L564">
        <f t="shared" si="9"/>
        <v>5</v>
      </c>
      <c r="M564" t="s">
        <v>2814</v>
      </c>
      <c r="N564" t="s">
        <v>7442</v>
      </c>
      <c r="O564" t="s">
        <v>7443</v>
      </c>
      <c r="P564" t="s">
        <v>7444</v>
      </c>
      <c r="Q564" s="3"/>
      <c r="R564" t="s">
        <v>7286</v>
      </c>
      <c r="S564" t="s">
        <v>7287</v>
      </c>
    </row>
    <row r="565" spans="1:19" x14ac:dyDescent="0.25">
      <c r="A565" t="s">
        <v>7445</v>
      </c>
      <c r="D565" t="s">
        <v>7446</v>
      </c>
      <c r="E565">
        <v>2017</v>
      </c>
      <c r="F565" t="s">
        <v>7447</v>
      </c>
      <c r="J565">
        <v>1</v>
      </c>
      <c r="K565">
        <v>8</v>
      </c>
      <c r="L565">
        <f t="shared" si="9"/>
        <v>7</v>
      </c>
      <c r="M565" t="s">
        <v>7448</v>
      </c>
      <c r="N565" t="s">
        <v>7449</v>
      </c>
      <c r="O565" t="s">
        <v>7450</v>
      </c>
      <c r="P565" t="s">
        <v>7451</v>
      </c>
      <c r="Q565" s="3"/>
      <c r="R565" t="s">
        <v>7286</v>
      </c>
      <c r="S565" t="s">
        <v>7287</v>
      </c>
    </row>
    <row r="566" spans="1:19" x14ac:dyDescent="0.25">
      <c r="A566" t="s">
        <v>7913</v>
      </c>
      <c r="D566" t="s">
        <v>7914</v>
      </c>
      <c r="E566">
        <v>2017</v>
      </c>
      <c r="F566" t="s">
        <v>7915</v>
      </c>
      <c r="J566">
        <v>1875</v>
      </c>
      <c r="K566">
        <v>1878</v>
      </c>
      <c r="L566">
        <f t="shared" si="9"/>
        <v>3</v>
      </c>
      <c r="M566" t="s">
        <v>7916</v>
      </c>
      <c r="N566" t="s">
        <v>7917</v>
      </c>
      <c r="O566" t="s">
        <v>7918</v>
      </c>
      <c r="P566" t="s">
        <v>7919</v>
      </c>
      <c r="Q566" s="3"/>
      <c r="R566" t="s">
        <v>7286</v>
      </c>
      <c r="S566" t="s">
        <v>7287</v>
      </c>
    </row>
    <row r="567" spans="1:19" x14ac:dyDescent="0.25">
      <c r="A567" t="s">
        <v>8126</v>
      </c>
      <c r="D567" t="s">
        <v>8127</v>
      </c>
      <c r="E567">
        <v>2017</v>
      </c>
      <c r="F567" t="s">
        <v>7282</v>
      </c>
      <c r="J567">
        <v>284</v>
      </c>
      <c r="K567">
        <v>289</v>
      </c>
      <c r="L567">
        <f t="shared" si="9"/>
        <v>5</v>
      </c>
      <c r="M567" t="s">
        <v>8128</v>
      </c>
      <c r="N567" t="s">
        <v>8129</v>
      </c>
      <c r="O567" t="s">
        <v>8130</v>
      </c>
      <c r="P567" t="s">
        <v>8131</v>
      </c>
      <c r="Q567" s="3"/>
      <c r="R567" t="s">
        <v>7286</v>
      </c>
      <c r="S567" t="s">
        <v>7287</v>
      </c>
    </row>
    <row r="568" spans="1:19" x14ac:dyDescent="0.25">
      <c r="A568" t="s">
        <v>8430</v>
      </c>
      <c r="D568" t="s">
        <v>8431</v>
      </c>
      <c r="E568">
        <v>2017</v>
      </c>
      <c r="F568" t="s">
        <v>8432</v>
      </c>
      <c r="J568">
        <v>1</v>
      </c>
      <c r="K568">
        <v>5</v>
      </c>
      <c r="L568">
        <f t="shared" si="9"/>
        <v>4</v>
      </c>
      <c r="M568" t="s">
        <v>8433</v>
      </c>
      <c r="N568" t="s">
        <v>8434</v>
      </c>
      <c r="O568" t="s">
        <v>8435</v>
      </c>
      <c r="P568" t="s">
        <v>8436</v>
      </c>
      <c r="Q568" s="3"/>
      <c r="R568" t="s">
        <v>7286</v>
      </c>
      <c r="S568" t="s">
        <v>7287</v>
      </c>
    </row>
    <row r="569" spans="1:19" x14ac:dyDescent="0.25">
      <c r="A569" t="s">
        <v>8476</v>
      </c>
      <c r="D569" t="s">
        <v>8477</v>
      </c>
      <c r="E569">
        <v>2017</v>
      </c>
      <c r="F569" t="s">
        <v>8478</v>
      </c>
      <c r="J569">
        <v>21</v>
      </c>
      <c r="K569">
        <v>27</v>
      </c>
      <c r="L569">
        <f t="shared" si="9"/>
        <v>6</v>
      </c>
      <c r="M569" t="s">
        <v>8479</v>
      </c>
      <c r="N569" t="s">
        <v>8480</v>
      </c>
      <c r="O569" t="s">
        <v>8481</v>
      </c>
      <c r="P569" t="s">
        <v>8482</v>
      </c>
      <c r="Q569" s="3"/>
      <c r="R569" t="s">
        <v>7286</v>
      </c>
      <c r="S569" t="s">
        <v>7287</v>
      </c>
    </row>
    <row r="570" spans="1:19" x14ac:dyDescent="0.25">
      <c r="A570" t="s">
        <v>8579</v>
      </c>
      <c r="D570" t="s">
        <v>6194</v>
      </c>
      <c r="E570">
        <v>2017</v>
      </c>
      <c r="F570" t="s">
        <v>7447</v>
      </c>
      <c r="J570">
        <v>1</v>
      </c>
      <c r="K570">
        <v>8</v>
      </c>
      <c r="L570">
        <f t="shared" si="9"/>
        <v>7</v>
      </c>
      <c r="M570" t="s">
        <v>6196</v>
      </c>
      <c r="N570" t="s">
        <v>8580</v>
      </c>
      <c r="O570" t="s">
        <v>8581</v>
      </c>
      <c r="P570" t="s">
        <v>8582</v>
      </c>
      <c r="Q570" s="3"/>
      <c r="R570" t="s">
        <v>7286</v>
      </c>
      <c r="S570" t="s">
        <v>7287</v>
      </c>
    </row>
    <row r="571" spans="1:19" x14ac:dyDescent="0.25">
      <c r="A571" t="s">
        <v>8662</v>
      </c>
      <c r="D571" t="s">
        <v>8663</v>
      </c>
      <c r="E571">
        <v>2017</v>
      </c>
      <c r="F571" t="s">
        <v>8664</v>
      </c>
      <c r="J571">
        <v>150</v>
      </c>
      <c r="K571">
        <v>159</v>
      </c>
      <c r="L571">
        <f t="shared" si="9"/>
        <v>9</v>
      </c>
      <c r="M571" t="s">
        <v>2515</v>
      </c>
      <c r="N571" t="s">
        <v>8665</v>
      </c>
      <c r="O571" t="s">
        <v>8666</v>
      </c>
      <c r="P571" t="s">
        <v>8667</v>
      </c>
      <c r="Q571" s="3"/>
      <c r="R571" t="s">
        <v>7286</v>
      </c>
      <c r="S571" t="s">
        <v>7287</v>
      </c>
    </row>
    <row r="572" spans="1:19" x14ac:dyDescent="0.25">
      <c r="A572" t="s">
        <v>8729</v>
      </c>
      <c r="D572" t="s">
        <v>8730</v>
      </c>
      <c r="E572">
        <v>2017</v>
      </c>
      <c r="F572" t="s">
        <v>7447</v>
      </c>
      <c r="J572">
        <v>1</v>
      </c>
      <c r="K572">
        <v>8</v>
      </c>
      <c r="L572">
        <f t="shared" si="9"/>
        <v>7</v>
      </c>
      <c r="M572" t="s">
        <v>6312</v>
      </c>
      <c r="N572" t="s">
        <v>8731</v>
      </c>
      <c r="O572" t="s">
        <v>8732</v>
      </c>
      <c r="Q572" s="3"/>
      <c r="R572" t="s">
        <v>7286</v>
      </c>
      <c r="S572" t="s">
        <v>7287</v>
      </c>
    </row>
    <row r="573" spans="1:19" x14ac:dyDescent="0.25">
      <c r="A573" t="s">
        <v>8788</v>
      </c>
      <c r="D573" t="s">
        <v>6267</v>
      </c>
      <c r="E573">
        <v>2017</v>
      </c>
      <c r="F573" t="s">
        <v>8789</v>
      </c>
      <c r="J573">
        <v>209</v>
      </c>
      <c r="K573">
        <v>214</v>
      </c>
      <c r="L573">
        <f t="shared" si="9"/>
        <v>5</v>
      </c>
      <c r="M573" t="s">
        <v>6269</v>
      </c>
      <c r="N573" t="s">
        <v>8790</v>
      </c>
      <c r="O573" t="s">
        <v>8791</v>
      </c>
      <c r="P573" t="s">
        <v>8792</v>
      </c>
      <c r="Q573" s="3"/>
      <c r="R573" t="s">
        <v>7286</v>
      </c>
      <c r="S573" t="s">
        <v>7287</v>
      </c>
    </row>
    <row r="574" spans="1:19" x14ac:dyDescent="0.25">
      <c r="A574" t="s">
        <v>8851</v>
      </c>
      <c r="D574" t="s">
        <v>8852</v>
      </c>
      <c r="E574">
        <v>2017</v>
      </c>
      <c r="F574" t="s">
        <v>8853</v>
      </c>
      <c r="J574">
        <v>147</v>
      </c>
      <c r="K574">
        <v>150</v>
      </c>
      <c r="L574">
        <f t="shared" si="9"/>
        <v>3</v>
      </c>
      <c r="M574" t="s">
        <v>8854</v>
      </c>
      <c r="N574" t="s">
        <v>8855</v>
      </c>
      <c r="O574" t="s">
        <v>8856</v>
      </c>
      <c r="Q574" s="3"/>
      <c r="R574" t="s">
        <v>7286</v>
      </c>
      <c r="S574" t="s">
        <v>7287</v>
      </c>
    </row>
    <row r="575" spans="1:19" x14ac:dyDescent="0.25">
      <c r="A575" t="s">
        <v>8977</v>
      </c>
      <c r="D575" t="s">
        <v>8978</v>
      </c>
      <c r="E575">
        <v>2017</v>
      </c>
      <c r="F575" t="s">
        <v>8979</v>
      </c>
      <c r="J575">
        <v>9</v>
      </c>
      <c r="K575">
        <v>14</v>
      </c>
      <c r="L575">
        <f t="shared" si="9"/>
        <v>5</v>
      </c>
      <c r="M575" t="s">
        <v>2832</v>
      </c>
      <c r="N575" t="s">
        <v>8980</v>
      </c>
      <c r="O575" t="s">
        <v>8981</v>
      </c>
      <c r="P575" t="s">
        <v>8982</v>
      </c>
      <c r="Q575" s="3"/>
      <c r="R575" t="s">
        <v>7286</v>
      </c>
      <c r="S575" t="s">
        <v>7287</v>
      </c>
    </row>
    <row r="576" spans="1:19" x14ac:dyDescent="0.25">
      <c r="A576" t="s">
        <v>9155</v>
      </c>
      <c r="D576" t="s">
        <v>9156</v>
      </c>
      <c r="E576">
        <v>2017</v>
      </c>
      <c r="F576" t="s">
        <v>9157</v>
      </c>
      <c r="J576">
        <v>1</v>
      </c>
      <c r="K576">
        <v>1</v>
      </c>
      <c r="L576">
        <f t="shared" si="9"/>
        <v>0</v>
      </c>
      <c r="M576" t="s">
        <v>9158</v>
      </c>
      <c r="N576" t="s">
        <v>9159</v>
      </c>
      <c r="O576" t="s">
        <v>9160</v>
      </c>
      <c r="Q576" s="3"/>
      <c r="R576" t="s">
        <v>7286</v>
      </c>
      <c r="S576" t="s">
        <v>7287</v>
      </c>
    </row>
    <row r="577" spans="1:19" x14ac:dyDescent="0.25">
      <c r="A577" t="s">
        <v>9161</v>
      </c>
      <c r="D577" t="s">
        <v>9162</v>
      </c>
      <c r="E577">
        <v>2017</v>
      </c>
      <c r="F577" t="s">
        <v>9163</v>
      </c>
      <c r="J577">
        <v>348</v>
      </c>
      <c r="K577">
        <v>354</v>
      </c>
      <c r="L577">
        <f t="shared" si="9"/>
        <v>6</v>
      </c>
      <c r="M577" t="s">
        <v>9164</v>
      </c>
      <c r="N577" t="s">
        <v>9165</v>
      </c>
      <c r="O577" t="s">
        <v>9166</v>
      </c>
      <c r="P577" t="s">
        <v>9167</v>
      </c>
      <c r="Q577" s="3"/>
      <c r="R577" t="s">
        <v>7286</v>
      </c>
      <c r="S577" t="s">
        <v>7287</v>
      </c>
    </row>
    <row r="578" spans="1:19" x14ac:dyDescent="0.25">
      <c r="A578" t="s">
        <v>9194</v>
      </c>
      <c r="D578" t="s">
        <v>9195</v>
      </c>
      <c r="E578">
        <v>2017</v>
      </c>
      <c r="F578" t="s">
        <v>9196</v>
      </c>
      <c r="J578">
        <v>155</v>
      </c>
      <c r="K578">
        <v>168</v>
      </c>
      <c r="L578">
        <f t="shared" si="9"/>
        <v>13</v>
      </c>
      <c r="M578" t="s">
        <v>9197</v>
      </c>
      <c r="N578" t="s">
        <v>9198</v>
      </c>
      <c r="O578" t="s">
        <v>9199</v>
      </c>
      <c r="Q578" s="3"/>
      <c r="R578" t="s">
        <v>7286</v>
      </c>
      <c r="S578" t="s">
        <v>7287</v>
      </c>
    </row>
    <row r="579" spans="1:19" x14ac:dyDescent="0.25">
      <c r="A579" t="s">
        <v>6446</v>
      </c>
      <c r="B579" t="s">
        <v>6447</v>
      </c>
      <c r="C579" t="s">
        <v>6448</v>
      </c>
      <c r="D579" t="s">
        <v>6449</v>
      </c>
      <c r="E579">
        <v>2017</v>
      </c>
      <c r="F579" t="s">
        <v>2797</v>
      </c>
      <c r="J579">
        <v>95</v>
      </c>
      <c r="K579">
        <v>102</v>
      </c>
      <c r="L579">
        <v>7</v>
      </c>
      <c r="N579" t="s">
        <v>6450</v>
      </c>
      <c r="O579" t="s">
        <v>6451</v>
      </c>
      <c r="P579" t="s">
        <v>6452</v>
      </c>
      <c r="Q579" t="s">
        <v>6453</v>
      </c>
      <c r="R579" t="s">
        <v>30</v>
      </c>
      <c r="S579" t="s">
        <v>28</v>
      </c>
    </row>
    <row r="580" spans="1:19" x14ac:dyDescent="0.25">
      <c r="A580" t="s">
        <v>2546</v>
      </c>
      <c r="B580" t="s">
        <v>2547</v>
      </c>
      <c r="C580">
        <v>55905602700</v>
      </c>
      <c r="D580" t="s">
        <v>2548</v>
      </c>
      <c r="E580">
        <v>2017</v>
      </c>
      <c r="F580" t="s">
        <v>233</v>
      </c>
      <c r="G580">
        <v>1914</v>
      </c>
      <c r="N580" t="s">
        <v>2549</v>
      </c>
      <c r="O580" t="s">
        <v>2550</v>
      </c>
      <c r="P580" t="s">
        <v>2551</v>
      </c>
      <c r="Q580" t="s">
        <v>6284</v>
      </c>
      <c r="R580" t="s">
        <v>30</v>
      </c>
      <c r="S580" t="s">
        <v>28</v>
      </c>
    </row>
    <row r="581" spans="1:19" x14ac:dyDescent="0.25">
      <c r="A581" t="s">
        <v>2843</v>
      </c>
      <c r="B581" t="s">
        <v>2844</v>
      </c>
      <c r="C581">
        <v>57192089365</v>
      </c>
      <c r="D581" t="s">
        <v>2845</v>
      </c>
      <c r="E581">
        <v>2017</v>
      </c>
      <c r="F581" t="s">
        <v>2797</v>
      </c>
      <c r="J581">
        <v>798</v>
      </c>
      <c r="K581">
        <v>806</v>
      </c>
      <c r="L581">
        <v>8</v>
      </c>
      <c r="N581" t="s">
        <v>2846</v>
      </c>
      <c r="O581" t="s">
        <v>2847</v>
      </c>
      <c r="P581" t="s">
        <v>2848</v>
      </c>
      <c r="Q581" t="s">
        <v>6445</v>
      </c>
      <c r="R581" t="s">
        <v>30</v>
      </c>
      <c r="S581" t="s">
        <v>28</v>
      </c>
    </row>
    <row r="582" spans="1:19" x14ac:dyDescent="0.25">
      <c r="A582" t="s">
        <v>6264</v>
      </c>
      <c r="B582" t="s">
        <v>6265</v>
      </c>
      <c r="C582" t="s">
        <v>6266</v>
      </c>
      <c r="D582" t="s">
        <v>6267</v>
      </c>
      <c r="E582">
        <v>2017</v>
      </c>
      <c r="F582" t="s">
        <v>6268</v>
      </c>
      <c r="I582">
        <v>8016200</v>
      </c>
      <c r="J582">
        <v>209</v>
      </c>
      <c r="K582">
        <v>214</v>
      </c>
      <c r="L582">
        <v>5</v>
      </c>
      <c r="M582" t="s">
        <v>6269</v>
      </c>
      <c r="N582" t="s">
        <v>6270</v>
      </c>
      <c r="O582" t="s">
        <v>6271</v>
      </c>
      <c r="P582" t="s">
        <v>6272</v>
      </c>
      <c r="Q582" t="s">
        <v>6273</v>
      </c>
      <c r="R582" t="s">
        <v>30</v>
      </c>
      <c r="S582" t="s">
        <v>28</v>
      </c>
    </row>
    <row r="583" spans="1:19" x14ac:dyDescent="0.25">
      <c r="A583" t="s">
        <v>1767</v>
      </c>
      <c r="B583" t="s">
        <v>1768</v>
      </c>
      <c r="C583" t="s">
        <v>1769</v>
      </c>
      <c r="D583" t="s">
        <v>1770</v>
      </c>
      <c r="E583">
        <v>2017</v>
      </c>
      <c r="F583" t="s">
        <v>250</v>
      </c>
      <c r="J583">
        <v>172</v>
      </c>
      <c r="K583">
        <v>177</v>
      </c>
      <c r="L583">
        <v>5</v>
      </c>
      <c r="M583" t="s">
        <v>1771</v>
      </c>
      <c r="N583" t="s">
        <v>1772</v>
      </c>
      <c r="O583" t="s">
        <v>1773</v>
      </c>
      <c r="P583" t="s">
        <v>1774</v>
      </c>
      <c r="Q583" t="s">
        <v>6213</v>
      </c>
      <c r="R583" t="s">
        <v>30</v>
      </c>
      <c r="S583" t="s">
        <v>28</v>
      </c>
    </row>
    <row r="584" spans="1:19" x14ac:dyDescent="0.25">
      <c r="A584" t="s">
        <v>2079</v>
      </c>
      <c r="B584" t="s">
        <v>2080</v>
      </c>
      <c r="C584" t="s">
        <v>2081</v>
      </c>
      <c r="D584" t="s">
        <v>2082</v>
      </c>
      <c r="E584">
        <v>2017</v>
      </c>
      <c r="F584" t="s">
        <v>250</v>
      </c>
      <c r="J584">
        <v>84</v>
      </c>
      <c r="K584">
        <v>88</v>
      </c>
      <c r="L584">
        <v>4</v>
      </c>
      <c r="M584" t="s">
        <v>2083</v>
      </c>
      <c r="N584" t="s">
        <v>2084</v>
      </c>
      <c r="O584" t="s">
        <v>2085</v>
      </c>
      <c r="P584" t="s">
        <v>2086</v>
      </c>
      <c r="Q584" t="s">
        <v>6373</v>
      </c>
      <c r="R584" t="s">
        <v>30</v>
      </c>
      <c r="S584" t="s">
        <v>28</v>
      </c>
    </row>
    <row r="585" spans="1:19" x14ac:dyDescent="0.25">
      <c r="A585" t="s">
        <v>6426</v>
      </c>
      <c r="B585" t="s">
        <v>6427</v>
      </c>
      <c r="C585" t="s">
        <v>6428</v>
      </c>
      <c r="D585" t="s">
        <v>6429</v>
      </c>
      <c r="E585">
        <v>2017</v>
      </c>
      <c r="F585" t="s">
        <v>6430</v>
      </c>
      <c r="N585" t="s">
        <v>6431</v>
      </c>
      <c r="O585" t="s">
        <v>6432</v>
      </c>
      <c r="P585" t="s">
        <v>6433</v>
      </c>
      <c r="Q585" t="s">
        <v>6434</v>
      </c>
      <c r="R585" t="s">
        <v>30</v>
      </c>
      <c r="S585" t="s">
        <v>28</v>
      </c>
    </row>
    <row r="586" spans="1:19" x14ac:dyDescent="0.25">
      <c r="A586" t="s">
        <v>2801</v>
      </c>
      <c r="B586" t="s">
        <v>2802</v>
      </c>
      <c r="C586" t="s">
        <v>2803</v>
      </c>
      <c r="D586" t="s">
        <v>2804</v>
      </c>
      <c r="E586">
        <v>2017</v>
      </c>
      <c r="F586" t="s">
        <v>147</v>
      </c>
      <c r="G586">
        <v>714</v>
      </c>
      <c r="J586">
        <v>146</v>
      </c>
      <c r="K586">
        <v>153</v>
      </c>
      <c r="L586">
        <v>7</v>
      </c>
      <c r="M586" t="s">
        <v>2805</v>
      </c>
      <c r="N586" t="s">
        <v>2806</v>
      </c>
      <c r="O586" t="s">
        <v>2807</v>
      </c>
      <c r="P586" t="s">
        <v>2808</v>
      </c>
      <c r="Q586" t="s">
        <v>6409</v>
      </c>
      <c r="R586" t="s">
        <v>30</v>
      </c>
      <c r="S586" t="s">
        <v>28</v>
      </c>
    </row>
    <row r="587" spans="1:19" x14ac:dyDescent="0.25">
      <c r="A587" t="s">
        <v>2742</v>
      </c>
      <c r="B587" t="s">
        <v>2743</v>
      </c>
      <c r="C587" t="s">
        <v>2624</v>
      </c>
      <c r="D587" t="s">
        <v>2744</v>
      </c>
      <c r="E587">
        <v>2017</v>
      </c>
      <c r="F587" t="s">
        <v>2745</v>
      </c>
      <c r="G587">
        <v>41</v>
      </c>
      <c r="J587">
        <v>130</v>
      </c>
      <c r="K587">
        <v>143</v>
      </c>
      <c r="L587">
        <v>13</v>
      </c>
      <c r="M587" t="s">
        <v>2746</v>
      </c>
      <c r="N587" t="s">
        <v>2747</v>
      </c>
      <c r="O587" t="s">
        <v>2748</v>
      </c>
      <c r="P587" t="s">
        <v>2749</v>
      </c>
      <c r="Q587" t="s">
        <v>6390</v>
      </c>
      <c r="R587" t="s">
        <v>27</v>
      </c>
      <c r="S587" t="s">
        <v>28</v>
      </c>
    </row>
    <row r="588" spans="1:19" x14ac:dyDescent="0.25">
      <c r="A588" t="s">
        <v>2477</v>
      </c>
      <c r="B588" t="s">
        <v>2478</v>
      </c>
      <c r="C588" t="s">
        <v>2479</v>
      </c>
      <c r="D588" t="s">
        <v>2480</v>
      </c>
      <c r="E588">
        <v>2017</v>
      </c>
      <c r="F588" t="s">
        <v>29</v>
      </c>
      <c r="G588" t="s">
        <v>2481</v>
      </c>
      <c r="J588">
        <v>612</v>
      </c>
      <c r="K588">
        <v>626</v>
      </c>
      <c r="L588">
        <v>14</v>
      </c>
      <c r="M588" t="s">
        <v>2482</v>
      </c>
      <c r="N588" t="s">
        <v>2483</v>
      </c>
      <c r="O588" t="s">
        <v>2484</v>
      </c>
      <c r="P588" t="s">
        <v>2485</v>
      </c>
      <c r="Q588" t="s">
        <v>6278</v>
      </c>
      <c r="R588" t="s">
        <v>30</v>
      </c>
      <c r="S588" t="s">
        <v>28</v>
      </c>
    </row>
    <row r="589" spans="1:19" x14ac:dyDescent="0.25">
      <c r="A589" t="s">
        <v>2750</v>
      </c>
      <c r="B589" t="s">
        <v>2751</v>
      </c>
      <c r="C589" t="s">
        <v>2752</v>
      </c>
      <c r="D589" t="s">
        <v>2753</v>
      </c>
      <c r="E589">
        <v>2017</v>
      </c>
      <c r="F589" t="s">
        <v>29</v>
      </c>
      <c r="G589" t="s">
        <v>2754</v>
      </c>
      <c r="J589">
        <v>13</v>
      </c>
      <c r="K589">
        <v>21</v>
      </c>
      <c r="L589">
        <v>8</v>
      </c>
      <c r="M589" t="s">
        <v>2755</v>
      </c>
      <c r="N589" t="s">
        <v>2756</v>
      </c>
      <c r="O589" t="s">
        <v>2757</v>
      </c>
      <c r="P589" t="s">
        <v>2758</v>
      </c>
      <c r="Q589" t="s">
        <v>6391</v>
      </c>
      <c r="R589" t="s">
        <v>30</v>
      </c>
      <c r="S589" t="s">
        <v>28</v>
      </c>
    </row>
    <row r="590" spans="1:19" x14ac:dyDescent="0.25">
      <c r="A590" t="s">
        <v>2419</v>
      </c>
      <c r="B590" t="s">
        <v>2420</v>
      </c>
      <c r="C590" t="s">
        <v>2421</v>
      </c>
      <c r="D590" t="s">
        <v>2422</v>
      </c>
      <c r="E590">
        <v>2017</v>
      </c>
      <c r="F590" t="s">
        <v>29</v>
      </c>
      <c r="G590" t="s">
        <v>2423</v>
      </c>
      <c r="J590">
        <v>423</v>
      </c>
      <c r="K590">
        <v>432</v>
      </c>
      <c r="L590">
        <v>9</v>
      </c>
      <c r="M590" t="s">
        <v>2424</v>
      </c>
      <c r="N590" t="s">
        <v>2425</v>
      </c>
      <c r="O590" t="s">
        <v>2426</v>
      </c>
      <c r="P590" t="s">
        <v>2427</v>
      </c>
      <c r="Q590" t="s">
        <v>6238</v>
      </c>
      <c r="R590" t="s">
        <v>30</v>
      </c>
      <c r="S590" t="s">
        <v>28</v>
      </c>
    </row>
    <row r="591" spans="1:19" x14ac:dyDescent="0.25">
      <c r="A591" t="s">
        <v>2373</v>
      </c>
      <c r="B591" t="s">
        <v>2374</v>
      </c>
      <c r="C591" t="s">
        <v>2375</v>
      </c>
      <c r="D591" t="s">
        <v>2376</v>
      </c>
      <c r="E591">
        <v>2017</v>
      </c>
      <c r="F591" t="s">
        <v>29</v>
      </c>
      <c r="G591" t="s">
        <v>2377</v>
      </c>
      <c r="J591">
        <v>377</v>
      </c>
      <c r="K591">
        <v>386</v>
      </c>
      <c r="L591">
        <v>9</v>
      </c>
      <c r="M591" t="s">
        <v>2378</v>
      </c>
      <c r="N591" t="s">
        <v>2379</v>
      </c>
      <c r="O591" t="s">
        <v>2380</v>
      </c>
      <c r="P591" t="s">
        <v>2381</v>
      </c>
      <c r="Q591" t="s">
        <v>6214</v>
      </c>
      <c r="R591" t="s">
        <v>30</v>
      </c>
      <c r="S591" t="s">
        <v>28</v>
      </c>
    </row>
    <row r="592" spans="1:19" x14ac:dyDescent="0.25">
      <c r="A592" t="s">
        <v>2809</v>
      </c>
      <c r="B592" t="s">
        <v>2810</v>
      </c>
      <c r="C592" t="s">
        <v>2811</v>
      </c>
      <c r="D592" t="s">
        <v>2812</v>
      </c>
      <c r="E592">
        <v>2017</v>
      </c>
      <c r="F592" t="s">
        <v>2813</v>
      </c>
      <c r="I592">
        <v>7973518</v>
      </c>
      <c r="J592">
        <v>728</v>
      </c>
      <c r="K592">
        <v>733</v>
      </c>
      <c r="L592">
        <v>5</v>
      </c>
      <c r="M592" t="s">
        <v>2814</v>
      </c>
      <c r="N592" t="s">
        <v>2815</v>
      </c>
      <c r="O592" t="s">
        <v>2816</v>
      </c>
      <c r="P592" t="s">
        <v>2817</v>
      </c>
      <c r="Q592" t="s">
        <v>6412</v>
      </c>
      <c r="R592" t="s">
        <v>30</v>
      </c>
      <c r="S592" t="s">
        <v>28</v>
      </c>
    </row>
    <row r="593" spans="1:19" x14ac:dyDescent="0.25">
      <c r="A593" t="s">
        <v>6229</v>
      </c>
      <c r="B593" t="s">
        <v>6230</v>
      </c>
      <c r="C593" t="s">
        <v>6231</v>
      </c>
      <c r="D593" t="s">
        <v>6232</v>
      </c>
      <c r="E593">
        <v>2017</v>
      </c>
      <c r="F593" t="s">
        <v>6233</v>
      </c>
      <c r="J593">
        <v>26</v>
      </c>
      <c r="K593">
        <v>30</v>
      </c>
      <c r="L593">
        <v>4</v>
      </c>
      <c r="N593" t="s">
        <v>6234</v>
      </c>
      <c r="O593" t="s">
        <v>6235</v>
      </c>
      <c r="P593" t="s">
        <v>6236</v>
      </c>
      <c r="Q593" t="s">
        <v>6237</v>
      </c>
      <c r="R593" t="s">
        <v>30</v>
      </c>
      <c r="S593" t="s">
        <v>28</v>
      </c>
    </row>
    <row r="594" spans="1:19" x14ac:dyDescent="0.25">
      <c r="A594" t="s">
        <v>6364</v>
      </c>
      <c r="B594" t="s">
        <v>6365</v>
      </c>
      <c r="C594" t="s">
        <v>6366</v>
      </c>
      <c r="D594" t="s">
        <v>6367</v>
      </c>
      <c r="E594">
        <v>2017</v>
      </c>
      <c r="F594" t="s">
        <v>373</v>
      </c>
      <c r="G594">
        <v>48</v>
      </c>
      <c r="H594">
        <v>5</v>
      </c>
      <c r="J594">
        <v>695</v>
      </c>
      <c r="K594">
        <v>714</v>
      </c>
      <c r="L594">
        <v>19</v>
      </c>
      <c r="M594" t="s">
        <v>6368</v>
      </c>
      <c r="N594" t="s">
        <v>6369</v>
      </c>
      <c r="O594" t="s">
        <v>6370</v>
      </c>
      <c r="P594" t="s">
        <v>6371</v>
      </c>
      <c r="Q594" t="s">
        <v>6372</v>
      </c>
      <c r="R594" t="s">
        <v>27</v>
      </c>
      <c r="S594" t="s">
        <v>28</v>
      </c>
    </row>
    <row r="595" spans="1:19" x14ac:dyDescent="0.25">
      <c r="A595" t="s">
        <v>2347</v>
      </c>
      <c r="B595" t="s">
        <v>2348</v>
      </c>
      <c r="C595" t="s">
        <v>2349</v>
      </c>
      <c r="D595" t="s">
        <v>2350</v>
      </c>
      <c r="E595">
        <v>2017</v>
      </c>
      <c r="F595" t="s">
        <v>2351</v>
      </c>
      <c r="I595">
        <v>7815575</v>
      </c>
      <c r="M595" t="s">
        <v>2352</v>
      </c>
      <c r="N595" t="s">
        <v>2353</v>
      </c>
      <c r="O595" t="s">
        <v>2354</v>
      </c>
      <c r="P595" t="s">
        <v>2355</v>
      </c>
      <c r="Q595" t="s">
        <v>6201</v>
      </c>
      <c r="R595" t="s">
        <v>30</v>
      </c>
      <c r="S595" t="s">
        <v>28</v>
      </c>
    </row>
    <row r="596" spans="1:19" x14ac:dyDescent="0.25">
      <c r="A596" t="s">
        <v>2715</v>
      </c>
      <c r="B596" t="s">
        <v>2716</v>
      </c>
      <c r="C596" t="s">
        <v>2717</v>
      </c>
      <c r="D596" t="s">
        <v>2718</v>
      </c>
      <c r="E596">
        <v>2017</v>
      </c>
      <c r="F596" t="s">
        <v>2719</v>
      </c>
      <c r="G596">
        <v>10</v>
      </c>
      <c r="H596">
        <v>4</v>
      </c>
      <c r="I596">
        <v>12</v>
      </c>
      <c r="M596" t="s">
        <v>2720</v>
      </c>
      <c r="N596" t="s">
        <v>2721</v>
      </c>
      <c r="O596" t="s">
        <v>2722</v>
      </c>
      <c r="P596" t="s">
        <v>2723</v>
      </c>
      <c r="Q596" t="s">
        <v>6386</v>
      </c>
      <c r="R596" t="s">
        <v>27</v>
      </c>
      <c r="S596" t="s">
        <v>28</v>
      </c>
    </row>
    <row r="597" spans="1:19" x14ac:dyDescent="0.25">
      <c r="A597" t="s">
        <v>2486</v>
      </c>
      <c r="B597" t="s">
        <v>2487</v>
      </c>
      <c r="C597" t="s">
        <v>2488</v>
      </c>
      <c r="D597" t="s">
        <v>2489</v>
      </c>
      <c r="E597">
        <v>2017</v>
      </c>
      <c r="F597" t="s">
        <v>2490</v>
      </c>
      <c r="G597">
        <v>2</v>
      </c>
      <c r="J597">
        <v>81</v>
      </c>
      <c r="K597">
        <v>86</v>
      </c>
      <c r="L597">
        <v>5</v>
      </c>
      <c r="M597" t="s">
        <v>2491</v>
      </c>
      <c r="N597" t="s">
        <v>2492</v>
      </c>
      <c r="O597" t="s">
        <v>2493</v>
      </c>
      <c r="P597" t="s">
        <v>2314</v>
      </c>
      <c r="Q597" t="s">
        <v>6279</v>
      </c>
      <c r="R597" t="s">
        <v>30</v>
      </c>
      <c r="S597" t="s">
        <v>28</v>
      </c>
    </row>
    <row r="598" spans="1:19" x14ac:dyDescent="0.25">
      <c r="A598" t="s">
        <v>2391</v>
      </c>
      <c r="B598" t="s">
        <v>2392</v>
      </c>
      <c r="C598" t="s">
        <v>2393</v>
      </c>
      <c r="D598" t="s">
        <v>2394</v>
      </c>
      <c r="E598">
        <v>2017</v>
      </c>
      <c r="F598" t="s">
        <v>549</v>
      </c>
      <c r="G598">
        <v>5</v>
      </c>
      <c r="H598">
        <v>3</v>
      </c>
      <c r="I598" t="s">
        <v>2395</v>
      </c>
      <c r="M598" t="s">
        <v>2396</v>
      </c>
      <c r="N598" t="s">
        <v>2397</v>
      </c>
      <c r="O598" t="s">
        <v>2398</v>
      </c>
      <c r="P598" t="s">
        <v>2399</v>
      </c>
      <c r="Q598" t="s">
        <v>6226</v>
      </c>
      <c r="R598" t="s">
        <v>27</v>
      </c>
      <c r="S598" t="s">
        <v>28</v>
      </c>
    </row>
    <row r="599" spans="1:19" x14ac:dyDescent="0.25">
      <c r="A599" t="s">
        <v>2697</v>
      </c>
      <c r="B599" t="s">
        <v>2698</v>
      </c>
      <c r="C599" t="s">
        <v>2699</v>
      </c>
      <c r="D599" t="s">
        <v>2700</v>
      </c>
      <c r="E599">
        <v>2017</v>
      </c>
      <c r="F599" t="s">
        <v>2701</v>
      </c>
      <c r="J599">
        <v>589</v>
      </c>
      <c r="K599">
        <v>594</v>
      </c>
      <c r="L599">
        <v>5</v>
      </c>
      <c r="M599" t="s">
        <v>2702</v>
      </c>
      <c r="N599" t="s">
        <v>2703</v>
      </c>
      <c r="O599" t="s">
        <v>2704</v>
      </c>
      <c r="P599" t="s">
        <v>2705</v>
      </c>
      <c r="Q599" t="s">
        <v>6384</v>
      </c>
      <c r="R599" t="s">
        <v>30</v>
      </c>
      <c r="S599" t="s">
        <v>28</v>
      </c>
    </row>
    <row r="600" spans="1:19" x14ac:dyDescent="0.25">
      <c r="A600" t="s">
        <v>6320</v>
      </c>
      <c r="B600" t="s">
        <v>6321</v>
      </c>
      <c r="C600" t="s">
        <v>6322</v>
      </c>
      <c r="D600" t="s">
        <v>6323</v>
      </c>
      <c r="E600">
        <v>2017</v>
      </c>
      <c r="F600" t="s">
        <v>6324</v>
      </c>
      <c r="G600">
        <v>13</v>
      </c>
      <c r="H600">
        <v>10</v>
      </c>
      <c r="J600">
        <v>7037</v>
      </c>
      <c r="K600">
        <v>7047</v>
      </c>
      <c r="L600">
        <v>10</v>
      </c>
      <c r="M600" t="s">
        <v>6325</v>
      </c>
      <c r="N600" t="s">
        <v>6326</v>
      </c>
      <c r="O600" t="s">
        <v>6327</v>
      </c>
      <c r="P600" t="s">
        <v>6328</v>
      </c>
      <c r="Q600" t="s">
        <v>6329</v>
      </c>
      <c r="R600" t="s">
        <v>27</v>
      </c>
      <c r="S600" t="s">
        <v>28</v>
      </c>
    </row>
    <row r="601" spans="1:19" x14ac:dyDescent="0.25">
      <c r="A601" t="s">
        <v>2240</v>
      </c>
      <c r="B601" t="s">
        <v>2241</v>
      </c>
      <c r="C601" t="s">
        <v>2242</v>
      </c>
      <c r="D601" t="s">
        <v>2243</v>
      </c>
      <c r="E601">
        <v>2017</v>
      </c>
      <c r="F601" t="s">
        <v>2244</v>
      </c>
      <c r="J601">
        <v>229</v>
      </c>
      <c r="K601">
        <v>239</v>
      </c>
      <c r="L601">
        <v>10</v>
      </c>
      <c r="M601" t="s">
        <v>2245</v>
      </c>
      <c r="N601" t="s">
        <v>2246</v>
      </c>
      <c r="O601" t="s">
        <v>2247</v>
      </c>
      <c r="P601" t="s">
        <v>2248</v>
      </c>
      <c r="Q601" t="s">
        <v>6407</v>
      </c>
      <c r="R601" t="s">
        <v>30</v>
      </c>
      <c r="S601" t="s">
        <v>28</v>
      </c>
    </row>
    <row r="602" spans="1:19" x14ac:dyDescent="0.25">
      <c r="A602" t="s">
        <v>2827</v>
      </c>
      <c r="B602" t="s">
        <v>2828</v>
      </c>
      <c r="C602" t="s">
        <v>2829</v>
      </c>
      <c r="D602" t="s">
        <v>2830</v>
      </c>
      <c r="E602">
        <v>2017</v>
      </c>
      <c r="F602" t="s">
        <v>2831</v>
      </c>
      <c r="I602">
        <v>8047385</v>
      </c>
      <c r="J602">
        <v>9</v>
      </c>
      <c r="K602">
        <v>14</v>
      </c>
      <c r="L602">
        <v>5</v>
      </c>
      <c r="M602" t="s">
        <v>2832</v>
      </c>
      <c r="N602" t="s">
        <v>2833</v>
      </c>
      <c r="O602" t="s">
        <v>2834</v>
      </c>
      <c r="P602" t="s">
        <v>2835</v>
      </c>
      <c r="Q602" t="s">
        <v>6425</v>
      </c>
      <c r="R602" t="s">
        <v>30</v>
      </c>
      <c r="S602" t="s">
        <v>28</v>
      </c>
    </row>
    <row r="603" spans="1:19" x14ac:dyDescent="0.25">
      <c r="A603" t="s">
        <v>1750</v>
      </c>
      <c r="B603" t="s">
        <v>1751</v>
      </c>
      <c r="C603" t="s">
        <v>1752</v>
      </c>
      <c r="D603" t="s">
        <v>1753</v>
      </c>
      <c r="E603">
        <v>2017</v>
      </c>
      <c r="F603" t="s">
        <v>250</v>
      </c>
      <c r="J603">
        <v>38</v>
      </c>
      <c r="K603">
        <v>44</v>
      </c>
      <c r="L603">
        <v>6</v>
      </c>
      <c r="M603" t="s">
        <v>1754</v>
      </c>
      <c r="N603" t="s">
        <v>1755</v>
      </c>
      <c r="O603" t="s">
        <v>1756</v>
      </c>
      <c r="P603" t="s">
        <v>1757</v>
      </c>
      <c r="Q603" t="s">
        <v>6190</v>
      </c>
      <c r="R603" t="s">
        <v>30</v>
      </c>
      <c r="S603" t="s">
        <v>28</v>
      </c>
    </row>
    <row r="604" spans="1:19" x14ac:dyDescent="0.25">
      <c r="A604" t="s">
        <v>2400</v>
      </c>
      <c r="B604" t="s">
        <v>2401</v>
      </c>
      <c r="C604" t="s">
        <v>2402</v>
      </c>
      <c r="D604" t="s">
        <v>2403</v>
      </c>
      <c r="E604">
        <v>2017</v>
      </c>
      <c r="F604" t="s">
        <v>29</v>
      </c>
      <c r="G604" t="s">
        <v>2404</v>
      </c>
      <c r="J604">
        <v>107</v>
      </c>
      <c r="K604">
        <v>127</v>
      </c>
      <c r="L604">
        <v>20</v>
      </c>
      <c r="M604" t="s">
        <v>2405</v>
      </c>
      <c r="N604" t="s">
        <v>2406</v>
      </c>
      <c r="O604" t="s">
        <v>2407</v>
      </c>
      <c r="P604" t="s">
        <v>2408</v>
      </c>
      <c r="Q604" t="s">
        <v>6227</v>
      </c>
      <c r="R604" t="s">
        <v>30</v>
      </c>
      <c r="S604" t="s">
        <v>28</v>
      </c>
    </row>
    <row r="605" spans="1:19" x14ac:dyDescent="0.25">
      <c r="A605" t="s">
        <v>2658</v>
      </c>
      <c r="B605" t="s">
        <v>2659</v>
      </c>
      <c r="C605" t="s">
        <v>2660</v>
      </c>
      <c r="D605" t="s">
        <v>2661</v>
      </c>
      <c r="E605">
        <v>2017</v>
      </c>
      <c r="F605" t="s">
        <v>2662</v>
      </c>
      <c r="G605">
        <v>84</v>
      </c>
      <c r="J605">
        <v>1</v>
      </c>
      <c r="K605">
        <v>8</v>
      </c>
      <c r="L605">
        <v>7</v>
      </c>
      <c r="M605" t="s">
        <v>2663</v>
      </c>
      <c r="N605" t="s">
        <v>2664</v>
      </c>
      <c r="O605" t="s">
        <v>2665</v>
      </c>
      <c r="P605" t="s">
        <v>2666</v>
      </c>
      <c r="Q605" t="s">
        <v>6352</v>
      </c>
      <c r="R605" t="s">
        <v>27</v>
      </c>
      <c r="S605" t="s">
        <v>28</v>
      </c>
    </row>
    <row r="606" spans="1:19" x14ac:dyDescent="0.25">
      <c r="A606" t="s">
        <v>2638</v>
      </c>
      <c r="B606" t="s">
        <v>2639</v>
      </c>
      <c r="C606" t="s">
        <v>2640</v>
      </c>
      <c r="D606" t="s">
        <v>2641</v>
      </c>
      <c r="E606">
        <v>2017</v>
      </c>
      <c r="F606" t="s">
        <v>250</v>
      </c>
      <c r="G606" t="s">
        <v>2642</v>
      </c>
      <c r="I606" t="s">
        <v>2643</v>
      </c>
      <c r="M606" t="s">
        <v>2644</v>
      </c>
      <c r="N606" t="s">
        <v>2645</v>
      </c>
      <c r="O606" t="s">
        <v>2646</v>
      </c>
      <c r="P606" t="s">
        <v>2647</v>
      </c>
      <c r="Q606" t="s">
        <v>6330</v>
      </c>
      <c r="R606" t="s">
        <v>30</v>
      </c>
      <c r="S606" t="s">
        <v>28</v>
      </c>
    </row>
    <row r="607" spans="1:19" x14ac:dyDescent="0.25">
      <c r="A607" t="s">
        <v>6308</v>
      </c>
      <c r="B607" t="s">
        <v>6309</v>
      </c>
      <c r="C607" t="s">
        <v>6310</v>
      </c>
      <c r="D607" t="s">
        <v>6311</v>
      </c>
      <c r="E607">
        <v>2017</v>
      </c>
      <c r="F607" t="s">
        <v>6195</v>
      </c>
      <c r="I607">
        <v>7939284</v>
      </c>
      <c r="M607" t="s">
        <v>6312</v>
      </c>
      <c r="N607" t="s">
        <v>6313</v>
      </c>
      <c r="O607" t="s">
        <v>6314</v>
      </c>
      <c r="Q607" t="s">
        <v>6315</v>
      </c>
      <c r="R607" t="s">
        <v>30</v>
      </c>
      <c r="S607" t="s">
        <v>28</v>
      </c>
    </row>
    <row r="608" spans="1:19" x14ac:dyDescent="0.25">
      <c r="A608" t="s">
        <v>2724</v>
      </c>
      <c r="B608" t="s">
        <v>2725</v>
      </c>
      <c r="C608" t="s">
        <v>2726</v>
      </c>
      <c r="D608" t="s">
        <v>2727</v>
      </c>
      <c r="E608">
        <v>2017</v>
      </c>
      <c r="F608" t="s">
        <v>2728</v>
      </c>
      <c r="G608">
        <v>16</v>
      </c>
      <c r="H608">
        <v>2</v>
      </c>
      <c r="J608">
        <v>265</v>
      </c>
      <c r="K608">
        <v>291</v>
      </c>
      <c r="L608">
        <v>26</v>
      </c>
      <c r="M608" t="s">
        <v>2729</v>
      </c>
      <c r="N608" t="s">
        <v>2730</v>
      </c>
      <c r="O608" t="s">
        <v>2731</v>
      </c>
      <c r="P608" t="s">
        <v>2732</v>
      </c>
      <c r="Q608" t="s">
        <v>6389</v>
      </c>
      <c r="R608" t="s">
        <v>27</v>
      </c>
      <c r="S608" t="s">
        <v>28</v>
      </c>
    </row>
    <row r="609" spans="1:19" x14ac:dyDescent="0.25">
      <c r="A609" t="s">
        <v>6251</v>
      </c>
      <c r="B609" t="s">
        <v>6252</v>
      </c>
      <c r="C609" t="s">
        <v>6253</v>
      </c>
      <c r="D609" t="s">
        <v>6254</v>
      </c>
      <c r="E609">
        <v>2017</v>
      </c>
      <c r="F609" t="s">
        <v>6255</v>
      </c>
      <c r="I609">
        <v>8056584</v>
      </c>
      <c r="J609">
        <v>141</v>
      </c>
      <c r="K609">
        <v>144</v>
      </c>
      <c r="L609">
        <v>3</v>
      </c>
      <c r="M609" t="s">
        <v>6256</v>
      </c>
      <c r="N609" t="s">
        <v>6257</v>
      </c>
      <c r="O609" t="s">
        <v>6258</v>
      </c>
      <c r="P609" t="s">
        <v>6259</v>
      </c>
      <c r="Q609" t="s">
        <v>6260</v>
      </c>
      <c r="R609" t="s">
        <v>30</v>
      </c>
      <c r="S609" t="s">
        <v>28</v>
      </c>
    </row>
    <row r="610" spans="1:19" x14ac:dyDescent="0.25">
      <c r="A610" t="s">
        <v>2777</v>
      </c>
      <c r="B610" t="s">
        <v>2778</v>
      </c>
      <c r="C610" t="s">
        <v>2779</v>
      </c>
      <c r="D610" t="s">
        <v>2780</v>
      </c>
      <c r="E610">
        <v>2017</v>
      </c>
      <c r="F610" t="s">
        <v>2781</v>
      </c>
      <c r="J610">
        <v>699</v>
      </c>
      <c r="K610">
        <v>710</v>
      </c>
      <c r="L610">
        <v>11</v>
      </c>
      <c r="M610" t="s">
        <v>2782</v>
      </c>
      <c r="N610" t="s">
        <v>2783</v>
      </c>
      <c r="O610" t="s">
        <v>2784</v>
      </c>
      <c r="P610" t="s">
        <v>2785</v>
      </c>
      <c r="Q610" t="s">
        <v>6395</v>
      </c>
      <c r="R610" t="s">
        <v>30</v>
      </c>
      <c r="S610" t="s">
        <v>28</v>
      </c>
    </row>
    <row r="611" spans="1:19" x14ac:dyDescent="0.25">
      <c r="A611" t="s">
        <v>2444</v>
      </c>
      <c r="B611" t="s">
        <v>2445</v>
      </c>
      <c r="C611" t="s">
        <v>2446</v>
      </c>
      <c r="D611" t="s">
        <v>2447</v>
      </c>
      <c r="E611">
        <v>2017</v>
      </c>
      <c r="F611" t="s">
        <v>1446</v>
      </c>
      <c r="G611">
        <v>180</v>
      </c>
      <c r="J611">
        <v>62</v>
      </c>
      <c r="K611">
        <v>70</v>
      </c>
      <c r="L611">
        <v>8</v>
      </c>
      <c r="M611" t="s">
        <v>2448</v>
      </c>
      <c r="N611" t="s">
        <v>2449</v>
      </c>
      <c r="O611" t="s">
        <v>2450</v>
      </c>
      <c r="P611" t="s">
        <v>2451</v>
      </c>
      <c r="Q611" t="s">
        <v>6262</v>
      </c>
      <c r="R611" t="s">
        <v>30</v>
      </c>
      <c r="S611" t="s">
        <v>28</v>
      </c>
    </row>
    <row r="612" spans="1:19" x14ac:dyDescent="0.25">
      <c r="A612" t="s">
        <v>2786</v>
      </c>
      <c r="B612" t="s">
        <v>2787</v>
      </c>
      <c r="C612" t="s">
        <v>2788</v>
      </c>
      <c r="D612" t="s">
        <v>2789</v>
      </c>
      <c r="E612">
        <v>2017</v>
      </c>
      <c r="F612" t="s">
        <v>147</v>
      </c>
      <c r="G612">
        <v>689</v>
      </c>
      <c r="J612">
        <v>105</v>
      </c>
      <c r="K612">
        <v>116</v>
      </c>
      <c r="L612">
        <v>11</v>
      </c>
      <c r="M612" t="s">
        <v>2790</v>
      </c>
      <c r="N612" t="s">
        <v>2791</v>
      </c>
      <c r="O612" t="s">
        <v>2792</v>
      </c>
      <c r="P612" t="s">
        <v>2793</v>
      </c>
      <c r="Q612" t="s">
        <v>6396</v>
      </c>
      <c r="R612" t="s">
        <v>30</v>
      </c>
      <c r="S612" t="s">
        <v>28</v>
      </c>
    </row>
    <row r="613" spans="1:19" x14ac:dyDescent="0.25">
      <c r="A613" t="s">
        <v>2274</v>
      </c>
      <c r="B613" t="s">
        <v>2275</v>
      </c>
      <c r="C613" t="s">
        <v>2276</v>
      </c>
      <c r="D613" t="s">
        <v>2277</v>
      </c>
      <c r="E613">
        <v>2017</v>
      </c>
      <c r="F613" t="s">
        <v>1899</v>
      </c>
      <c r="G613">
        <v>8</v>
      </c>
      <c r="H613">
        <v>4</v>
      </c>
      <c r="N613" t="s">
        <v>2278</v>
      </c>
      <c r="O613" t="s">
        <v>2279</v>
      </c>
      <c r="P613" t="s">
        <v>2280</v>
      </c>
      <c r="Q613" t="s">
        <v>6423</v>
      </c>
      <c r="R613" t="s">
        <v>27</v>
      </c>
      <c r="S613" t="s">
        <v>28</v>
      </c>
    </row>
    <row r="614" spans="1:19" x14ac:dyDescent="0.25">
      <c r="A614" t="s">
        <v>2680</v>
      </c>
      <c r="B614" t="s">
        <v>2681</v>
      </c>
      <c r="C614" t="s">
        <v>2682</v>
      </c>
      <c r="D614" t="s">
        <v>2683</v>
      </c>
      <c r="E614">
        <v>2017</v>
      </c>
      <c r="F614" t="s">
        <v>29</v>
      </c>
      <c r="G614" t="s">
        <v>2684</v>
      </c>
      <c r="J614">
        <v>85</v>
      </c>
      <c r="K614">
        <v>97</v>
      </c>
      <c r="L614">
        <v>12</v>
      </c>
      <c r="M614" t="s">
        <v>2685</v>
      </c>
      <c r="N614" t="s">
        <v>2686</v>
      </c>
      <c r="O614" t="s">
        <v>2687</v>
      </c>
      <c r="P614" t="s">
        <v>2688</v>
      </c>
      <c r="Q614" t="s">
        <v>6378</v>
      </c>
      <c r="R614" t="s">
        <v>30</v>
      </c>
      <c r="S614" t="s">
        <v>28</v>
      </c>
    </row>
    <row r="615" spans="1:19" x14ac:dyDescent="0.25">
      <c r="A615" t="s">
        <v>2648</v>
      </c>
      <c r="B615" t="s">
        <v>2649</v>
      </c>
      <c r="C615" t="s">
        <v>2650</v>
      </c>
      <c r="D615" t="s">
        <v>2651</v>
      </c>
      <c r="E615">
        <v>2017</v>
      </c>
      <c r="F615" t="s">
        <v>2652</v>
      </c>
      <c r="G615">
        <v>7</v>
      </c>
      <c r="H615">
        <v>9</v>
      </c>
      <c r="I615" t="s">
        <v>2653</v>
      </c>
      <c r="M615" t="s">
        <v>2654</v>
      </c>
      <c r="N615" t="s">
        <v>2655</v>
      </c>
      <c r="O615" t="s">
        <v>2656</v>
      </c>
      <c r="Q615" t="s">
        <v>6331</v>
      </c>
      <c r="R615" t="s">
        <v>27</v>
      </c>
      <c r="S615" t="s">
        <v>28</v>
      </c>
    </row>
    <row r="616" spans="1:19" x14ac:dyDescent="0.25">
      <c r="A616" t="s">
        <v>2382</v>
      </c>
      <c r="B616" t="s">
        <v>2383</v>
      </c>
      <c r="C616" t="s">
        <v>2384</v>
      </c>
      <c r="D616" t="s">
        <v>2385</v>
      </c>
      <c r="E616">
        <v>2017</v>
      </c>
      <c r="F616" t="s">
        <v>2386</v>
      </c>
      <c r="G616">
        <v>15</v>
      </c>
      <c r="J616">
        <v>45</v>
      </c>
      <c r="K616">
        <v>65</v>
      </c>
      <c r="L616">
        <v>20</v>
      </c>
      <c r="M616" t="s">
        <v>2387</v>
      </c>
      <c r="N616" t="s">
        <v>2388</v>
      </c>
      <c r="O616" t="s">
        <v>2389</v>
      </c>
      <c r="P616" t="s">
        <v>2390</v>
      </c>
      <c r="Q616" t="s">
        <v>6225</v>
      </c>
      <c r="R616" t="s">
        <v>27</v>
      </c>
      <c r="S616" t="s">
        <v>28</v>
      </c>
    </row>
    <row r="617" spans="1:19" x14ac:dyDescent="0.25">
      <c r="A617" t="s">
        <v>2436</v>
      </c>
      <c r="B617" t="s">
        <v>2437</v>
      </c>
      <c r="C617" t="s">
        <v>2438</v>
      </c>
      <c r="D617" t="s">
        <v>2439</v>
      </c>
      <c r="E617">
        <v>2017</v>
      </c>
      <c r="F617" t="s">
        <v>233</v>
      </c>
      <c r="G617">
        <v>2055</v>
      </c>
      <c r="N617" t="s">
        <v>2440</v>
      </c>
      <c r="O617" t="s">
        <v>2441</v>
      </c>
      <c r="P617" t="s">
        <v>2442</v>
      </c>
      <c r="Q617" t="s">
        <v>6239</v>
      </c>
      <c r="R617" t="s">
        <v>30</v>
      </c>
      <c r="S617" t="s">
        <v>28</v>
      </c>
    </row>
    <row r="618" spans="1:19" x14ac:dyDescent="0.25">
      <c r="A618" t="s">
        <v>2452</v>
      </c>
      <c r="B618" t="s">
        <v>2453</v>
      </c>
      <c r="C618" t="s">
        <v>2454</v>
      </c>
      <c r="D618" t="s">
        <v>2455</v>
      </c>
      <c r="E618">
        <v>2017</v>
      </c>
      <c r="F618" t="s">
        <v>170</v>
      </c>
      <c r="G618">
        <v>12</v>
      </c>
      <c r="H618">
        <v>1</v>
      </c>
      <c r="J618">
        <v>72</v>
      </c>
      <c r="K618">
        <v>99</v>
      </c>
      <c r="L618">
        <v>27</v>
      </c>
      <c r="M618" t="s">
        <v>2456</v>
      </c>
      <c r="N618" t="s">
        <v>2457</v>
      </c>
      <c r="O618" t="s">
        <v>2458</v>
      </c>
      <c r="P618" t="s">
        <v>2459</v>
      </c>
      <c r="Q618" t="s">
        <v>6263</v>
      </c>
      <c r="R618" t="s">
        <v>27</v>
      </c>
      <c r="S618" t="s">
        <v>28</v>
      </c>
    </row>
    <row r="619" spans="1:19" x14ac:dyDescent="0.25">
      <c r="A619" t="s">
        <v>6191</v>
      </c>
      <c r="B619" t="s">
        <v>6192</v>
      </c>
      <c r="C619" t="s">
        <v>6193</v>
      </c>
      <c r="D619" t="s">
        <v>6194</v>
      </c>
      <c r="E619">
        <v>2017</v>
      </c>
      <c r="F619" t="s">
        <v>6195</v>
      </c>
      <c r="I619">
        <v>7939294</v>
      </c>
      <c r="M619" t="s">
        <v>6196</v>
      </c>
      <c r="N619" t="s">
        <v>6197</v>
      </c>
      <c r="O619" t="s">
        <v>6198</v>
      </c>
      <c r="P619" t="s">
        <v>6199</v>
      </c>
      <c r="Q619" t="s">
        <v>6200</v>
      </c>
      <c r="R619" t="s">
        <v>30</v>
      </c>
      <c r="S619" t="s">
        <v>28</v>
      </c>
    </row>
    <row r="620" spans="1:19" x14ac:dyDescent="0.25">
      <c r="A620" t="s">
        <v>2460</v>
      </c>
      <c r="B620" t="s">
        <v>2461</v>
      </c>
      <c r="C620" t="s">
        <v>2462</v>
      </c>
      <c r="D620" t="s">
        <v>2463</v>
      </c>
      <c r="E620">
        <v>2017</v>
      </c>
      <c r="F620" t="s">
        <v>197</v>
      </c>
      <c r="G620">
        <v>76</v>
      </c>
      <c r="H620">
        <v>4</v>
      </c>
      <c r="J620">
        <v>5001</v>
      </c>
      <c r="K620">
        <v>5050</v>
      </c>
      <c r="L620">
        <v>49</v>
      </c>
      <c r="M620" t="s">
        <v>2464</v>
      </c>
      <c r="N620" t="s">
        <v>2465</v>
      </c>
      <c r="O620" t="s">
        <v>2466</v>
      </c>
      <c r="P620" t="s">
        <v>2467</v>
      </c>
      <c r="Q620" t="s">
        <v>6276</v>
      </c>
      <c r="R620" t="s">
        <v>27</v>
      </c>
      <c r="S620" t="s">
        <v>28</v>
      </c>
    </row>
    <row r="621" spans="1:19" x14ac:dyDescent="0.25">
      <c r="A621" t="s">
        <v>2410</v>
      </c>
      <c r="B621" t="s">
        <v>2411</v>
      </c>
      <c r="C621" t="s">
        <v>2412</v>
      </c>
      <c r="D621" t="s">
        <v>2413</v>
      </c>
      <c r="E621">
        <v>2017</v>
      </c>
      <c r="F621" t="s">
        <v>2414</v>
      </c>
      <c r="G621">
        <v>2</v>
      </c>
      <c r="H621">
        <v>3</v>
      </c>
      <c r="J621">
        <v>918</v>
      </c>
      <c r="K621">
        <v>921</v>
      </c>
      <c r="L621">
        <v>3</v>
      </c>
      <c r="M621" t="s">
        <v>2415</v>
      </c>
      <c r="N621" t="s">
        <v>2416</v>
      </c>
      <c r="O621" t="s">
        <v>2417</v>
      </c>
      <c r="P621" t="s">
        <v>2418</v>
      </c>
      <c r="Q621" t="s">
        <v>6228</v>
      </c>
      <c r="R621" t="s">
        <v>27</v>
      </c>
      <c r="S621" t="s">
        <v>28</v>
      </c>
    </row>
    <row r="622" spans="1:19" x14ac:dyDescent="0.25">
      <c r="A622" t="s">
        <v>2511</v>
      </c>
      <c r="B622" t="s">
        <v>2512</v>
      </c>
      <c r="C622" t="s">
        <v>2513</v>
      </c>
      <c r="D622" t="s">
        <v>2514</v>
      </c>
      <c r="E622">
        <v>2017</v>
      </c>
      <c r="F622" t="s">
        <v>2409</v>
      </c>
      <c r="I622">
        <v>7964340</v>
      </c>
      <c r="J622">
        <v>150</v>
      </c>
      <c r="K622">
        <v>159</v>
      </c>
      <c r="L622">
        <v>9</v>
      </c>
      <c r="M622" t="s">
        <v>2515</v>
      </c>
      <c r="N622" t="s">
        <v>2516</v>
      </c>
      <c r="O622" t="s">
        <v>2517</v>
      </c>
      <c r="P622" t="s">
        <v>2518</v>
      </c>
      <c r="Q622" t="s">
        <v>6281</v>
      </c>
      <c r="R622" t="s">
        <v>30</v>
      </c>
      <c r="S622" t="s">
        <v>28</v>
      </c>
    </row>
    <row r="623" spans="1:19" x14ac:dyDescent="0.25">
      <c r="A623" t="s">
        <v>2307</v>
      </c>
      <c r="B623" t="s">
        <v>2308</v>
      </c>
      <c r="C623" t="s">
        <v>2309</v>
      </c>
      <c r="D623" t="s">
        <v>2310</v>
      </c>
      <c r="E623">
        <v>2017</v>
      </c>
      <c r="F623" t="s">
        <v>2311</v>
      </c>
      <c r="J623">
        <v>109</v>
      </c>
      <c r="K623">
        <v>113</v>
      </c>
      <c r="L623">
        <v>4</v>
      </c>
      <c r="N623" t="s">
        <v>2312</v>
      </c>
      <c r="O623" t="s">
        <v>2313</v>
      </c>
      <c r="P623" t="s">
        <v>2314</v>
      </c>
      <c r="Q623" t="s">
        <v>6189</v>
      </c>
      <c r="R623" t="s">
        <v>30</v>
      </c>
      <c r="S623" t="s">
        <v>28</v>
      </c>
    </row>
    <row r="624" spans="1:19" x14ac:dyDescent="0.25">
      <c r="A624" t="s">
        <v>6342</v>
      </c>
      <c r="B624" t="s">
        <v>6343</v>
      </c>
      <c r="C624" t="s">
        <v>6344</v>
      </c>
      <c r="D624" t="s">
        <v>6345</v>
      </c>
      <c r="E624">
        <v>2017</v>
      </c>
      <c r="F624" t="s">
        <v>29</v>
      </c>
      <c r="G624" t="s">
        <v>6346</v>
      </c>
      <c r="J624">
        <v>321</v>
      </c>
      <c r="K624">
        <v>332</v>
      </c>
      <c r="L624">
        <v>11</v>
      </c>
      <c r="M624" t="s">
        <v>6347</v>
      </c>
      <c r="N624" t="s">
        <v>6348</v>
      </c>
      <c r="O624" t="s">
        <v>6349</v>
      </c>
      <c r="P624" t="s">
        <v>6350</v>
      </c>
      <c r="Q624" t="s">
        <v>6351</v>
      </c>
      <c r="R624" t="s">
        <v>30</v>
      </c>
      <c r="S624" t="s">
        <v>28</v>
      </c>
    </row>
    <row r="625" spans="1:19" x14ac:dyDescent="0.25">
      <c r="A625" t="s">
        <v>2667</v>
      </c>
      <c r="B625" t="s">
        <v>2668</v>
      </c>
      <c r="C625">
        <v>57203922713</v>
      </c>
      <c r="D625" t="s">
        <v>2669</v>
      </c>
      <c r="E625">
        <v>2017</v>
      </c>
      <c r="F625" t="s">
        <v>2670</v>
      </c>
      <c r="G625">
        <v>13</v>
      </c>
      <c r="H625">
        <v>2</v>
      </c>
      <c r="J625">
        <v>22</v>
      </c>
      <c r="K625">
        <v>25</v>
      </c>
      <c r="L625">
        <v>3</v>
      </c>
      <c r="N625" t="s">
        <v>2671</v>
      </c>
      <c r="O625" t="s">
        <v>2672</v>
      </c>
      <c r="Q625" t="s">
        <v>6374</v>
      </c>
      <c r="R625" t="s">
        <v>30</v>
      </c>
      <c r="S625" t="s">
        <v>28</v>
      </c>
    </row>
    <row r="626" spans="1:19" x14ac:dyDescent="0.25">
      <c r="A626" t="s">
        <v>1913</v>
      </c>
      <c r="B626" t="s">
        <v>1914</v>
      </c>
      <c r="C626" t="s">
        <v>1915</v>
      </c>
      <c r="D626" t="s">
        <v>1916</v>
      </c>
      <c r="E626">
        <v>2017</v>
      </c>
      <c r="F626" t="s">
        <v>1903</v>
      </c>
      <c r="J626">
        <v>345</v>
      </c>
      <c r="K626">
        <v>351</v>
      </c>
      <c r="L626">
        <v>6</v>
      </c>
      <c r="M626" t="s">
        <v>1917</v>
      </c>
      <c r="N626" t="s">
        <v>1918</v>
      </c>
      <c r="O626" t="s">
        <v>1919</v>
      </c>
      <c r="P626" t="s">
        <v>1920</v>
      </c>
      <c r="Q626" t="s">
        <v>6283</v>
      </c>
      <c r="R626" t="s">
        <v>30</v>
      </c>
      <c r="S626" t="s">
        <v>28</v>
      </c>
    </row>
    <row r="627" spans="1:19" x14ac:dyDescent="0.25">
      <c r="A627" t="s">
        <v>2794</v>
      </c>
      <c r="B627" t="s">
        <v>2795</v>
      </c>
      <c r="C627">
        <v>42862636200</v>
      </c>
      <c r="D627" t="s">
        <v>2796</v>
      </c>
      <c r="E627">
        <v>2017</v>
      </c>
      <c r="F627" t="s">
        <v>2797</v>
      </c>
      <c r="J627">
        <v>619</v>
      </c>
      <c r="K627">
        <v>627</v>
      </c>
      <c r="L627">
        <v>8</v>
      </c>
      <c r="N627" t="s">
        <v>2798</v>
      </c>
      <c r="O627" t="s">
        <v>2799</v>
      </c>
      <c r="P627" t="s">
        <v>2800</v>
      </c>
      <c r="Q627" t="s">
        <v>6408</v>
      </c>
      <c r="R627" t="s">
        <v>30</v>
      </c>
      <c r="S627" t="s">
        <v>28</v>
      </c>
    </row>
    <row r="628" spans="1:19" x14ac:dyDescent="0.25">
      <c r="A628" t="s">
        <v>2503</v>
      </c>
      <c r="B628" t="s">
        <v>2504</v>
      </c>
      <c r="C628" t="s">
        <v>2505</v>
      </c>
      <c r="D628" t="s">
        <v>2506</v>
      </c>
      <c r="E628">
        <v>2017</v>
      </c>
      <c r="F628" t="s">
        <v>29</v>
      </c>
      <c r="G628" t="s">
        <v>2423</v>
      </c>
      <c r="J628">
        <v>487</v>
      </c>
      <c r="K628">
        <v>501</v>
      </c>
      <c r="L628">
        <v>14</v>
      </c>
      <c r="M628" t="s">
        <v>2507</v>
      </c>
      <c r="N628" t="s">
        <v>2508</v>
      </c>
      <c r="O628" t="s">
        <v>2509</v>
      </c>
      <c r="P628" t="s">
        <v>2510</v>
      </c>
      <c r="Q628" t="s">
        <v>6280</v>
      </c>
      <c r="R628" t="s">
        <v>30</v>
      </c>
      <c r="S628" t="s">
        <v>28</v>
      </c>
    </row>
    <row r="629" spans="1:19" x14ac:dyDescent="0.25">
      <c r="A629" t="s">
        <v>2759</v>
      </c>
      <c r="B629" t="s">
        <v>2760</v>
      </c>
      <c r="C629" t="s">
        <v>2761</v>
      </c>
      <c r="D629" t="s">
        <v>2762</v>
      </c>
      <c r="E629">
        <v>2017</v>
      </c>
      <c r="F629" t="s">
        <v>2763</v>
      </c>
      <c r="I629">
        <v>7880210</v>
      </c>
      <c r="M629" t="s">
        <v>2764</v>
      </c>
      <c r="N629" t="s">
        <v>2765</v>
      </c>
      <c r="O629" t="s">
        <v>2766</v>
      </c>
      <c r="P629" t="s">
        <v>2767</v>
      </c>
      <c r="Q629" t="s">
        <v>6393</v>
      </c>
      <c r="R629" t="s">
        <v>30</v>
      </c>
      <c r="S629" t="s">
        <v>28</v>
      </c>
    </row>
    <row r="630" spans="1:19" x14ac:dyDescent="0.25">
      <c r="A630" t="s">
        <v>2578</v>
      </c>
      <c r="B630" t="s">
        <v>2579</v>
      </c>
      <c r="C630" t="s">
        <v>2580</v>
      </c>
      <c r="D630" t="s">
        <v>2581</v>
      </c>
      <c r="E630">
        <v>2017</v>
      </c>
      <c r="F630" t="s">
        <v>2582</v>
      </c>
      <c r="G630">
        <v>61</v>
      </c>
      <c r="H630">
        <v>2</v>
      </c>
      <c r="J630">
        <v>162</v>
      </c>
      <c r="K630">
        <v>170</v>
      </c>
      <c r="L630">
        <v>8</v>
      </c>
      <c r="M630" t="s">
        <v>2583</v>
      </c>
      <c r="N630" t="s">
        <v>2584</v>
      </c>
      <c r="O630" t="s">
        <v>2585</v>
      </c>
      <c r="P630" t="s">
        <v>2586</v>
      </c>
      <c r="Q630" t="s">
        <v>6303</v>
      </c>
      <c r="R630" t="s">
        <v>27</v>
      </c>
      <c r="S630" t="s">
        <v>28</v>
      </c>
    </row>
    <row r="631" spans="1:19" x14ac:dyDescent="0.25">
      <c r="A631" t="s">
        <v>2673</v>
      </c>
      <c r="B631" t="s">
        <v>2674</v>
      </c>
      <c r="C631" t="s">
        <v>2675</v>
      </c>
      <c r="D631" t="s">
        <v>2676</v>
      </c>
      <c r="E631">
        <v>2017</v>
      </c>
      <c r="F631" t="s">
        <v>2677</v>
      </c>
      <c r="J631">
        <v>235</v>
      </c>
      <c r="K631">
        <v>240</v>
      </c>
      <c r="L631">
        <v>5</v>
      </c>
      <c r="N631" t="s">
        <v>2678</v>
      </c>
      <c r="O631" t="s">
        <v>2679</v>
      </c>
      <c r="Q631" t="s">
        <v>6375</v>
      </c>
      <c r="R631" t="s">
        <v>30</v>
      </c>
      <c r="S631" t="s">
        <v>28</v>
      </c>
    </row>
    <row r="632" spans="1:19" x14ac:dyDescent="0.25">
      <c r="A632" t="s">
        <v>6332</v>
      </c>
      <c r="B632" t="s">
        <v>6333</v>
      </c>
      <c r="C632" t="s">
        <v>6334</v>
      </c>
      <c r="D632" t="s">
        <v>6335</v>
      </c>
      <c r="E632">
        <v>2017</v>
      </c>
      <c r="F632" t="s">
        <v>549</v>
      </c>
      <c r="G632">
        <v>5</v>
      </c>
      <c r="H632">
        <v>1</v>
      </c>
      <c r="I632" t="s">
        <v>6336</v>
      </c>
      <c r="M632" t="s">
        <v>6337</v>
      </c>
      <c r="N632" t="s">
        <v>6338</v>
      </c>
      <c r="O632" t="s">
        <v>6339</v>
      </c>
      <c r="P632" t="s">
        <v>6340</v>
      </c>
      <c r="Q632" t="s">
        <v>6341</v>
      </c>
      <c r="R632" t="s">
        <v>27</v>
      </c>
      <c r="S632" t="s">
        <v>28</v>
      </c>
    </row>
    <row r="633" spans="1:19" x14ac:dyDescent="0.25">
      <c r="A633" t="s">
        <v>9296</v>
      </c>
      <c r="D633" t="s">
        <v>9297</v>
      </c>
      <c r="E633">
        <v>2018</v>
      </c>
      <c r="F633" t="s">
        <v>9412</v>
      </c>
      <c r="J633">
        <v>409</v>
      </c>
      <c r="K633">
        <v>418</v>
      </c>
      <c r="L633">
        <f>K633-J633+1</f>
        <v>10</v>
      </c>
      <c r="M633" t="s">
        <v>2185</v>
      </c>
      <c r="N633" t="s">
        <v>9298</v>
      </c>
      <c r="O633" t="s">
        <v>9299</v>
      </c>
      <c r="P633" t="s">
        <v>9300</v>
      </c>
      <c r="R633" t="s">
        <v>9238</v>
      </c>
      <c r="S633" t="s">
        <v>9239</v>
      </c>
    </row>
    <row r="634" spans="1:19" x14ac:dyDescent="0.25">
      <c r="A634" t="s">
        <v>7391</v>
      </c>
      <c r="D634" t="s">
        <v>6181</v>
      </c>
      <c r="E634">
        <v>2018</v>
      </c>
      <c r="F634" t="s">
        <v>7392</v>
      </c>
      <c r="J634">
        <v>1</v>
      </c>
      <c r="K634">
        <v>8</v>
      </c>
      <c r="L634">
        <f t="shared" ref="L634:L657" si="10">K634-J634</f>
        <v>7</v>
      </c>
      <c r="M634" t="s">
        <v>6183</v>
      </c>
      <c r="N634" t="s">
        <v>7393</v>
      </c>
      <c r="O634" t="s">
        <v>7394</v>
      </c>
      <c r="P634" t="s">
        <v>7395</v>
      </c>
      <c r="Q634" s="3"/>
      <c r="R634" t="s">
        <v>7286</v>
      </c>
      <c r="S634" t="s">
        <v>7287</v>
      </c>
    </row>
    <row r="635" spans="1:19" x14ac:dyDescent="0.25">
      <c r="A635" t="s">
        <v>7396</v>
      </c>
      <c r="D635" t="s">
        <v>7397</v>
      </c>
      <c r="E635">
        <v>2018</v>
      </c>
      <c r="F635" t="s">
        <v>7398</v>
      </c>
      <c r="J635">
        <v>186</v>
      </c>
      <c r="K635">
        <v>191</v>
      </c>
      <c r="L635">
        <f t="shared" si="10"/>
        <v>5</v>
      </c>
      <c r="M635" t="s">
        <v>7399</v>
      </c>
      <c r="N635" t="s">
        <v>7400</v>
      </c>
      <c r="O635" t="s">
        <v>7401</v>
      </c>
      <c r="P635" t="s">
        <v>7402</v>
      </c>
      <c r="Q635" s="3"/>
      <c r="R635" t="s">
        <v>7286</v>
      </c>
      <c r="S635" t="s">
        <v>7287</v>
      </c>
    </row>
    <row r="636" spans="1:19" x14ac:dyDescent="0.25">
      <c r="A636" t="s">
        <v>7575</v>
      </c>
      <c r="D636" t="s">
        <v>7576</v>
      </c>
      <c r="E636">
        <v>2018</v>
      </c>
      <c r="F636" t="s">
        <v>7577</v>
      </c>
      <c r="J636">
        <v>1</v>
      </c>
      <c r="K636">
        <v>5</v>
      </c>
      <c r="L636">
        <f t="shared" si="10"/>
        <v>4</v>
      </c>
      <c r="M636" t="s">
        <v>7578</v>
      </c>
      <c r="N636" t="s">
        <v>7579</v>
      </c>
      <c r="O636" t="s">
        <v>7580</v>
      </c>
      <c r="P636" t="s">
        <v>7581</v>
      </c>
      <c r="Q636" s="3"/>
      <c r="R636" t="s">
        <v>7286</v>
      </c>
      <c r="S636" t="s">
        <v>7287</v>
      </c>
    </row>
    <row r="637" spans="1:19" x14ac:dyDescent="0.25">
      <c r="A637" t="s">
        <v>7655</v>
      </c>
      <c r="D637" t="s">
        <v>7656</v>
      </c>
      <c r="E637">
        <v>2018</v>
      </c>
      <c r="F637" t="s">
        <v>7657</v>
      </c>
      <c r="J637">
        <v>1</v>
      </c>
      <c r="K637">
        <v>4</v>
      </c>
      <c r="L637">
        <f t="shared" si="10"/>
        <v>3</v>
      </c>
      <c r="M637" t="s">
        <v>7658</v>
      </c>
      <c r="N637" t="s">
        <v>7659</v>
      </c>
      <c r="O637" t="s">
        <v>7660</v>
      </c>
      <c r="Q637" s="3"/>
      <c r="R637" t="s">
        <v>7286</v>
      </c>
      <c r="S637" t="s">
        <v>7287</v>
      </c>
    </row>
    <row r="638" spans="1:19" x14ac:dyDescent="0.25">
      <c r="A638" t="s">
        <v>7683</v>
      </c>
      <c r="D638" t="s">
        <v>7684</v>
      </c>
      <c r="E638">
        <v>2018</v>
      </c>
      <c r="F638" t="s">
        <v>7685</v>
      </c>
      <c r="J638">
        <v>1</v>
      </c>
      <c r="K638">
        <v>5</v>
      </c>
      <c r="L638">
        <f t="shared" si="10"/>
        <v>4</v>
      </c>
      <c r="M638" t="s">
        <v>7686</v>
      </c>
      <c r="N638" t="s">
        <v>7687</v>
      </c>
      <c r="O638" t="s">
        <v>7688</v>
      </c>
      <c r="P638" t="s">
        <v>7689</v>
      </c>
      <c r="Q638" s="3"/>
      <c r="R638" t="s">
        <v>7286</v>
      </c>
      <c r="S638" t="s">
        <v>7287</v>
      </c>
    </row>
    <row r="639" spans="1:19" x14ac:dyDescent="0.25">
      <c r="A639" t="s">
        <v>7696</v>
      </c>
      <c r="D639" t="s">
        <v>2164</v>
      </c>
      <c r="E639">
        <v>2018</v>
      </c>
      <c r="F639" t="s">
        <v>7697</v>
      </c>
      <c r="J639">
        <v>321</v>
      </c>
      <c r="K639">
        <v>326</v>
      </c>
      <c r="L639">
        <f t="shared" si="10"/>
        <v>5</v>
      </c>
      <c r="M639" t="s">
        <v>2166</v>
      </c>
      <c r="N639" t="s">
        <v>7698</v>
      </c>
      <c r="O639" t="s">
        <v>7699</v>
      </c>
      <c r="P639" t="s">
        <v>7700</v>
      </c>
      <c r="Q639" s="3"/>
      <c r="R639" t="s">
        <v>7286</v>
      </c>
      <c r="S639" t="s">
        <v>7287</v>
      </c>
    </row>
    <row r="640" spans="1:19" x14ac:dyDescent="0.25">
      <c r="A640" t="s">
        <v>7822</v>
      </c>
      <c r="D640" t="s">
        <v>7823</v>
      </c>
      <c r="E640">
        <v>2018</v>
      </c>
      <c r="F640" t="s">
        <v>7824</v>
      </c>
      <c r="J640">
        <v>89</v>
      </c>
      <c r="K640">
        <v>98</v>
      </c>
      <c r="L640">
        <f t="shared" si="10"/>
        <v>9</v>
      </c>
      <c r="M640" t="s">
        <v>7825</v>
      </c>
      <c r="N640" t="s">
        <v>7826</v>
      </c>
      <c r="O640" t="s">
        <v>7827</v>
      </c>
      <c r="P640" t="s">
        <v>7828</v>
      </c>
      <c r="Q640" s="3"/>
      <c r="R640" t="s">
        <v>7286</v>
      </c>
      <c r="S640" t="s">
        <v>7287</v>
      </c>
    </row>
    <row r="641" spans="1:19" x14ac:dyDescent="0.25">
      <c r="A641" t="s">
        <v>8023</v>
      </c>
      <c r="D641" t="s">
        <v>8024</v>
      </c>
      <c r="E641">
        <v>2018</v>
      </c>
      <c r="F641" t="s">
        <v>8025</v>
      </c>
      <c r="J641">
        <v>1</v>
      </c>
      <c r="K641">
        <v>7</v>
      </c>
      <c r="L641">
        <f t="shared" si="10"/>
        <v>6</v>
      </c>
      <c r="M641" t="s">
        <v>8026</v>
      </c>
      <c r="N641" t="s">
        <v>8027</v>
      </c>
      <c r="O641" t="s">
        <v>8028</v>
      </c>
      <c r="P641" t="s">
        <v>8029</v>
      </c>
      <c r="Q641" s="3"/>
      <c r="R641" t="s">
        <v>7286</v>
      </c>
      <c r="S641" t="s">
        <v>7287</v>
      </c>
    </row>
    <row r="642" spans="1:19" x14ac:dyDescent="0.25">
      <c r="A642" t="s">
        <v>8119</v>
      </c>
      <c r="D642" t="s">
        <v>8120</v>
      </c>
      <c r="E642">
        <v>2018</v>
      </c>
      <c r="F642" t="s">
        <v>8121</v>
      </c>
      <c r="J642">
        <v>1</v>
      </c>
      <c r="K642">
        <v>5</v>
      </c>
      <c r="L642">
        <f t="shared" si="10"/>
        <v>4</v>
      </c>
      <c r="M642" t="s">
        <v>8122</v>
      </c>
      <c r="N642" t="s">
        <v>8123</v>
      </c>
      <c r="O642" t="s">
        <v>8124</v>
      </c>
      <c r="P642" t="s">
        <v>8125</v>
      </c>
      <c r="Q642" s="3"/>
      <c r="R642" t="s">
        <v>7286</v>
      </c>
      <c r="S642" t="s">
        <v>7287</v>
      </c>
    </row>
    <row r="643" spans="1:19" x14ac:dyDescent="0.25">
      <c r="A643" t="s">
        <v>8144</v>
      </c>
      <c r="D643" t="s">
        <v>8145</v>
      </c>
      <c r="E643">
        <v>2018</v>
      </c>
      <c r="F643" t="s">
        <v>8146</v>
      </c>
      <c r="J643">
        <v>95</v>
      </c>
      <c r="K643">
        <v>100</v>
      </c>
      <c r="L643">
        <f t="shared" si="10"/>
        <v>5</v>
      </c>
      <c r="M643" t="s">
        <v>8147</v>
      </c>
      <c r="N643" t="s">
        <v>8148</v>
      </c>
      <c r="O643" t="s">
        <v>8149</v>
      </c>
      <c r="Q643" s="3"/>
      <c r="R643" t="s">
        <v>7286</v>
      </c>
      <c r="S643" t="s">
        <v>7287</v>
      </c>
    </row>
    <row r="644" spans="1:19" x14ac:dyDescent="0.25">
      <c r="A644" t="s">
        <v>8234</v>
      </c>
      <c r="D644" t="s">
        <v>8235</v>
      </c>
      <c r="E644">
        <v>2018</v>
      </c>
      <c r="F644" t="s">
        <v>8236</v>
      </c>
      <c r="J644">
        <v>197</v>
      </c>
      <c r="K644">
        <v>1977</v>
      </c>
      <c r="L644">
        <f t="shared" si="10"/>
        <v>1780</v>
      </c>
      <c r="M644" t="s">
        <v>8237</v>
      </c>
      <c r="N644" t="s">
        <v>8238</v>
      </c>
      <c r="O644" t="s">
        <v>8239</v>
      </c>
      <c r="P644" t="s">
        <v>8240</v>
      </c>
      <c r="Q644" s="3"/>
      <c r="R644" t="s">
        <v>7286</v>
      </c>
      <c r="S644" t="s">
        <v>7287</v>
      </c>
    </row>
    <row r="645" spans="1:19" x14ac:dyDescent="0.25">
      <c r="A645" t="s">
        <v>8344</v>
      </c>
      <c r="D645" t="s">
        <v>1974</v>
      </c>
      <c r="E645">
        <v>2018</v>
      </c>
      <c r="F645" t="s">
        <v>8345</v>
      </c>
      <c r="J645">
        <v>948</v>
      </c>
      <c r="K645">
        <v>949</v>
      </c>
      <c r="L645">
        <f t="shared" si="10"/>
        <v>1</v>
      </c>
      <c r="M645" t="s">
        <v>1976</v>
      </c>
      <c r="N645" t="s">
        <v>8346</v>
      </c>
      <c r="O645" t="s">
        <v>8347</v>
      </c>
      <c r="P645" t="s">
        <v>8348</v>
      </c>
      <c r="Q645" s="3"/>
      <c r="R645" t="s">
        <v>7286</v>
      </c>
      <c r="S645" t="s">
        <v>7287</v>
      </c>
    </row>
    <row r="646" spans="1:19" x14ac:dyDescent="0.25">
      <c r="A646" t="s">
        <v>8374</v>
      </c>
      <c r="D646" t="s">
        <v>8375</v>
      </c>
      <c r="E646">
        <v>2018</v>
      </c>
      <c r="F646" t="s">
        <v>8376</v>
      </c>
      <c r="J646">
        <v>1</v>
      </c>
      <c r="K646">
        <v>7</v>
      </c>
      <c r="L646">
        <f t="shared" si="10"/>
        <v>6</v>
      </c>
      <c r="M646" t="s">
        <v>8377</v>
      </c>
      <c r="N646" t="s">
        <v>8378</v>
      </c>
      <c r="O646" t="s">
        <v>8379</v>
      </c>
      <c r="P646" t="s">
        <v>8380</v>
      </c>
      <c r="Q646" s="3"/>
      <c r="R646" t="s">
        <v>7286</v>
      </c>
      <c r="S646" t="s">
        <v>7287</v>
      </c>
    </row>
    <row r="647" spans="1:19" x14ac:dyDescent="0.25">
      <c r="A647" t="s">
        <v>8437</v>
      </c>
      <c r="D647" t="s">
        <v>1942</v>
      </c>
      <c r="E647">
        <v>2018</v>
      </c>
      <c r="F647" t="s">
        <v>8146</v>
      </c>
      <c r="J647">
        <v>1</v>
      </c>
      <c r="K647">
        <v>9</v>
      </c>
      <c r="L647">
        <f t="shared" si="10"/>
        <v>8</v>
      </c>
      <c r="M647" t="s">
        <v>1944</v>
      </c>
      <c r="N647" t="s">
        <v>8438</v>
      </c>
      <c r="O647" t="s">
        <v>8439</v>
      </c>
      <c r="Q647" s="3"/>
      <c r="R647" t="s">
        <v>7286</v>
      </c>
      <c r="S647" t="s">
        <v>7287</v>
      </c>
    </row>
    <row r="648" spans="1:19" x14ac:dyDescent="0.25">
      <c r="A648" t="s">
        <v>8560</v>
      </c>
      <c r="D648" t="s">
        <v>8561</v>
      </c>
      <c r="E648">
        <v>2018</v>
      </c>
      <c r="F648" t="s">
        <v>8562</v>
      </c>
      <c r="J648">
        <v>1</v>
      </c>
      <c r="K648">
        <v>8</v>
      </c>
      <c r="L648">
        <f t="shared" si="10"/>
        <v>7</v>
      </c>
      <c r="M648" t="s">
        <v>8563</v>
      </c>
      <c r="N648" t="s">
        <v>8564</v>
      </c>
      <c r="O648" t="s">
        <v>8565</v>
      </c>
      <c r="Q648" s="3"/>
      <c r="R648" t="s">
        <v>7286</v>
      </c>
      <c r="S648" t="s">
        <v>7287</v>
      </c>
    </row>
    <row r="649" spans="1:19" x14ac:dyDescent="0.25">
      <c r="A649" t="s">
        <v>8566</v>
      </c>
      <c r="D649" t="s">
        <v>8567</v>
      </c>
      <c r="E649">
        <v>2018</v>
      </c>
      <c r="F649" t="s">
        <v>7398</v>
      </c>
      <c r="J649">
        <v>192</v>
      </c>
      <c r="K649">
        <v>197</v>
      </c>
      <c r="L649">
        <f t="shared" si="10"/>
        <v>5</v>
      </c>
      <c r="M649" t="s">
        <v>8568</v>
      </c>
      <c r="N649" t="s">
        <v>8569</v>
      </c>
      <c r="O649" t="s">
        <v>8570</v>
      </c>
      <c r="P649" t="s">
        <v>8571</v>
      </c>
      <c r="Q649" s="3"/>
      <c r="R649" t="s">
        <v>7286</v>
      </c>
      <c r="S649" t="s">
        <v>7287</v>
      </c>
    </row>
    <row r="650" spans="1:19" x14ac:dyDescent="0.25">
      <c r="A650" t="s">
        <v>8657</v>
      </c>
      <c r="D650" t="s">
        <v>8658</v>
      </c>
      <c r="E650">
        <v>2018</v>
      </c>
      <c r="F650" t="s">
        <v>8659</v>
      </c>
      <c r="J650">
        <v>995</v>
      </c>
      <c r="K650">
        <v>1004</v>
      </c>
      <c r="L650">
        <f t="shared" si="10"/>
        <v>9</v>
      </c>
      <c r="N650" t="s">
        <v>8660</v>
      </c>
      <c r="O650" t="s">
        <v>8661</v>
      </c>
      <c r="Q650" s="3"/>
      <c r="R650" t="s">
        <v>7286</v>
      </c>
      <c r="S650" t="s">
        <v>7287</v>
      </c>
    </row>
    <row r="651" spans="1:19" x14ac:dyDescent="0.25">
      <c r="A651" t="s">
        <v>8668</v>
      </c>
      <c r="D651" t="s">
        <v>8669</v>
      </c>
      <c r="E651">
        <v>2018</v>
      </c>
      <c r="F651" t="s">
        <v>8670</v>
      </c>
      <c r="J651">
        <v>1</v>
      </c>
      <c r="K651">
        <v>9</v>
      </c>
      <c r="L651">
        <f t="shared" si="10"/>
        <v>8</v>
      </c>
      <c r="M651" t="s">
        <v>8671</v>
      </c>
      <c r="N651" t="s">
        <v>8672</v>
      </c>
      <c r="O651" t="s">
        <v>8673</v>
      </c>
      <c r="P651" t="s">
        <v>8674</v>
      </c>
      <c r="Q651" s="3"/>
      <c r="R651" t="s">
        <v>7286</v>
      </c>
      <c r="S651" t="s">
        <v>7287</v>
      </c>
    </row>
    <row r="652" spans="1:19" x14ac:dyDescent="0.25">
      <c r="A652" t="s">
        <v>8746</v>
      </c>
      <c r="D652" t="s">
        <v>8747</v>
      </c>
      <c r="E652">
        <v>2018</v>
      </c>
      <c r="F652" t="s">
        <v>8748</v>
      </c>
      <c r="J652">
        <v>174</v>
      </c>
      <c r="K652">
        <v>179</v>
      </c>
      <c r="L652">
        <f t="shared" si="10"/>
        <v>5</v>
      </c>
      <c r="M652" t="s">
        <v>2140</v>
      </c>
      <c r="N652" t="s">
        <v>8749</v>
      </c>
      <c r="O652" t="s">
        <v>8750</v>
      </c>
      <c r="P652" t="s">
        <v>8751</v>
      </c>
      <c r="Q652" s="3"/>
      <c r="R652" t="s">
        <v>7286</v>
      </c>
      <c r="S652" t="s">
        <v>7287</v>
      </c>
    </row>
    <row r="653" spans="1:19" x14ac:dyDescent="0.25">
      <c r="A653" t="s">
        <v>8882</v>
      </c>
      <c r="D653" t="s">
        <v>8883</v>
      </c>
      <c r="E653">
        <v>2018</v>
      </c>
      <c r="F653" t="s">
        <v>8121</v>
      </c>
      <c r="J653">
        <v>1</v>
      </c>
      <c r="K653">
        <v>6</v>
      </c>
      <c r="L653">
        <f t="shared" si="10"/>
        <v>5</v>
      </c>
      <c r="M653" t="s">
        <v>8884</v>
      </c>
      <c r="N653" t="s">
        <v>8885</v>
      </c>
      <c r="O653" t="s">
        <v>8886</v>
      </c>
      <c r="P653" t="s">
        <v>8887</v>
      </c>
      <c r="Q653" s="3"/>
      <c r="R653" t="s">
        <v>7286</v>
      </c>
      <c r="S653" t="s">
        <v>7287</v>
      </c>
    </row>
    <row r="654" spans="1:19" x14ac:dyDescent="0.25">
      <c r="A654" t="s">
        <v>8966</v>
      </c>
      <c r="D654" t="s">
        <v>8967</v>
      </c>
      <c r="E654">
        <v>2018</v>
      </c>
      <c r="F654" t="s">
        <v>8121</v>
      </c>
      <c r="J654">
        <v>1</v>
      </c>
      <c r="K654">
        <v>7</v>
      </c>
      <c r="L654">
        <f t="shared" si="10"/>
        <v>6</v>
      </c>
      <c r="M654" t="s">
        <v>8968</v>
      </c>
      <c r="N654" t="s">
        <v>8969</v>
      </c>
      <c r="O654" t="s">
        <v>8970</v>
      </c>
      <c r="P654" t="s">
        <v>8971</v>
      </c>
      <c r="Q654" s="3"/>
      <c r="R654" t="s">
        <v>7286</v>
      </c>
      <c r="S654" t="s">
        <v>7287</v>
      </c>
    </row>
    <row r="655" spans="1:19" x14ac:dyDescent="0.25">
      <c r="A655" t="s">
        <v>9084</v>
      </c>
      <c r="D655" t="s">
        <v>9085</v>
      </c>
      <c r="E655">
        <v>2018</v>
      </c>
      <c r="F655" t="s">
        <v>9086</v>
      </c>
      <c r="J655">
        <v>1011</v>
      </c>
      <c r="K655">
        <v>1015</v>
      </c>
      <c r="L655">
        <f t="shared" si="10"/>
        <v>4</v>
      </c>
      <c r="M655" t="s">
        <v>9087</v>
      </c>
      <c r="N655" t="s">
        <v>9088</v>
      </c>
      <c r="O655" t="s">
        <v>9089</v>
      </c>
      <c r="P655" t="s">
        <v>9090</v>
      </c>
      <c r="Q655" s="3"/>
      <c r="R655" t="s">
        <v>7286</v>
      </c>
      <c r="S655" t="s">
        <v>7287</v>
      </c>
    </row>
    <row r="656" spans="1:19" x14ac:dyDescent="0.25">
      <c r="A656" t="s">
        <v>9110</v>
      </c>
      <c r="D656" t="s">
        <v>9111</v>
      </c>
      <c r="E656">
        <v>2018</v>
      </c>
      <c r="F656" t="s">
        <v>7824</v>
      </c>
      <c r="J656">
        <v>99</v>
      </c>
      <c r="K656">
        <v>105</v>
      </c>
      <c r="L656">
        <f t="shared" si="10"/>
        <v>6</v>
      </c>
      <c r="M656" t="s">
        <v>9112</v>
      </c>
      <c r="N656" t="s">
        <v>9113</v>
      </c>
      <c r="O656" t="s">
        <v>9114</v>
      </c>
      <c r="P656" t="s">
        <v>9115</v>
      </c>
      <c r="Q656" s="3"/>
      <c r="R656" t="s">
        <v>7286</v>
      </c>
      <c r="S656" t="s">
        <v>7287</v>
      </c>
    </row>
    <row r="657" spans="1:19" x14ac:dyDescent="0.25">
      <c r="A657" t="s">
        <v>9219</v>
      </c>
      <c r="D657" t="s">
        <v>9220</v>
      </c>
      <c r="E657">
        <v>2018</v>
      </c>
      <c r="F657" t="s">
        <v>9221</v>
      </c>
      <c r="J657">
        <v>1</v>
      </c>
      <c r="K657">
        <v>5</v>
      </c>
      <c r="L657">
        <f t="shared" si="10"/>
        <v>4</v>
      </c>
      <c r="M657" t="s">
        <v>9222</v>
      </c>
      <c r="N657" t="s">
        <v>9223</v>
      </c>
      <c r="O657" t="s">
        <v>9224</v>
      </c>
      <c r="P657" t="s">
        <v>9225</v>
      </c>
      <c r="Q657" s="3"/>
      <c r="R657" t="s">
        <v>7286</v>
      </c>
      <c r="S657" t="s">
        <v>7287</v>
      </c>
    </row>
    <row r="658" spans="1:19" x14ac:dyDescent="0.25">
      <c r="A658" t="s">
        <v>2170</v>
      </c>
      <c r="B658" t="s">
        <v>2171</v>
      </c>
      <c r="C658" t="s">
        <v>2172</v>
      </c>
      <c r="D658" t="s">
        <v>2173</v>
      </c>
      <c r="E658">
        <v>2018</v>
      </c>
      <c r="F658" t="s">
        <v>2174</v>
      </c>
      <c r="G658">
        <v>44</v>
      </c>
      <c r="H658">
        <v>8</v>
      </c>
      <c r="J658">
        <v>2080</v>
      </c>
      <c r="K658">
        <v>2086</v>
      </c>
      <c r="L658">
        <v>6</v>
      </c>
      <c r="M658" t="s">
        <v>2175</v>
      </c>
      <c r="N658" t="s">
        <v>2176</v>
      </c>
      <c r="O658" t="s">
        <v>2177</v>
      </c>
      <c r="P658" t="s">
        <v>2178</v>
      </c>
      <c r="Q658" t="s">
        <v>6126</v>
      </c>
      <c r="R658" t="s">
        <v>27</v>
      </c>
      <c r="S658" t="s">
        <v>28</v>
      </c>
    </row>
    <row r="659" spans="1:19" x14ac:dyDescent="0.25">
      <c r="A659" t="s">
        <v>1947</v>
      </c>
      <c r="B659" t="s">
        <v>1948</v>
      </c>
      <c r="C659" t="s">
        <v>1949</v>
      </c>
      <c r="D659" t="s">
        <v>1950</v>
      </c>
      <c r="E659">
        <v>2018</v>
      </c>
      <c r="F659" t="s">
        <v>147</v>
      </c>
      <c r="G659">
        <v>805</v>
      </c>
      <c r="J659">
        <v>42</v>
      </c>
      <c r="K659">
        <v>52</v>
      </c>
      <c r="L659">
        <v>10</v>
      </c>
      <c r="M659" t="s">
        <v>1951</v>
      </c>
      <c r="N659" t="s">
        <v>1952</v>
      </c>
      <c r="O659" t="s">
        <v>1953</v>
      </c>
      <c r="P659" t="s">
        <v>1954</v>
      </c>
      <c r="Q659" t="s">
        <v>6305</v>
      </c>
      <c r="R659" t="s">
        <v>30</v>
      </c>
      <c r="S659" t="s">
        <v>28</v>
      </c>
    </row>
    <row r="660" spans="1:19" x14ac:dyDescent="0.25">
      <c r="A660" t="s">
        <v>2006</v>
      </c>
      <c r="B660" t="s">
        <v>2007</v>
      </c>
      <c r="C660" t="s">
        <v>2008</v>
      </c>
      <c r="D660" t="s">
        <v>2009</v>
      </c>
      <c r="E660">
        <v>2018</v>
      </c>
      <c r="F660" t="s">
        <v>2010</v>
      </c>
      <c r="I660">
        <v>8611044</v>
      </c>
      <c r="J660">
        <v>107</v>
      </c>
      <c r="K660">
        <v>114</v>
      </c>
      <c r="L660">
        <v>7</v>
      </c>
      <c r="M660" t="s">
        <v>2011</v>
      </c>
      <c r="N660" t="s">
        <v>2012</v>
      </c>
      <c r="O660" t="s">
        <v>2013</v>
      </c>
      <c r="P660" t="s">
        <v>2014</v>
      </c>
      <c r="Q660" t="s">
        <v>6318</v>
      </c>
      <c r="R660" t="s">
        <v>30</v>
      </c>
      <c r="S660" t="s">
        <v>28</v>
      </c>
    </row>
    <row r="661" spans="1:19" x14ac:dyDescent="0.25">
      <c r="A661" t="s">
        <v>1904</v>
      </c>
      <c r="B661" t="s">
        <v>1905</v>
      </c>
      <c r="C661" t="s">
        <v>1906</v>
      </c>
      <c r="D661" t="s">
        <v>1907</v>
      </c>
      <c r="E661">
        <v>2018</v>
      </c>
      <c r="F661" t="s">
        <v>549</v>
      </c>
      <c r="G661">
        <v>20</v>
      </c>
      <c r="H661">
        <v>6</v>
      </c>
      <c r="I661" t="s">
        <v>1908</v>
      </c>
      <c r="M661" t="s">
        <v>1909</v>
      </c>
      <c r="N661" t="s">
        <v>1910</v>
      </c>
      <c r="O661" t="s">
        <v>1911</v>
      </c>
      <c r="P661" t="s">
        <v>1912</v>
      </c>
      <c r="Q661" t="s">
        <v>6282</v>
      </c>
      <c r="R661" t="s">
        <v>27</v>
      </c>
      <c r="S661" t="s">
        <v>28</v>
      </c>
    </row>
    <row r="662" spans="1:19" x14ac:dyDescent="0.25">
      <c r="A662" t="s">
        <v>1854</v>
      </c>
      <c r="B662" t="s">
        <v>1855</v>
      </c>
      <c r="C662" t="s">
        <v>1856</v>
      </c>
      <c r="D662" t="s">
        <v>1857</v>
      </c>
      <c r="E662">
        <v>2018</v>
      </c>
      <c r="F662" t="s">
        <v>1049</v>
      </c>
      <c r="G662" t="s">
        <v>1858</v>
      </c>
      <c r="I662">
        <v>8490362</v>
      </c>
      <c r="M662" t="s">
        <v>1859</v>
      </c>
      <c r="N662" t="s">
        <v>1860</v>
      </c>
      <c r="O662" t="s">
        <v>1861</v>
      </c>
      <c r="P662" t="s">
        <v>1862</v>
      </c>
      <c r="Q662" t="s">
        <v>6277</v>
      </c>
      <c r="R662" t="s">
        <v>30</v>
      </c>
      <c r="S662" t="s">
        <v>28</v>
      </c>
    </row>
    <row r="663" spans="1:19" x14ac:dyDescent="0.25">
      <c r="A663" t="s">
        <v>6240</v>
      </c>
      <c r="B663" t="s">
        <v>6241</v>
      </c>
      <c r="C663" t="s">
        <v>6242</v>
      </c>
      <c r="D663" t="s">
        <v>6243</v>
      </c>
      <c r="E663">
        <v>2018</v>
      </c>
      <c r="F663" t="s">
        <v>6244</v>
      </c>
      <c r="G663">
        <v>6</v>
      </c>
      <c r="H663">
        <v>3</v>
      </c>
      <c r="J663">
        <v>1</v>
      </c>
      <c r="K663">
        <v>16</v>
      </c>
      <c r="L663">
        <v>15</v>
      </c>
      <c r="M663" t="s">
        <v>6245</v>
      </c>
      <c r="N663" t="s">
        <v>6246</v>
      </c>
      <c r="O663" t="s">
        <v>6247</v>
      </c>
      <c r="P663" t="s">
        <v>6248</v>
      </c>
      <c r="Q663" t="s">
        <v>6249</v>
      </c>
      <c r="R663" t="s">
        <v>27</v>
      </c>
      <c r="S663" t="s">
        <v>28</v>
      </c>
    </row>
    <row r="664" spans="1:19" x14ac:dyDescent="0.25">
      <c r="A664" t="s">
        <v>1988</v>
      </c>
      <c r="B664" t="s">
        <v>1989</v>
      </c>
      <c r="C664" t="s">
        <v>1990</v>
      </c>
      <c r="D664" t="s">
        <v>1991</v>
      </c>
      <c r="E664">
        <v>2018</v>
      </c>
      <c r="F664" t="s">
        <v>29</v>
      </c>
      <c r="G664" t="s">
        <v>1992</v>
      </c>
      <c r="J664">
        <v>128</v>
      </c>
      <c r="K664">
        <v>138</v>
      </c>
      <c r="L664">
        <v>10</v>
      </c>
      <c r="M664" t="s">
        <v>1993</v>
      </c>
      <c r="N664" t="s">
        <v>1994</v>
      </c>
      <c r="O664" t="s">
        <v>1995</v>
      </c>
      <c r="P664" t="s">
        <v>1996</v>
      </c>
      <c r="Q664" t="s">
        <v>6316</v>
      </c>
      <c r="R664" t="s">
        <v>30</v>
      </c>
      <c r="S664" t="s">
        <v>28</v>
      </c>
    </row>
    <row r="665" spans="1:19" x14ac:dyDescent="0.25">
      <c r="A665" t="s">
        <v>1810</v>
      </c>
      <c r="B665" t="s">
        <v>1811</v>
      </c>
      <c r="C665" t="s">
        <v>1812</v>
      </c>
      <c r="D665" t="s">
        <v>1813</v>
      </c>
      <c r="E665">
        <v>2018</v>
      </c>
      <c r="F665" t="s">
        <v>1091</v>
      </c>
      <c r="G665">
        <v>13</v>
      </c>
      <c r="H665">
        <v>7</v>
      </c>
      <c r="I665" t="s">
        <v>1814</v>
      </c>
      <c r="M665" t="s">
        <v>1815</v>
      </c>
      <c r="N665" t="s">
        <v>1816</v>
      </c>
      <c r="O665" t="s">
        <v>1817</v>
      </c>
      <c r="Q665" t="s">
        <v>6261</v>
      </c>
      <c r="R665" t="s">
        <v>27</v>
      </c>
      <c r="S665" t="s">
        <v>28</v>
      </c>
    </row>
    <row r="666" spans="1:19" x14ac:dyDescent="0.25">
      <c r="A666" t="s">
        <v>6435</v>
      </c>
      <c r="B666" t="s">
        <v>6436</v>
      </c>
      <c r="C666" t="s">
        <v>6437</v>
      </c>
      <c r="D666" t="s">
        <v>6438</v>
      </c>
      <c r="E666">
        <v>2018</v>
      </c>
      <c r="F666" t="s">
        <v>387</v>
      </c>
      <c r="G666" t="s">
        <v>6439</v>
      </c>
      <c r="N666" t="s">
        <v>6440</v>
      </c>
      <c r="O666" t="s">
        <v>6441</v>
      </c>
      <c r="Q666" t="s">
        <v>6442</v>
      </c>
      <c r="R666" t="s">
        <v>30</v>
      </c>
      <c r="S666" t="s">
        <v>28</v>
      </c>
    </row>
    <row r="667" spans="1:19" x14ac:dyDescent="0.25">
      <c r="A667" t="s">
        <v>1818</v>
      </c>
      <c r="B667" t="s">
        <v>1819</v>
      </c>
      <c r="C667" t="s">
        <v>1820</v>
      </c>
      <c r="D667" t="s">
        <v>1821</v>
      </c>
      <c r="E667">
        <v>2018</v>
      </c>
      <c r="F667" t="s">
        <v>1822</v>
      </c>
      <c r="J667">
        <v>381</v>
      </c>
      <c r="K667">
        <v>389</v>
      </c>
      <c r="L667">
        <v>8</v>
      </c>
      <c r="N667" t="s">
        <v>1823</v>
      </c>
      <c r="O667" t="s">
        <v>1824</v>
      </c>
      <c r="P667" t="s">
        <v>1825</v>
      </c>
      <c r="Q667" t="s">
        <v>5936</v>
      </c>
      <c r="R667" t="s">
        <v>30</v>
      </c>
      <c r="S667" t="s">
        <v>28</v>
      </c>
    </row>
    <row r="668" spans="1:19" x14ac:dyDescent="0.25">
      <c r="A668" t="s">
        <v>2064</v>
      </c>
      <c r="B668" t="s">
        <v>2065</v>
      </c>
      <c r="C668" t="s">
        <v>2066</v>
      </c>
      <c r="D668" t="s">
        <v>2067</v>
      </c>
      <c r="E668">
        <v>2018</v>
      </c>
      <c r="F668" t="s">
        <v>650</v>
      </c>
      <c r="G668">
        <v>2018</v>
      </c>
      <c r="I668">
        <v>9834565</v>
      </c>
      <c r="M668" t="s">
        <v>2068</v>
      </c>
      <c r="N668" t="s">
        <v>2069</v>
      </c>
      <c r="O668" t="s">
        <v>2070</v>
      </c>
      <c r="Q668" t="s">
        <v>6363</v>
      </c>
      <c r="R668" t="s">
        <v>27</v>
      </c>
      <c r="S668" t="s">
        <v>28</v>
      </c>
    </row>
    <row r="669" spans="1:19" x14ac:dyDescent="0.25">
      <c r="A669" t="s">
        <v>1939</v>
      </c>
      <c r="B669" t="s">
        <v>1940</v>
      </c>
      <c r="C669" t="s">
        <v>1941</v>
      </c>
      <c r="D669" t="s">
        <v>1942</v>
      </c>
      <c r="E669">
        <v>2018</v>
      </c>
      <c r="F669" t="s">
        <v>1943</v>
      </c>
      <c r="I669">
        <v>8516490</v>
      </c>
      <c r="J669">
        <v>79</v>
      </c>
      <c r="K669">
        <v>86</v>
      </c>
      <c r="L669">
        <v>7</v>
      </c>
      <c r="M669" t="s">
        <v>1944</v>
      </c>
      <c r="N669" t="s">
        <v>1945</v>
      </c>
      <c r="O669" t="s">
        <v>1946</v>
      </c>
      <c r="Q669" t="s">
        <v>6018</v>
      </c>
      <c r="R669" t="s">
        <v>30</v>
      </c>
      <c r="S669" t="s">
        <v>28</v>
      </c>
    </row>
    <row r="670" spans="1:19" x14ac:dyDescent="0.25">
      <c r="A670" t="s">
        <v>1997</v>
      </c>
      <c r="B670" t="s">
        <v>1998</v>
      </c>
      <c r="C670" t="s">
        <v>1999</v>
      </c>
      <c r="D670" t="s">
        <v>2000</v>
      </c>
      <c r="E670">
        <v>2018</v>
      </c>
      <c r="F670" t="s">
        <v>2001</v>
      </c>
      <c r="G670">
        <v>1</v>
      </c>
      <c r="H670">
        <v>2</v>
      </c>
      <c r="I670">
        <v>11975</v>
      </c>
      <c r="M670" t="s">
        <v>2002</v>
      </c>
      <c r="N670" t="s">
        <v>2003</v>
      </c>
      <c r="O670" t="s">
        <v>2004</v>
      </c>
      <c r="P670" t="s">
        <v>2005</v>
      </c>
      <c r="Q670" t="s">
        <v>6317</v>
      </c>
      <c r="R670" t="s">
        <v>27</v>
      </c>
      <c r="S670" t="s">
        <v>28</v>
      </c>
    </row>
    <row r="671" spans="1:19" x14ac:dyDescent="0.25">
      <c r="A671" t="s">
        <v>1802</v>
      </c>
      <c r="B671" t="s">
        <v>1803</v>
      </c>
      <c r="C671" t="s">
        <v>1804</v>
      </c>
      <c r="D671" t="s">
        <v>1805</v>
      </c>
      <c r="E671">
        <v>2018</v>
      </c>
      <c r="F671" t="s">
        <v>70</v>
      </c>
      <c r="G671" t="s">
        <v>1806</v>
      </c>
      <c r="J671">
        <v>371</v>
      </c>
      <c r="K671">
        <v>378</v>
      </c>
      <c r="L671">
        <v>7</v>
      </c>
      <c r="N671" t="s">
        <v>1807</v>
      </c>
      <c r="O671" t="s">
        <v>1808</v>
      </c>
      <c r="P671" t="s">
        <v>1809</v>
      </c>
      <c r="Q671" t="s">
        <v>6250</v>
      </c>
      <c r="R671" t="s">
        <v>30</v>
      </c>
      <c r="S671" t="s">
        <v>28</v>
      </c>
    </row>
    <row r="672" spans="1:19" x14ac:dyDescent="0.25">
      <c r="A672" t="s">
        <v>6353</v>
      </c>
      <c r="B672" t="s">
        <v>6354</v>
      </c>
      <c r="C672" t="s">
        <v>6355</v>
      </c>
      <c r="D672" t="s">
        <v>6356</v>
      </c>
      <c r="E672">
        <v>2018</v>
      </c>
      <c r="F672" t="s">
        <v>373</v>
      </c>
      <c r="G672">
        <v>49</v>
      </c>
      <c r="H672">
        <v>5</v>
      </c>
      <c r="J672">
        <v>567</v>
      </c>
      <c r="K672">
        <v>589</v>
      </c>
      <c r="L672">
        <v>22</v>
      </c>
      <c r="M672" t="s">
        <v>6357</v>
      </c>
      <c r="N672" t="s">
        <v>6358</v>
      </c>
      <c r="O672" t="s">
        <v>6359</v>
      </c>
      <c r="P672" t="s">
        <v>6360</v>
      </c>
      <c r="Q672" t="s">
        <v>6361</v>
      </c>
      <c r="R672" t="s">
        <v>27</v>
      </c>
      <c r="S672" t="s">
        <v>28</v>
      </c>
    </row>
    <row r="673" spans="1:19" x14ac:dyDescent="0.25">
      <c r="A673" t="s">
        <v>2231</v>
      </c>
      <c r="B673" t="s">
        <v>2232</v>
      </c>
      <c r="C673" t="s">
        <v>2233</v>
      </c>
      <c r="D673" t="s">
        <v>2234</v>
      </c>
      <c r="E673">
        <v>2018</v>
      </c>
      <c r="F673" t="s">
        <v>2235</v>
      </c>
      <c r="G673">
        <v>30</v>
      </c>
      <c r="H673">
        <v>3</v>
      </c>
      <c r="J673">
        <v>187</v>
      </c>
      <c r="K673">
        <v>206</v>
      </c>
      <c r="L673">
        <v>19</v>
      </c>
      <c r="M673" t="s">
        <v>2236</v>
      </c>
      <c r="N673" t="s">
        <v>2237</v>
      </c>
      <c r="O673" t="s">
        <v>2238</v>
      </c>
      <c r="P673" t="s">
        <v>2239</v>
      </c>
      <c r="Q673" t="s">
        <v>6394</v>
      </c>
      <c r="R673" t="s">
        <v>27</v>
      </c>
      <c r="S673" t="s">
        <v>28</v>
      </c>
    </row>
    <row r="674" spans="1:19" x14ac:dyDescent="0.25">
      <c r="A674" t="s">
        <v>1835</v>
      </c>
      <c r="B674" t="s">
        <v>1836</v>
      </c>
      <c r="C674" t="s">
        <v>1837</v>
      </c>
      <c r="D674" t="s">
        <v>1838</v>
      </c>
      <c r="E674">
        <v>2018</v>
      </c>
      <c r="F674" t="s">
        <v>1839</v>
      </c>
      <c r="G674" t="s">
        <v>1840</v>
      </c>
      <c r="J674">
        <v>116</v>
      </c>
      <c r="K674">
        <v>121</v>
      </c>
      <c r="L674">
        <v>5</v>
      </c>
      <c r="M674" t="s">
        <v>1841</v>
      </c>
      <c r="N674" t="s">
        <v>1842</v>
      </c>
      <c r="O674" t="s">
        <v>1843</v>
      </c>
      <c r="P674" t="s">
        <v>1844</v>
      </c>
      <c r="Q674" t="s">
        <v>6275</v>
      </c>
      <c r="R674" t="s">
        <v>30</v>
      </c>
      <c r="S674" t="s">
        <v>28</v>
      </c>
    </row>
    <row r="675" spans="1:19" x14ac:dyDescent="0.25">
      <c r="A675" t="s">
        <v>2110</v>
      </c>
      <c r="B675" t="s">
        <v>2111</v>
      </c>
      <c r="C675">
        <v>35975507500</v>
      </c>
      <c r="D675" t="s">
        <v>2112</v>
      </c>
      <c r="E675">
        <v>2018</v>
      </c>
      <c r="F675" t="s">
        <v>2113</v>
      </c>
      <c r="G675">
        <v>10</v>
      </c>
      <c r="H675">
        <v>2</v>
      </c>
      <c r="J675">
        <v>1</v>
      </c>
      <c r="K675">
        <v>20</v>
      </c>
      <c r="L675">
        <v>19</v>
      </c>
      <c r="M675" t="s">
        <v>2114</v>
      </c>
      <c r="N675" t="s">
        <v>2115</v>
      </c>
      <c r="O675" t="s">
        <v>2116</v>
      </c>
      <c r="P675" t="s">
        <v>2117</v>
      </c>
      <c r="Q675" t="s">
        <v>6379</v>
      </c>
      <c r="R675" t="s">
        <v>27</v>
      </c>
      <c r="S675" t="s">
        <v>28</v>
      </c>
    </row>
    <row r="676" spans="1:19" x14ac:dyDescent="0.25">
      <c r="A676" t="s">
        <v>1725</v>
      </c>
      <c r="B676" t="s">
        <v>1726</v>
      </c>
      <c r="C676" t="s">
        <v>1727</v>
      </c>
      <c r="D676" t="s">
        <v>1728</v>
      </c>
      <c r="E676">
        <v>2018</v>
      </c>
      <c r="F676" t="s">
        <v>250</v>
      </c>
      <c r="I676">
        <v>19</v>
      </c>
      <c r="M676" t="s">
        <v>1729</v>
      </c>
      <c r="N676" t="s">
        <v>1730</v>
      </c>
      <c r="O676" t="s">
        <v>1731</v>
      </c>
      <c r="P676" t="s">
        <v>1732</v>
      </c>
      <c r="Q676" t="s">
        <v>6188</v>
      </c>
      <c r="R676" t="s">
        <v>30</v>
      </c>
      <c r="S676" t="s">
        <v>28</v>
      </c>
    </row>
    <row r="677" spans="1:19" x14ac:dyDescent="0.25">
      <c r="A677" t="s">
        <v>2161</v>
      </c>
      <c r="B677" t="s">
        <v>2162</v>
      </c>
      <c r="C677" t="s">
        <v>2163</v>
      </c>
      <c r="D677" t="s">
        <v>2164</v>
      </c>
      <c r="E677">
        <v>2018</v>
      </c>
      <c r="F677" t="s">
        <v>2165</v>
      </c>
      <c r="I677">
        <v>8384693</v>
      </c>
      <c r="J677">
        <v>321</v>
      </c>
      <c r="K677">
        <v>326</v>
      </c>
      <c r="L677">
        <v>5</v>
      </c>
      <c r="M677" t="s">
        <v>2166</v>
      </c>
      <c r="N677" t="s">
        <v>2167</v>
      </c>
      <c r="O677" t="s">
        <v>2168</v>
      </c>
      <c r="P677" t="s">
        <v>2169</v>
      </c>
      <c r="Q677" t="s">
        <v>6385</v>
      </c>
      <c r="R677" t="s">
        <v>30</v>
      </c>
      <c r="S677" t="s">
        <v>28</v>
      </c>
    </row>
    <row r="678" spans="1:19" x14ac:dyDescent="0.25">
      <c r="A678" t="s">
        <v>6413</v>
      </c>
      <c r="B678" t="s">
        <v>6414</v>
      </c>
      <c r="C678" t="s">
        <v>6415</v>
      </c>
      <c r="D678" t="s">
        <v>6416</v>
      </c>
      <c r="E678">
        <v>2018</v>
      </c>
      <c r="F678" t="s">
        <v>6417</v>
      </c>
      <c r="G678">
        <v>95</v>
      </c>
      <c r="J678">
        <v>179</v>
      </c>
      <c r="K678">
        <v>200</v>
      </c>
      <c r="L678">
        <v>21</v>
      </c>
      <c r="M678" t="s">
        <v>6418</v>
      </c>
      <c r="N678" t="s">
        <v>6419</v>
      </c>
      <c r="O678" t="s">
        <v>6420</v>
      </c>
      <c r="P678" t="s">
        <v>6421</v>
      </c>
      <c r="Q678" t="s">
        <v>6422</v>
      </c>
      <c r="R678" t="s">
        <v>27</v>
      </c>
      <c r="S678" t="s">
        <v>28</v>
      </c>
    </row>
    <row r="679" spans="1:19" x14ac:dyDescent="0.25">
      <c r="A679" t="s">
        <v>6397</v>
      </c>
      <c r="B679" t="s">
        <v>6398</v>
      </c>
      <c r="C679" t="s">
        <v>6399</v>
      </c>
      <c r="D679" t="s">
        <v>6400</v>
      </c>
      <c r="E679">
        <v>2018</v>
      </c>
      <c r="F679" t="s">
        <v>29</v>
      </c>
      <c r="G679" t="s">
        <v>6401</v>
      </c>
      <c r="J679">
        <v>305</v>
      </c>
      <c r="K679">
        <v>309</v>
      </c>
      <c r="L679">
        <v>4</v>
      </c>
      <c r="M679" t="s">
        <v>6402</v>
      </c>
      <c r="N679" t="s">
        <v>6403</v>
      </c>
      <c r="O679" t="s">
        <v>6404</v>
      </c>
      <c r="P679" t="s">
        <v>6405</v>
      </c>
      <c r="Q679" t="s">
        <v>6406</v>
      </c>
      <c r="R679" t="s">
        <v>30</v>
      </c>
      <c r="S679" t="s">
        <v>28</v>
      </c>
    </row>
    <row r="680" spans="1:19" x14ac:dyDescent="0.25">
      <c r="A680" t="s">
        <v>6178</v>
      </c>
      <c r="B680" t="s">
        <v>6179</v>
      </c>
      <c r="C680" t="s">
        <v>6180</v>
      </c>
      <c r="D680" t="s">
        <v>6181</v>
      </c>
      <c r="E680">
        <v>2018</v>
      </c>
      <c r="F680" t="s">
        <v>6182</v>
      </c>
      <c r="J680">
        <v>1</v>
      </c>
      <c r="K680">
        <v>8</v>
      </c>
      <c r="L680">
        <v>7</v>
      </c>
      <c r="M680" t="s">
        <v>6183</v>
      </c>
      <c r="N680" t="s">
        <v>6184</v>
      </c>
      <c r="O680" t="s">
        <v>6185</v>
      </c>
      <c r="P680" t="s">
        <v>6186</v>
      </c>
      <c r="Q680" t="s">
        <v>6187</v>
      </c>
      <c r="R680" t="s">
        <v>30</v>
      </c>
      <c r="S680" t="s">
        <v>28</v>
      </c>
    </row>
    <row r="681" spans="1:19" x14ac:dyDescent="0.25">
      <c r="A681" t="s">
        <v>2104</v>
      </c>
      <c r="B681" t="s">
        <v>2105</v>
      </c>
      <c r="C681">
        <v>57205081216</v>
      </c>
      <c r="D681" t="s">
        <v>2106</v>
      </c>
      <c r="E681">
        <v>2018</v>
      </c>
      <c r="F681" t="s">
        <v>1849</v>
      </c>
      <c r="J681">
        <v>353</v>
      </c>
      <c r="K681">
        <v>363</v>
      </c>
      <c r="L681">
        <v>10</v>
      </c>
      <c r="M681" t="s">
        <v>2107</v>
      </c>
      <c r="N681" t="s">
        <v>2108</v>
      </c>
      <c r="O681" t="s">
        <v>2109</v>
      </c>
      <c r="Q681" t="s">
        <v>6114</v>
      </c>
      <c r="R681" t="s">
        <v>30</v>
      </c>
      <c r="S681" t="s">
        <v>28</v>
      </c>
    </row>
    <row r="682" spans="1:19" x14ac:dyDescent="0.25">
      <c r="A682" t="s">
        <v>2198</v>
      </c>
      <c r="B682" t="s">
        <v>2199</v>
      </c>
      <c r="C682">
        <v>57192590408</v>
      </c>
      <c r="D682" t="s">
        <v>2200</v>
      </c>
      <c r="E682">
        <v>2018</v>
      </c>
      <c r="F682" t="s">
        <v>549</v>
      </c>
      <c r="G682">
        <v>6</v>
      </c>
      <c r="H682">
        <v>4</v>
      </c>
      <c r="I682" t="s">
        <v>2201</v>
      </c>
      <c r="M682" t="s">
        <v>2202</v>
      </c>
      <c r="N682" t="s">
        <v>2203</v>
      </c>
      <c r="O682" t="s">
        <v>2204</v>
      </c>
      <c r="P682" t="s">
        <v>2205</v>
      </c>
      <c r="Q682" t="s">
        <v>6388</v>
      </c>
      <c r="R682" t="s">
        <v>27</v>
      </c>
      <c r="S682" t="s">
        <v>28</v>
      </c>
    </row>
    <row r="683" spans="1:19" x14ac:dyDescent="0.25">
      <c r="A683" t="s">
        <v>1971</v>
      </c>
      <c r="B683" t="s">
        <v>1972</v>
      </c>
      <c r="C683" t="s">
        <v>1973</v>
      </c>
      <c r="D683" t="s">
        <v>1974</v>
      </c>
      <c r="E683">
        <v>2018</v>
      </c>
      <c r="F683" t="s">
        <v>1975</v>
      </c>
      <c r="I683">
        <v>8693463</v>
      </c>
      <c r="J683">
        <v>948</v>
      </c>
      <c r="K683">
        <v>949</v>
      </c>
      <c r="L683">
        <v>1</v>
      </c>
      <c r="M683" t="s">
        <v>1976</v>
      </c>
      <c r="N683" t="s">
        <v>1977</v>
      </c>
      <c r="O683" t="s">
        <v>1978</v>
      </c>
      <c r="P683" t="s">
        <v>1979</v>
      </c>
      <c r="Q683" t="s">
        <v>6307</v>
      </c>
      <c r="R683" t="s">
        <v>30</v>
      </c>
      <c r="S683" t="s">
        <v>28</v>
      </c>
    </row>
    <row r="684" spans="1:19" x14ac:dyDescent="0.25">
      <c r="A684" t="s">
        <v>2031</v>
      </c>
      <c r="B684" t="s">
        <v>2032</v>
      </c>
      <c r="C684">
        <v>35975507500</v>
      </c>
      <c r="D684" t="s">
        <v>2033</v>
      </c>
      <c r="E684">
        <v>2018</v>
      </c>
      <c r="F684" t="s">
        <v>2034</v>
      </c>
      <c r="G684">
        <v>127</v>
      </c>
      <c r="J684">
        <v>214</v>
      </c>
      <c r="K684">
        <v>232</v>
      </c>
      <c r="L684">
        <v>18</v>
      </c>
      <c r="M684" t="s">
        <v>2035</v>
      </c>
      <c r="N684" t="s">
        <v>2036</v>
      </c>
      <c r="O684" t="s">
        <v>2037</v>
      </c>
      <c r="P684" t="s">
        <v>2038</v>
      </c>
      <c r="Q684" t="s">
        <v>6053</v>
      </c>
      <c r="R684" t="s">
        <v>27</v>
      </c>
      <c r="S684" t="s">
        <v>28</v>
      </c>
    </row>
    <row r="685" spans="1:19" x14ac:dyDescent="0.25">
      <c r="A685" t="s">
        <v>1845</v>
      </c>
      <c r="B685" t="s">
        <v>1846</v>
      </c>
      <c r="C685" t="s">
        <v>1847</v>
      </c>
      <c r="D685" t="s">
        <v>1848</v>
      </c>
      <c r="E685">
        <v>2018</v>
      </c>
      <c r="F685" t="s">
        <v>1849</v>
      </c>
      <c r="J685">
        <v>603</v>
      </c>
      <c r="K685">
        <v>610</v>
      </c>
      <c r="L685">
        <v>7</v>
      </c>
      <c r="M685" t="s">
        <v>1850</v>
      </c>
      <c r="N685" t="s">
        <v>1851</v>
      </c>
      <c r="O685" t="s">
        <v>1852</v>
      </c>
      <c r="P685" t="s">
        <v>1853</v>
      </c>
      <c r="Q685" t="s">
        <v>5938</v>
      </c>
      <c r="R685" t="s">
        <v>30</v>
      </c>
      <c r="S685" t="s">
        <v>28</v>
      </c>
    </row>
    <row r="686" spans="1:19" x14ac:dyDescent="0.25">
      <c r="A686" t="s">
        <v>2135</v>
      </c>
      <c r="B686" t="s">
        <v>2136</v>
      </c>
      <c r="C686" t="s">
        <v>2137</v>
      </c>
      <c r="D686" t="s">
        <v>2138</v>
      </c>
      <c r="E686">
        <v>2018</v>
      </c>
      <c r="F686" t="s">
        <v>2139</v>
      </c>
      <c r="I686">
        <v>8693164</v>
      </c>
      <c r="J686">
        <v>174</v>
      </c>
      <c r="K686">
        <v>179</v>
      </c>
      <c r="L686">
        <v>5</v>
      </c>
      <c r="M686" t="s">
        <v>2140</v>
      </c>
      <c r="N686" t="s">
        <v>2141</v>
      </c>
      <c r="O686" t="s">
        <v>2142</v>
      </c>
      <c r="P686" t="s">
        <v>2143</v>
      </c>
      <c r="Q686" t="s">
        <v>6382</v>
      </c>
      <c r="R686" t="s">
        <v>30</v>
      </c>
      <c r="S686" t="s">
        <v>28</v>
      </c>
    </row>
    <row r="687" spans="1:19" x14ac:dyDescent="0.25">
      <c r="A687" t="s">
        <v>2257</v>
      </c>
      <c r="B687" t="s">
        <v>2258</v>
      </c>
      <c r="C687" t="s">
        <v>2259</v>
      </c>
      <c r="D687" t="s">
        <v>2260</v>
      </c>
      <c r="E687">
        <v>2018</v>
      </c>
      <c r="F687" t="s">
        <v>133</v>
      </c>
      <c r="G687">
        <v>7</v>
      </c>
      <c r="H687">
        <v>4</v>
      </c>
      <c r="J687">
        <v>225</v>
      </c>
      <c r="K687">
        <v>239</v>
      </c>
      <c r="L687">
        <v>14</v>
      </c>
      <c r="M687" t="s">
        <v>2261</v>
      </c>
      <c r="N687" t="s">
        <v>2262</v>
      </c>
      <c r="O687" t="s">
        <v>2263</v>
      </c>
      <c r="P687" t="s">
        <v>2264</v>
      </c>
      <c r="Q687" t="s">
        <v>6410</v>
      </c>
      <c r="R687" t="s">
        <v>27</v>
      </c>
      <c r="S687" t="s">
        <v>28</v>
      </c>
    </row>
    <row r="688" spans="1:19" x14ac:dyDescent="0.25">
      <c r="A688" t="s">
        <v>1826</v>
      </c>
      <c r="B688" t="s">
        <v>1827</v>
      </c>
      <c r="C688" t="s">
        <v>1828</v>
      </c>
      <c r="D688" t="s">
        <v>1829</v>
      </c>
      <c r="E688">
        <v>2018</v>
      </c>
      <c r="F688" t="s">
        <v>1830</v>
      </c>
      <c r="G688">
        <v>43</v>
      </c>
      <c r="H688">
        <v>196</v>
      </c>
      <c r="J688">
        <v>281</v>
      </c>
      <c r="K688">
        <v>300</v>
      </c>
      <c r="L688">
        <v>19</v>
      </c>
      <c r="M688" t="s">
        <v>1831</v>
      </c>
      <c r="N688" t="s">
        <v>1832</v>
      </c>
      <c r="O688" t="s">
        <v>1833</v>
      </c>
      <c r="P688" t="s">
        <v>1834</v>
      </c>
      <c r="Q688" t="s">
        <v>6274</v>
      </c>
      <c r="R688" t="s">
        <v>27</v>
      </c>
      <c r="S688" t="s">
        <v>28</v>
      </c>
    </row>
    <row r="689" spans="1:19" x14ac:dyDescent="0.25">
      <c r="A689" t="s">
        <v>2095</v>
      </c>
      <c r="B689" t="s">
        <v>2096</v>
      </c>
      <c r="C689" t="s">
        <v>2097</v>
      </c>
      <c r="D689" t="s">
        <v>2098</v>
      </c>
      <c r="E689">
        <v>2018</v>
      </c>
      <c r="F689" t="s">
        <v>29</v>
      </c>
      <c r="G689" t="s">
        <v>2099</v>
      </c>
      <c r="J689">
        <v>3</v>
      </c>
      <c r="K689">
        <v>13</v>
      </c>
      <c r="L689">
        <v>10</v>
      </c>
      <c r="M689" t="s">
        <v>2100</v>
      </c>
      <c r="N689" t="s">
        <v>2101</v>
      </c>
      <c r="O689" t="s">
        <v>2102</v>
      </c>
      <c r="P689" t="s">
        <v>2103</v>
      </c>
      <c r="Q689" t="s">
        <v>6377</v>
      </c>
      <c r="R689" t="s">
        <v>30</v>
      </c>
      <c r="S689" t="s">
        <v>28</v>
      </c>
    </row>
    <row r="690" spans="1:19" x14ac:dyDescent="0.25">
      <c r="A690" t="s">
        <v>2265</v>
      </c>
      <c r="B690" t="s">
        <v>2266</v>
      </c>
      <c r="C690" t="s">
        <v>2267</v>
      </c>
      <c r="D690" t="s">
        <v>2268</v>
      </c>
      <c r="E690">
        <v>2018</v>
      </c>
      <c r="F690" t="s">
        <v>2269</v>
      </c>
      <c r="G690">
        <v>8</v>
      </c>
      <c r="H690">
        <v>5</v>
      </c>
      <c r="J690">
        <v>3954</v>
      </c>
      <c r="K690">
        <v>3965</v>
      </c>
      <c r="L690">
        <v>11</v>
      </c>
      <c r="M690" t="s">
        <v>2270</v>
      </c>
      <c r="N690" t="s">
        <v>2271</v>
      </c>
      <c r="O690" t="s">
        <v>2272</v>
      </c>
      <c r="P690" t="s">
        <v>2273</v>
      </c>
      <c r="Q690" t="s">
        <v>6411</v>
      </c>
      <c r="R690" t="s">
        <v>27</v>
      </c>
      <c r="S690" t="s">
        <v>28</v>
      </c>
    </row>
    <row r="691" spans="1:19" x14ac:dyDescent="0.25">
      <c r="A691" t="s">
        <v>2282</v>
      </c>
      <c r="B691" t="s">
        <v>2283</v>
      </c>
      <c r="C691" t="s">
        <v>2284</v>
      </c>
      <c r="D691" t="s">
        <v>2285</v>
      </c>
      <c r="E691">
        <v>2018</v>
      </c>
      <c r="F691" t="s">
        <v>2286</v>
      </c>
      <c r="J691">
        <v>2713</v>
      </c>
      <c r="K691">
        <v>2725</v>
      </c>
      <c r="L691">
        <v>12</v>
      </c>
      <c r="N691" t="s">
        <v>2287</v>
      </c>
      <c r="O691" t="s">
        <v>2288</v>
      </c>
      <c r="P691" t="s">
        <v>2289</v>
      </c>
      <c r="Q691" t="s">
        <v>6443</v>
      </c>
      <c r="R691" t="s">
        <v>30</v>
      </c>
      <c r="S691" t="s">
        <v>28</v>
      </c>
    </row>
    <row r="692" spans="1:19" x14ac:dyDescent="0.25">
      <c r="A692" t="s">
        <v>2144</v>
      </c>
      <c r="B692" t="s">
        <v>2145</v>
      </c>
      <c r="C692" t="s">
        <v>2146</v>
      </c>
      <c r="D692" t="s">
        <v>2147</v>
      </c>
      <c r="E692">
        <v>2018</v>
      </c>
      <c r="F692" t="s">
        <v>2148</v>
      </c>
      <c r="G692">
        <v>1</v>
      </c>
      <c r="J692">
        <v>122</v>
      </c>
      <c r="K692">
        <v>129</v>
      </c>
      <c r="L692">
        <v>7</v>
      </c>
      <c r="M692" t="s">
        <v>2149</v>
      </c>
      <c r="N692" t="s">
        <v>2150</v>
      </c>
      <c r="O692" t="s">
        <v>2151</v>
      </c>
      <c r="P692" t="s">
        <v>2152</v>
      </c>
      <c r="Q692" t="s">
        <v>6383</v>
      </c>
      <c r="R692" t="s">
        <v>30</v>
      </c>
      <c r="S692" t="s">
        <v>28</v>
      </c>
    </row>
    <row r="693" spans="1:19" x14ac:dyDescent="0.25">
      <c r="A693" t="s">
        <v>6203</v>
      </c>
      <c r="B693" t="s">
        <v>6204</v>
      </c>
      <c r="C693" t="s">
        <v>6205</v>
      </c>
      <c r="D693" t="s">
        <v>6206</v>
      </c>
      <c r="E693">
        <v>2018</v>
      </c>
      <c r="F693" t="s">
        <v>6207</v>
      </c>
      <c r="G693">
        <v>118</v>
      </c>
      <c r="H693">
        <v>4</v>
      </c>
      <c r="J693">
        <v>354</v>
      </c>
      <c r="K693">
        <v>368</v>
      </c>
      <c r="L693">
        <v>14</v>
      </c>
      <c r="M693" t="s">
        <v>6208</v>
      </c>
      <c r="N693" t="s">
        <v>6209</v>
      </c>
      <c r="O693" t="s">
        <v>6210</v>
      </c>
      <c r="P693" t="s">
        <v>6211</v>
      </c>
      <c r="Q693" t="s">
        <v>6212</v>
      </c>
      <c r="R693" t="s">
        <v>27</v>
      </c>
      <c r="S693" t="s">
        <v>28</v>
      </c>
    </row>
    <row r="694" spans="1:19" x14ac:dyDescent="0.25">
      <c r="A694" t="s">
        <v>5903</v>
      </c>
      <c r="B694" t="s">
        <v>5904</v>
      </c>
      <c r="C694" t="s">
        <v>5905</v>
      </c>
      <c r="D694" t="s">
        <v>5906</v>
      </c>
      <c r="E694">
        <v>2018</v>
      </c>
      <c r="F694" t="s">
        <v>373</v>
      </c>
      <c r="G694">
        <v>49</v>
      </c>
      <c r="H694">
        <v>6</v>
      </c>
      <c r="J694">
        <v>751</v>
      </c>
      <c r="K694">
        <v>767</v>
      </c>
      <c r="L694">
        <v>16</v>
      </c>
      <c r="M694" t="s">
        <v>5907</v>
      </c>
      <c r="N694" t="s">
        <v>5908</v>
      </c>
      <c r="O694" t="s">
        <v>5909</v>
      </c>
      <c r="P694" t="s">
        <v>5910</v>
      </c>
      <c r="Q694" t="s">
        <v>5911</v>
      </c>
      <c r="R694" t="s">
        <v>27</v>
      </c>
      <c r="S694" t="s">
        <v>28</v>
      </c>
    </row>
    <row r="695" spans="1:19" x14ac:dyDescent="0.25">
      <c r="A695" t="s">
        <v>2206</v>
      </c>
      <c r="B695" t="s">
        <v>2207</v>
      </c>
      <c r="C695" t="s">
        <v>2208</v>
      </c>
      <c r="D695" t="s">
        <v>2209</v>
      </c>
      <c r="E695">
        <v>2018</v>
      </c>
      <c r="F695" t="s">
        <v>1446</v>
      </c>
      <c r="G695">
        <v>215</v>
      </c>
      <c r="J695">
        <v>77</v>
      </c>
      <c r="K695">
        <v>95</v>
      </c>
      <c r="L695">
        <v>18</v>
      </c>
      <c r="M695" t="s">
        <v>2210</v>
      </c>
      <c r="N695" t="s">
        <v>2211</v>
      </c>
      <c r="O695" t="s">
        <v>2212</v>
      </c>
      <c r="P695" t="s">
        <v>2213</v>
      </c>
      <c r="Q695" t="s">
        <v>6392</v>
      </c>
      <c r="R695" t="s">
        <v>30</v>
      </c>
      <c r="S695" t="s">
        <v>28</v>
      </c>
    </row>
    <row r="696" spans="1:19" x14ac:dyDescent="0.25">
      <c r="A696" t="s">
        <v>6294</v>
      </c>
      <c r="B696" t="s">
        <v>6295</v>
      </c>
      <c r="C696" t="s">
        <v>6296</v>
      </c>
      <c r="D696" t="s">
        <v>6297</v>
      </c>
      <c r="E696">
        <v>2018</v>
      </c>
      <c r="F696" t="s">
        <v>94</v>
      </c>
      <c r="G696">
        <v>12</v>
      </c>
      <c r="H696">
        <v>8</v>
      </c>
      <c r="J696">
        <v>104</v>
      </c>
      <c r="K696">
        <v>112</v>
      </c>
      <c r="L696">
        <v>8</v>
      </c>
      <c r="M696" t="s">
        <v>6298</v>
      </c>
      <c r="N696" t="s">
        <v>6299</v>
      </c>
      <c r="O696" t="s">
        <v>6300</v>
      </c>
      <c r="P696" t="s">
        <v>6301</v>
      </c>
      <c r="Q696" t="s">
        <v>6302</v>
      </c>
      <c r="R696" t="s">
        <v>27</v>
      </c>
      <c r="S696" t="s">
        <v>28</v>
      </c>
    </row>
    <row r="697" spans="1:19" x14ac:dyDescent="0.25">
      <c r="A697" t="s">
        <v>2015</v>
      </c>
      <c r="B697" t="s">
        <v>2016</v>
      </c>
      <c r="C697" t="s">
        <v>2017</v>
      </c>
      <c r="D697" t="s">
        <v>2018</v>
      </c>
      <c r="E697">
        <v>2018</v>
      </c>
      <c r="F697" t="s">
        <v>2019</v>
      </c>
      <c r="G697">
        <v>12</v>
      </c>
      <c r="H697">
        <v>1</v>
      </c>
      <c r="J697">
        <v>1</v>
      </c>
      <c r="K697">
        <v>9</v>
      </c>
      <c r="L697">
        <v>8</v>
      </c>
      <c r="M697" t="s">
        <v>2020</v>
      </c>
      <c r="N697" t="s">
        <v>2021</v>
      </c>
      <c r="O697" t="s">
        <v>2022</v>
      </c>
      <c r="P697" t="s">
        <v>2023</v>
      </c>
      <c r="Q697" t="s">
        <v>6319</v>
      </c>
      <c r="R697" t="s">
        <v>27</v>
      </c>
      <c r="S697" t="s">
        <v>28</v>
      </c>
    </row>
    <row r="698" spans="1:19" x14ac:dyDescent="0.25">
      <c r="A698" t="s">
        <v>1930</v>
      </c>
      <c r="B698" t="s">
        <v>1931</v>
      </c>
      <c r="C698" t="s">
        <v>1932</v>
      </c>
      <c r="D698" t="s">
        <v>1933</v>
      </c>
      <c r="E698">
        <v>2018</v>
      </c>
      <c r="F698" t="s">
        <v>1934</v>
      </c>
      <c r="N698" t="s">
        <v>1935</v>
      </c>
      <c r="O698" t="s">
        <v>1936</v>
      </c>
      <c r="P698" t="s">
        <v>1937</v>
      </c>
      <c r="Q698" t="s">
        <v>6304</v>
      </c>
      <c r="R698" t="s">
        <v>30</v>
      </c>
      <c r="S698" t="s">
        <v>28</v>
      </c>
    </row>
    <row r="699" spans="1:19" x14ac:dyDescent="0.25">
      <c r="A699" t="s">
        <v>2056</v>
      </c>
      <c r="B699" t="s">
        <v>2057</v>
      </c>
      <c r="C699" t="s">
        <v>2058</v>
      </c>
      <c r="D699" t="s">
        <v>2059</v>
      </c>
      <c r="E699">
        <v>2018</v>
      </c>
      <c r="F699" t="s">
        <v>2060</v>
      </c>
      <c r="N699" t="s">
        <v>2061</v>
      </c>
      <c r="O699" t="s">
        <v>2062</v>
      </c>
      <c r="P699" t="s">
        <v>2063</v>
      </c>
      <c r="Q699" t="s">
        <v>6362</v>
      </c>
      <c r="R699" t="s">
        <v>30</v>
      </c>
      <c r="S699" t="s">
        <v>28</v>
      </c>
    </row>
    <row r="700" spans="1:19" x14ac:dyDescent="0.25">
      <c r="A700" t="s">
        <v>2127</v>
      </c>
      <c r="B700" t="s">
        <v>2128</v>
      </c>
      <c r="C700" t="s">
        <v>2129</v>
      </c>
      <c r="D700" t="s">
        <v>2130</v>
      </c>
      <c r="E700">
        <v>2018</v>
      </c>
      <c r="F700" t="s">
        <v>2131</v>
      </c>
      <c r="J700">
        <v>1049</v>
      </c>
      <c r="K700">
        <v>1054</v>
      </c>
      <c r="L700">
        <v>5</v>
      </c>
      <c r="N700" t="s">
        <v>2132</v>
      </c>
      <c r="O700" t="s">
        <v>2133</v>
      </c>
      <c r="P700" t="s">
        <v>2134</v>
      </c>
      <c r="Q700" t="s">
        <v>6381</v>
      </c>
      <c r="R700" t="s">
        <v>30</v>
      </c>
      <c r="S700" t="s">
        <v>28</v>
      </c>
    </row>
    <row r="701" spans="1:19" x14ac:dyDescent="0.25">
      <c r="A701" t="s">
        <v>2087</v>
      </c>
      <c r="B701" t="s">
        <v>2088</v>
      </c>
      <c r="C701" t="s">
        <v>1915</v>
      </c>
      <c r="D701" t="s">
        <v>2089</v>
      </c>
      <c r="E701">
        <v>2018</v>
      </c>
      <c r="F701" t="s">
        <v>29</v>
      </c>
      <c r="G701" t="s">
        <v>2090</v>
      </c>
      <c r="J701">
        <v>54</v>
      </c>
      <c r="K701">
        <v>65</v>
      </c>
      <c r="L701">
        <v>11</v>
      </c>
      <c r="M701" t="s">
        <v>2091</v>
      </c>
      <c r="N701" t="s">
        <v>2092</v>
      </c>
      <c r="O701" t="s">
        <v>2093</v>
      </c>
      <c r="P701" t="s">
        <v>2094</v>
      </c>
      <c r="Q701" t="s">
        <v>6376</v>
      </c>
      <c r="R701" t="s">
        <v>30</v>
      </c>
      <c r="S701" t="s">
        <v>28</v>
      </c>
    </row>
    <row r="702" spans="1:19" x14ac:dyDescent="0.25">
      <c r="A702" t="s">
        <v>2179</v>
      </c>
      <c r="B702" t="s">
        <v>2180</v>
      </c>
      <c r="C702" t="s">
        <v>2181</v>
      </c>
      <c r="D702" t="s">
        <v>2182</v>
      </c>
      <c r="E702">
        <v>2018</v>
      </c>
      <c r="F702" t="s">
        <v>2183</v>
      </c>
      <c r="G702" t="s">
        <v>2184</v>
      </c>
      <c r="J702">
        <v>409</v>
      </c>
      <c r="K702">
        <v>418</v>
      </c>
      <c r="L702">
        <v>9</v>
      </c>
      <c r="M702" t="s">
        <v>2185</v>
      </c>
      <c r="N702" t="s">
        <v>2186</v>
      </c>
      <c r="O702" t="s">
        <v>2187</v>
      </c>
      <c r="P702" t="s">
        <v>2188</v>
      </c>
      <c r="Q702" t="s">
        <v>6387</v>
      </c>
      <c r="R702" t="s">
        <v>30</v>
      </c>
      <c r="S702" t="s">
        <v>28</v>
      </c>
    </row>
    <row r="703" spans="1:19" x14ac:dyDescent="0.25">
      <c r="A703" t="s">
        <v>6285</v>
      </c>
      <c r="B703" t="s">
        <v>6286</v>
      </c>
      <c r="C703" t="s">
        <v>6287</v>
      </c>
      <c r="D703" t="s">
        <v>6288</v>
      </c>
      <c r="E703">
        <v>2018</v>
      </c>
      <c r="F703" t="s">
        <v>6289</v>
      </c>
      <c r="G703">
        <v>63</v>
      </c>
      <c r="H703">
        <v>1</v>
      </c>
      <c r="J703">
        <v>112</v>
      </c>
      <c r="K703">
        <v>117</v>
      </c>
      <c r="L703">
        <v>5</v>
      </c>
      <c r="N703" t="s">
        <v>6290</v>
      </c>
      <c r="O703" t="s">
        <v>6291</v>
      </c>
      <c r="P703" t="s">
        <v>6292</v>
      </c>
      <c r="Q703" t="s">
        <v>6293</v>
      </c>
      <c r="R703" t="s">
        <v>27</v>
      </c>
      <c r="S703" t="s">
        <v>28</v>
      </c>
    </row>
    <row r="704" spans="1:19" x14ac:dyDescent="0.25">
      <c r="A704" t="s">
        <v>2290</v>
      </c>
      <c r="B704" t="s">
        <v>2291</v>
      </c>
      <c r="C704" t="s">
        <v>2292</v>
      </c>
      <c r="D704" t="s">
        <v>2293</v>
      </c>
      <c r="E704">
        <v>2018</v>
      </c>
      <c r="F704" t="s">
        <v>29</v>
      </c>
      <c r="G704" t="s">
        <v>2294</v>
      </c>
      <c r="J704">
        <v>338</v>
      </c>
      <c r="K704">
        <v>351</v>
      </c>
      <c r="L704">
        <v>13</v>
      </c>
      <c r="M704" t="s">
        <v>2295</v>
      </c>
      <c r="N704" t="s">
        <v>2296</v>
      </c>
      <c r="O704" t="s">
        <v>2297</v>
      </c>
      <c r="P704" t="s">
        <v>2298</v>
      </c>
      <c r="Q704" t="s">
        <v>6444</v>
      </c>
      <c r="R704" t="s">
        <v>30</v>
      </c>
      <c r="S704" t="s">
        <v>28</v>
      </c>
    </row>
    <row r="705" spans="1:19" x14ac:dyDescent="0.25">
      <c r="A705" t="s">
        <v>1955</v>
      </c>
      <c r="B705" t="s">
        <v>1956</v>
      </c>
      <c r="C705" t="s">
        <v>1957</v>
      </c>
      <c r="D705" t="s">
        <v>1958</v>
      </c>
      <c r="E705">
        <v>2018</v>
      </c>
      <c r="F705" t="s">
        <v>1959</v>
      </c>
      <c r="G705">
        <v>2018</v>
      </c>
      <c r="H705" t="s">
        <v>1960</v>
      </c>
      <c r="J705">
        <v>417</v>
      </c>
      <c r="K705">
        <v>422</v>
      </c>
      <c r="L705">
        <v>5</v>
      </c>
      <c r="N705" t="s">
        <v>1961</v>
      </c>
      <c r="O705" t="s">
        <v>1962</v>
      </c>
      <c r="P705" t="s">
        <v>1963</v>
      </c>
      <c r="R705" t="s">
        <v>30</v>
      </c>
      <c r="S705" t="s">
        <v>28</v>
      </c>
    </row>
    <row r="706" spans="1:19" x14ac:dyDescent="0.25">
      <c r="A706" t="s">
        <v>2118</v>
      </c>
      <c r="B706" t="s">
        <v>2119</v>
      </c>
      <c r="C706" t="s">
        <v>2120</v>
      </c>
      <c r="D706" t="s">
        <v>2121</v>
      </c>
      <c r="E706">
        <v>2018</v>
      </c>
      <c r="F706" t="s">
        <v>250</v>
      </c>
      <c r="G706" t="s">
        <v>2122</v>
      </c>
      <c r="M706" t="s">
        <v>2123</v>
      </c>
      <c r="N706" t="s">
        <v>2124</v>
      </c>
      <c r="O706" t="s">
        <v>2125</v>
      </c>
      <c r="P706" t="s">
        <v>2126</v>
      </c>
      <c r="Q706" t="s">
        <v>6380</v>
      </c>
      <c r="R706" t="s">
        <v>30</v>
      </c>
      <c r="S706" t="s">
        <v>28</v>
      </c>
    </row>
    <row r="707" spans="1:19" x14ac:dyDescent="0.25">
      <c r="A707" t="s">
        <v>1733</v>
      </c>
      <c r="B707" t="s">
        <v>1734</v>
      </c>
      <c r="C707" t="s">
        <v>1735</v>
      </c>
      <c r="D707" t="s">
        <v>1736</v>
      </c>
      <c r="E707">
        <v>2018</v>
      </c>
      <c r="F707" t="s">
        <v>1737</v>
      </c>
      <c r="I707">
        <v>8511237</v>
      </c>
      <c r="J707">
        <v>995</v>
      </c>
      <c r="K707">
        <v>1004</v>
      </c>
      <c r="L707">
        <v>9</v>
      </c>
      <c r="M707" t="s">
        <v>1738</v>
      </c>
      <c r="N707" t="s">
        <v>1739</v>
      </c>
      <c r="O707" t="s">
        <v>1740</v>
      </c>
      <c r="Q707" t="s">
        <v>5913</v>
      </c>
      <c r="R707" t="s">
        <v>30</v>
      </c>
      <c r="S707" t="s">
        <v>28</v>
      </c>
    </row>
    <row r="708" spans="1:19" x14ac:dyDescent="0.25">
      <c r="A708" t="s">
        <v>1964</v>
      </c>
      <c r="B708" t="s">
        <v>1965</v>
      </c>
      <c r="C708" t="s">
        <v>1966</v>
      </c>
      <c r="D708" t="s">
        <v>1967</v>
      </c>
      <c r="E708">
        <v>2018</v>
      </c>
      <c r="F708" t="s">
        <v>1934</v>
      </c>
      <c r="N708" t="s">
        <v>1968</v>
      </c>
      <c r="O708" t="s">
        <v>1969</v>
      </c>
      <c r="P708" t="s">
        <v>1970</v>
      </c>
      <c r="Q708" t="s">
        <v>6306</v>
      </c>
      <c r="R708" t="s">
        <v>30</v>
      </c>
      <c r="S708" t="s">
        <v>28</v>
      </c>
    </row>
    <row r="709" spans="1:19" x14ac:dyDescent="0.25">
      <c r="A709" t="s">
        <v>9277</v>
      </c>
      <c r="D709" t="s">
        <v>9278</v>
      </c>
      <c r="E709">
        <v>2019</v>
      </c>
      <c r="F709" t="s">
        <v>9409</v>
      </c>
      <c r="J709">
        <v>610</v>
      </c>
      <c r="K709">
        <v>615</v>
      </c>
      <c r="L709">
        <f>K709-J709+1</f>
        <v>6</v>
      </c>
      <c r="M709" t="s">
        <v>1384</v>
      </c>
      <c r="N709" t="s">
        <v>9279</v>
      </c>
      <c r="O709" t="s">
        <v>9280</v>
      </c>
      <c r="P709" t="s">
        <v>9281</v>
      </c>
      <c r="R709" t="s">
        <v>9238</v>
      </c>
      <c r="S709" t="s">
        <v>9239</v>
      </c>
    </row>
    <row r="710" spans="1:19" x14ac:dyDescent="0.25">
      <c r="A710" t="s">
        <v>7294</v>
      </c>
      <c r="D710" t="s">
        <v>1616</v>
      </c>
      <c r="E710">
        <v>2019</v>
      </c>
      <c r="F710" t="s">
        <v>7295</v>
      </c>
      <c r="J710">
        <v>1</v>
      </c>
      <c r="K710">
        <v>8</v>
      </c>
      <c r="L710">
        <f t="shared" ref="L710:L731" si="11">K710-J710</f>
        <v>7</v>
      </c>
      <c r="M710" t="s">
        <v>1618</v>
      </c>
      <c r="N710" t="s">
        <v>7296</v>
      </c>
      <c r="O710" t="s">
        <v>7297</v>
      </c>
      <c r="P710" t="s">
        <v>7298</v>
      </c>
      <c r="Q710" s="3"/>
      <c r="R710" t="s">
        <v>7286</v>
      </c>
      <c r="S710" t="s">
        <v>7287</v>
      </c>
    </row>
    <row r="711" spans="1:19" x14ac:dyDescent="0.25">
      <c r="A711" t="s">
        <v>7299</v>
      </c>
      <c r="D711" t="s">
        <v>1147</v>
      </c>
      <c r="E711">
        <v>2019</v>
      </c>
      <c r="F711" t="s">
        <v>7300</v>
      </c>
      <c r="J711">
        <v>1</v>
      </c>
      <c r="K711">
        <v>7</v>
      </c>
      <c r="L711">
        <f t="shared" si="11"/>
        <v>6</v>
      </c>
      <c r="M711" t="s">
        <v>1149</v>
      </c>
      <c r="N711" t="s">
        <v>7301</v>
      </c>
      <c r="O711" t="s">
        <v>7302</v>
      </c>
      <c r="P711" t="s">
        <v>7303</v>
      </c>
      <c r="Q711" s="3"/>
      <c r="R711" t="s">
        <v>7286</v>
      </c>
      <c r="S711" t="s">
        <v>7287</v>
      </c>
    </row>
    <row r="712" spans="1:19" x14ac:dyDescent="0.25">
      <c r="A712" t="s">
        <v>7367</v>
      </c>
      <c r="D712" t="s">
        <v>1164</v>
      </c>
      <c r="E712">
        <v>2019</v>
      </c>
      <c r="F712" t="s">
        <v>7368</v>
      </c>
      <c r="J712">
        <v>1</v>
      </c>
      <c r="K712">
        <v>8</v>
      </c>
      <c r="L712">
        <f t="shared" si="11"/>
        <v>7</v>
      </c>
      <c r="M712" t="s">
        <v>1166</v>
      </c>
      <c r="N712" t="s">
        <v>7369</v>
      </c>
      <c r="O712" t="s">
        <v>7370</v>
      </c>
      <c r="P712" t="s">
        <v>7371</v>
      </c>
      <c r="Q712" s="3"/>
      <c r="R712" t="s">
        <v>7286</v>
      </c>
      <c r="S712" t="s">
        <v>7287</v>
      </c>
    </row>
    <row r="713" spans="1:19" x14ac:dyDescent="0.25">
      <c r="A713" t="s">
        <v>7458</v>
      </c>
      <c r="D713" t="s">
        <v>7459</v>
      </c>
      <c r="E713">
        <v>2019</v>
      </c>
      <c r="F713" t="s">
        <v>7460</v>
      </c>
      <c r="J713">
        <v>465</v>
      </c>
      <c r="K713">
        <v>470</v>
      </c>
      <c r="L713">
        <f t="shared" si="11"/>
        <v>5</v>
      </c>
      <c r="M713" t="s">
        <v>7461</v>
      </c>
      <c r="N713" t="s">
        <v>7462</v>
      </c>
      <c r="O713" t="s">
        <v>7463</v>
      </c>
      <c r="P713" t="s">
        <v>7464</v>
      </c>
      <c r="Q713" s="3"/>
      <c r="R713" t="s">
        <v>7286</v>
      </c>
      <c r="S713" t="s">
        <v>7287</v>
      </c>
    </row>
    <row r="714" spans="1:19" x14ac:dyDescent="0.25">
      <c r="A714" t="s">
        <v>7544</v>
      </c>
      <c r="D714" t="s">
        <v>7545</v>
      </c>
      <c r="E714">
        <v>2019</v>
      </c>
      <c r="F714" t="s">
        <v>7546</v>
      </c>
      <c r="J714">
        <v>1</v>
      </c>
      <c r="K714">
        <v>6</v>
      </c>
      <c r="L714">
        <f t="shared" si="11"/>
        <v>5</v>
      </c>
      <c r="M714" t="s">
        <v>1401</v>
      </c>
      <c r="N714" t="s">
        <v>7547</v>
      </c>
      <c r="O714" t="s">
        <v>7548</v>
      </c>
      <c r="P714" t="s">
        <v>7549</v>
      </c>
      <c r="Q714" s="3"/>
      <c r="R714" t="s">
        <v>7286</v>
      </c>
      <c r="S714" t="s">
        <v>7287</v>
      </c>
    </row>
    <row r="715" spans="1:19" x14ac:dyDescent="0.25">
      <c r="A715" t="s">
        <v>7555</v>
      </c>
      <c r="D715" t="s">
        <v>7556</v>
      </c>
      <c r="E715">
        <v>2019</v>
      </c>
      <c r="F715" t="s">
        <v>7557</v>
      </c>
      <c r="J715">
        <v>27</v>
      </c>
      <c r="K715">
        <v>31</v>
      </c>
      <c r="L715">
        <f t="shared" si="11"/>
        <v>4</v>
      </c>
      <c r="M715" t="s">
        <v>1452</v>
      </c>
      <c r="N715" t="s">
        <v>7558</v>
      </c>
      <c r="O715" t="s">
        <v>7559</v>
      </c>
      <c r="P715" t="s">
        <v>7560</v>
      </c>
      <c r="Q715" s="3"/>
      <c r="R715" t="s">
        <v>7286</v>
      </c>
      <c r="S715" t="s">
        <v>7287</v>
      </c>
    </row>
    <row r="716" spans="1:19" x14ac:dyDescent="0.25">
      <c r="A716" t="s">
        <v>7737</v>
      </c>
      <c r="D716" t="s">
        <v>7738</v>
      </c>
      <c r="E716">
        <v>2019</v>
      </c>
      <c r="F716" t="s">
        <v>7739</v>
      </c>
      <c r="J716">
        <v>1</v>
      </c>
      <c r="K716">
        <v>5</v>
      </c>
      <c r="L716">
        <f t="shared" si="11"/>
        <v>4</v>
      </c>
      <c r="M716" t="s">
        <v>7740</v>
      </c>
      <c r="N716" t="s">
        <v>7741</v>
      </c>
      <c r="O716" t="s">
        <v>7742</v>
      </c>
      <c r="P716" t="s">
        <v>7743</v>
      </c>
      <c r="Q716" s="3"/>
      <c r="R716" t="s">
        <v>7286</v>
      </c>
      <c r="S716" t="s">
        <v>7287</v>
      </c>
    </row>
    <row r="717" spans="1:19" x14ac:dyDescent="0.25">
      <c r="A717" t="s">
        <v>7744</v>
      </c>
      <c r="D717" t="s">
        <v>7745</v>
      </c>
      <c r="E717">
        <v>2019</v>
      </c>
      <c r="F717" t="s">
        <v>7746</v>
      </c>
      <c r="J717">
        <v>1</v>
      </c>
      <c r="K717">
        <v>6</v>
      </c>
      <c r="L717">
        <f t="shared" si="11"/>
        <v>5</v>
      </c>
      <c r="M717" t="s">
        <v>7747</v>
      </c>
      <c r="N717" t="s">
        <v>7748</v>
      </c>
      <c r="O717" t="s">
        <v>7749</v>
      </c>
      <c r="P717" t="s">
        <v>7750</v>
      </c>
      <c r="Q717" s="3"/>
      <c r="R717" t="s">
        <v>7286</v>
      </c>
      <c r="S717" t="s">
        <v>7287</v>
      </c>
    </row>
    <row r="718" spans="1:19" x14ac:dyDescent="0.25">
      <c r="A718" t="s">
        <v>7876</v>
      </c>
      <c r="D718" t="s">
        <v>7877</v>
      </c>
      <c r="E718">
        <v>2019</v>
      </c>
      <c r="F718" t="s">
        <v>7878</v>
      </c>
      <c r="J718">
        <v>674</v>
      </c>
      <c r="K718">
        <v>679</v>
      </c>
      <c r="L718">
        <f t="shared" si="11"/>
        <v>5</v>
      </c>
      <c r="M718" t="s">
        <v>6171</v>
      </c>
      <c r="N718" t="s">
        <v>7879</v>
      </c>
      <c r="O718" t="s">
        <v>7880</v>
      </c>
      <c r="Q718" s="3"/>
      <c r="R718" t="s">
        <v>7286</v>
      </c>
      <c r="S718" t="s">
        <v>7287</v>
      </c>
    </row>
    <row r="719" spans="1:19" x14ac:dyDescent="0.25">
      <c r="A719" t="s">
        <v>7900</v>
      </c>
      <c r="D719" t="s">
        <v>7901</v>
      </c>
      <c r="E719">
        <v>2019</v>
      </c>
      <c r="F719" t="s">
        <v>7902</v>
      </c>
      <c r="J719">
        <v>199</v>
      </c>
      <c r="K719">
        <v>205</v>
      </c>
      <c r="L719">
        <f t="shared" si="11"/>
        <v>6</v>
      </c>
      <c r="M719" t="s">
        <v>1132</v>
      </c>
      <c r="N719" t="s">
        <v>7903</v>
      </c>
      <c r="O719" t="s">
        <v>7904</v>
      </c>
      <c r="P719" t="s">
        <v>7905</v>
      </c>
      <c r="Q719" s="3"/>
      <c r="R719" t="s">
        <v>7286</v>
      </c>
      <c r="S719" t="s">
        <v>7287</v>
      </c>
    </row>
    <row r="720" spans="1:19" x14ac:dyDescent="0.25">
      <c r="A720" t="s">
        <v>8096</v>
      </c>
      <c r="D720" t="s">
        <v>1232</v>
      </c>
      <c r="E720">
        <v>2019</v>
      </c>
      <c r="F720" t="s">
        <v>8097</v>
      </c>
      <c r="J720">
        <v>1</v>
      </c>
      <c r="K720">
        <v>6</v>
      </c>
      <c r="L720">
        <f t="shared" si="11"/>
        <v>5</v>
      </c>
      <c r="M720" t="s">
        <v>1234</v>
      </c>
      <c r="N720" t="s">
        <v>8098</v>
      </c>
      <c r="O720" t="s">
        <v>8099</v>
      </c>
      <c r="P720" t="s">
        <v>8100</v>
      </c>
      <c r="Q720" s="3"/>
      <c r="R720" t="s">
        <v>7286</v>
      </c>
      <c r="S720" t="s">
        <v>7287</v>
      </c>
    </row>
    <row r="721" spans="1:19" x14ac:dyDescent="0.25">
      <c r="A721" t="s">
        <v>8139</v>
      </c>
      <c r="D721" t="s">
        <v>8140</v>
      </c>
      <c r="E721">
        <v>2019</v>
      </c>
      <c r="F721" t="s">
        <v>572</v>
      </c>
      <c r="G721">
        <v>11</v>
      </c>
      <c r="H721">
        <v>1</v>
      </c>
      <c r="J721">
        <v>5</v>
      </c>
      <c r="K721">
        <v>14</v>
      </c>
      <c r="L721">
        <f t="shared" si="11"/>
        <v>9</v>
      </c>
      <c r="M721" t="s">
        <v>2253</v>
      </c>
      <c r="N721" t="s">
        <v>8141</v>
      </c>
      <c r="O721" t="s">
        <v>8142</v>
      </c>
      <c r="P721" t="s">
        <v>8143</v>
      </c>
      <c r="Q721" s="3"/>
      <c r="R721" t="s">
        <v>7340</v>
      </c>
      <c r="S721" t="s">
        <v>7287</v>
      </c>
    </row>
    <row r="722" spans="1:19" x14ac:dyDescent="0.25">
      <c r="A722" t="s">
        <v>8196</v>
      </c>
      <c r="D722" t="s">
        <v>6025</v>
      </c>
      <c r="E722">
        <v>2019</v>
      </c>
      <c r="F722" t="s">
        <v>7368</v>
      </c>
      <c r="J722">
        <v>1</v>
      </c>
      <c r="K722">
        <v>5</v>
      </c>
      <c r="L722">
        <f t="shared" si="11"/>
        <v>4</v>
      </c>
      <c r="M722" t="s">
        <v>6026</v>
      </c>
      <c r="N722" t="s">
        <v>8197</v>
      </c>
      <c r="O722" t="s">
        <v>8198</v>
      </c>
      <c r="P722" t="s">
        <v>8199</v>
      </c>
      <c r="Q722" s="3"/>
      <c r="R722" t="s">
        <v>7286</v>
      </c>
      <c r="S722" t="s">
        <v>7287</v>
      </c>
    </row>
    <row r="723" spans="1:19" x14ac:dyDescent="0.25">
      <c r="A723" t="s">
        <v>8211</v>
      </c>
      <c r="D723" t="s">
        <v>6160</v>
      </c>
      <c r="E723">
        <v>2019</v>
      </c>
      <c r="F723" t="s">
        <v>8212</v>
      </c>
      <c r="J723">
        <v>384</v>
      </c>
      <c r="K723">
        <v>387</v>
      </c>
      <c r="L723">
        <f t="shared" si="11"/>
        <v>3</v>
      </c>
      <c r="M723" t="s">
        <v>6162</v>
      </c>
      <c r="N723" t="s">
        <v>8213</v>
      </c>
      <c r="O723" t="s">
        <v>8214</v>
      </c>
      <c r="P723" t="s">
        <v>8215</v>
      </c>
      <c r="Q723" s="3"/>
      <c r="R723" t="s">
        <v>7286</v>
      </c>
      <c r="S723" t="s">
        <v>7287</v>
      </c>
    </row>
    <row r="724" spans="1:19" x14ac:dyDescent="0.25">
      <c r="A724" t="s">
        <v>8216</v>
      </c>
      <c r="D724" t="s">
        <v>8217</v>
      </c>
      <c r="E724">
        <v>2019</v>
      </c>
      <c r="F724" t="s">
        <v>8218</v>
      </c>
      <c r="J724">
        <v>492</v>
      </c>
      <c r="K724">
        <v>499</v>
      </c>
      <c r="L724">
        <f t="shared" si="11"/>
        <v>7</v>
      </c>
      <c r="M724" t="s">
        <v>8219</v>
      </c>
      <c r="N724" t="s">
        <v>8220</v>
      </c>
      <c r="O724" t="s">
        <v>8221</v>
      </c>
      <c r="P724" t="s">
        <v>8222</v>
      </c>
      <c r="Q724" s="3"/>
      <c r="R724" t="s">
        <v>7286</v>
      </c>
      <c r="S724" t="s">
        <v>7287</v>
      </c>
    </row>
    <row r="725" spans="1:19" x14ac:dyDescent="0.25">
      <c r="A725" t="s">
        <v>8314</v>
      </c>
      <c r="D725" t="s">
        <v>8315</v>
      </c>
      <c r="E725">
        <v>2019</v>
      </c>
      <c r="F725" t="s">
        <v>8218</v>
      </c>
      <c r="J725">
        <v>1819</v>
      </c>
      <c r="K725">
        <v>1825</v>
      </c>
      <c r="L725">
        <f t="shared" si="11"/>
        <v>6</v>
      </c>
      <c r="M725" t="s">
        <v>1877</v>
      </c>
      <c r="N725" t="s">
        <v>8316</v>
      </c>
      <c r="O725" t="s">
        <v>8317</v>
      </c>
      <c r="P725" t="s">
        <v>8318</v>
      </c>
      <c r="Q725" s="3"/>
      <c r="R725" t="s">
        <v>7286</v>
      </c>
      <c r="S725" t="s">
        <v>7287</v>
      </c>
    </row>
    <row r="726" spans="1:19" x14ac:dyDescent="0.25">
      <c r="A726" t="s">
        <v>8572</v>
      </c>
      <c r="D726" t="s">
        <v>8573</v>
      </c>
      <c r="E726">
        <v>2019</v>
      </c>
      <c r="F726" t="s">
        <v>8574</v>
      </c>
      <c r="J726">
        <v>1</v>
      </c>
      <c r="K726">
        <v>8</v>
      </c>
      <c r="L726">
        <f t="shared" si="11"/>
        <v>7</v>
      </c>
      <c r="M726" t="s">
        <v>8575</v>
      </c>
      <c r="N726" t="s">
        <v>8576</v>
      </c>
      <c r="O726" t="s">
        <v>8577</v>
      </c>
      <c r="P726" t="s">
        <v>8578</v>
      </c>
      <c r="Q726" s="3"/>
      <c r="R726" t="s">
        <v>7286</v>
      </c>
      <c r="S726" t="s">
        <v>7287</v>
      </c>
    </row>
    <row r="727" spans="1:19" x14ac:dyDescent="0.25">
      <c r="A727" t="s">
        <v>8622</v>
      </c>
      <c r="D727" t="s">
        <v>8623</v>
      </c>
      <c r="E727">
        <v>2019</v>
      </c>
      <c r="F727" t="s">
        <v>8624</v>
      </c>
      <c r="J727">
        <v>1</v>
      </c>
      <c r="K727">
        <v>6</v>
      </c>
      <c r="L727">
        <f t="shared" si="11"/>
        <v>5</v>
      </c>
      <c r="M727" t="s">
        <v>8625</v>
      </c>
      <c r="N727" t="s">
        <v>8626</v>
      </c>
      <c r="O727" t="s">
        <v>8627</v>
      </c>
      <c r="P727" t="s">
        <v>8628</v>
      </c>
      <c r="Q727" s="3"/>
      <c r="R727" t="s">
        <v>7286</v>
      </c>
      <c r="S727" t="s">
        <v>7287</v>
      </c>
    </row>
    <row r="728" spans="1:19" x14ac:dyDescent="0.25">
      <c r="A728" t="s">
        <v>8823</v>
      </c>
      <c r="D728" t="s">
        <v>8824</v>
      </c>
      <c r="E728">
        <v>2019</v>
      </c>
      <c r="F728" t="s">
        <v>8825</v>
      </c>
      <c r="J728">
        <v>1</v>
      </c>
      <c r="K728">
        <v>4</v>
      </c>
      <c r="L728">
        <f t="shared" si="11"/>
        <v>3</v>
      </c>
      <c r="M728" t="s">
        <v>8826</v>
      </c>
      <c r="N728" t="s">
        <v>8827</v>
      </c>
      <c r="O728" t="s">
        <v>8828</v>
      </c>
      <c r="P728" t="s">
        <v>8829</v>
      </c>
      <c r="Q728" s="3"/>
      <c r="R728" t="s">
        <v>7286</v>
      </c>
      <c r="S728" t="s">
        <v>7287</v>
      </c>
    </row>
    <row r="729" spans="1:19" x14ac:dyDescent="0.25">
      <c r="A729" t="s">
        <v>8932</v>
      </c>
      <c r="D729" t="s">
        <v>8933</v>
      </c>
      <c r="E729">
        <v>2019</v>
      </c>
      <c r="F729" t="s">
        <v>8934</v>
      </c>
      <c r="J729">
        <v>1</v>
      </c>
      <c r="K729">
        <v>3</v>
      </c>
      <c r="L729">
        <f t="shared" si="11"/>
        <v>2</v>
      </c>
      <c r="M729" t="s">
        <v>8935</v>
      </c>
      <c r="N729" t="s">
        <v>8936</v>
      </c>
      <c r="O729" t="s">
        <v>8937</v>
      </c>
      <c r="P729" t="s">
        <v>8938</v>
      </c>
      <c r="Q729" s="3"/>
      <c r="R729" t="s">
        <v>7286</v>
      </c>
      <c r="S729" t="s">
        <v>7287</v>
      </c>
    </row>
    <row r="730" spans="1:19" x14ac:dyDescent="0.25">
      <c r="A730" t="s">
        <v>9130</v>
      </c>
      <c r="D730" t="s">
        <v>9131</v>
      </c>
      <c r="E730">
        <v>2019</v>
      </c>
      <c r="F730" t="s">
        <v>9132</v>
      </c>
      <c r="J730">
        <v>265</v>
      </c>
      <c r="K730">
        <v>271</v>
      </c>
      <c r="L730">
        <f t="shared" si="11"/>
        <v>6</v>
      </c>
      <c r="M730" t="s">
        <v>9133</v>
      </c>
      <c r="N730" t="s">
        <v>9134</v>
      </c>
      <c r="O730" t="s">
        <v>9135</v>
      </c>
      <c r="P730" t="s">
        <v>9136</v>
      </c>
      <c r="Q730" s="3"/>
      <c r="R730" t="s">
        <v>7286</v>
      </c>
      <c r="S730" t="s">
        <v>7287</v>
      </c>
    </row>
    <row r="731" spans="1:19" x14ac:dyDescent="0.25">
      <c r="A731" t="s">
        <v>9182</v>
      </c>
      <c r="D731" t="s">
        <v>9183</v>
      </c>
      <c r="E731">
        <v>2019</v>
      </c>
      <c r="F731" t="s">
        <v>9184</v>
      </c>
      <c r="J731">
        <v>199</v>
      </c>
      <c r="K731">
        <v>204</v>
      </c>
      <c r="L731">
        <f t="shared" si="11"/>
        <v>5</v>
      </c>
      <c r="M731" t="s">
        <v>9185</v>
      </c>
      <c r="N731" t="s">
        <v>9186</v>
      </c>
      <c r="O731" t="s">
        <v>9187</v>
      </c>
      <c r="P731" t="s">
        <v>9188</v>
      </c>
      <c r="Q731" s="3"/>
      <c r="R731" t="s">
        <v>7286</v>
      </c>
      <c r="S731" t="s">
        <v>7287</v>
      </c>
    </row>
    <row r="732" spans="1:19" x14ac:dyDescent="0.25">
      <c r="A732" t="s">
        <v>6118</v>
      </c>
      <c r="B732" t="s">
        <v>6119</v>
      </c>
      <c r="C732" t="s">
        <v>6120</v>
      </c>
      <c r="D732" t="s">
        <v>6121</v>
      </c>
      <c r="E732">
        <v>2019</v>
      </c>
      <c r="F732" t="s">
        <v>1881</v>
      </c>
      <c r="N732" t="s">
        <v>6122</v>
      </c>
      <c r="O732" t="s">
        <v>6123</v>
      </c>
      <c r="P732" t="s">
        <v>6124</v>
      </c>
      <c r="Q732" t="s">
        <v>6125</v>
      </c>
      <c r="R732" t="s">
        <v>30</v>
      </c>
      <c r="S732" t="s">
        <v>28</v>
      </c>
    </row>
    <row r="733" spans="1:19" x14ac:dyDescent="0.25">
      <c r="A733" t="s">
        <v>5919</v>
      </c>
      <c r="B733" t="s">
        <v>5920</v>
      </c>
      <c r="C733">
        <v>6504030916</v>
      </c>
      <c r="D733" t="s">
        <v>5921</v>
      </c>
      <c r="E733">
        <v>2019</v>
      </c>
      <c r="F733" t="s">
        <v>29</v>
      </c>
      <c r="G733" t="s">
        <v>1788</v>
      </c>
      <c r="J733">
        <v>431</v>
      </c>
      <c r="K733">
        <v>435</v>
      </c>
      <c r="L733">
        <v>4</v>
      </c>
      <c r="M733" t="s">
        <v>5922</v>
      </c>
      <c r="N733" t="s">
        <v>5923</v>
      </c>
      <c r="O733" t="s">
        <v>5924</v>
      </c>
      <c r="P733" t="s">
        <v>5925</v>
      </c>
      <c r="Q733" t="s">
        <v>5926</v>
      </c>
      <c r="R733" t="s">
        <v>30</v>
      </c>
      <c r="S733" t="s">
        <v>28</v>
      </c>
    </row>
    <row r="734" spans="1:19" x14ac:dyDescent="0.25">
      <c r="A734" t="s">
        <v>1890</v>
      </c>
      <c r="B734" t="s">
        <v>1891</v>
      </c>
      <c r="C734">
        <v>57163856400</v>
      </c>
      <c r="D734" t="s">
        <v>1892</v>
      </c>
      <c r="E734">
        <v>2019</v>
      </c>
      <c r="F734" t="s">
        <v>233</v>
      </c>
      <c r="G734">
        <v>2497</v>
      </c>
      <c r="N734" t="s">
        <v>1893</v>
      </c>
      <c r="O734" t="s">
        <v>1894</v>
      </c>
      <c r="P734" t="s">
        <v>1895</v>
      </c>
      <c r="Q734" t="s">
        <v>5977</v>
      </c>
      <c r="R734" t="s">
        <v>30</v>
      </c>
      <c r="S734" t="s">
        <v>28</v>
      </c>
    </row>
    <row r="735" spans="1:19" x14ac:dyDescent="0.25">
      <c r="A735" t="s">
        <v>1921</v>
      </c>
      <c r="B735" t="s">
        <v>1922</v>
      </c>
      <c r="C735" t="s">
        <v>1923</v>
      </c>
      <c r="D735" t="s">
        <v>1924</v>
      </c>
      <c r="E735">
        <v>2019</v>
      </c>
      <c r="F735" t="s">
        <v>29</v>
      </c>
      <c r="G735" t="s">
        <v>1925</v>
      </c>
      <c r="J735">
        <v>622</v>
      </c>
      <c r="K735">
        <v>632</v>
      </c>
      <c r="L735">
        <v>10</v>
      </c>
      <c r="M735" t="s">
        <v>1926</v>
      </c>
      <c r="N735" t="s">
        <v>1927</v>
      </c>
      <c r="O735" t="s">
        <v>1928</v>
      </c>
      <c r="P735" t="s">
        <v>1929</v>
      </c>
      <c r="Q735" t="s">
        <v>6017</v>
      </c>
      <c r="R735" t="s">
        <v>30</v>
      </c>
      <c r="S735" t="s">
        <v>28</v>
      </c>
    </row>
    <row r="736" spans="1:19" x14ac:dyDescent="0.25">
      <c r="A736" t="s">
        <v>5939</v>
      </c>
      <c r="B736" t="s">
        <v>5940</v>
      </c>
      <c r="C736" t="s">
        <v>5941</v>
      </c>
      <c r="D736" t="s">
        <v>5942</v>
      </c>
      <c r="E736">
        <v>2019</v>
      </c>
      <c r="F736" t="s">
        <v>549</v>
      </c>
      <c r="G736">
        <v>7</v>
      </c>
      <c r="H736">
        <v>4</v>
      </c>
      <c r="I736" t="s">
        <v>5943</v>
      </c>
      <c r="M736" t="s">
        <v>5944</v>
      </c>
      <c r="N736" t="s">
        <v>5945</v>
      </c>
      <c r="O736" t="s">
        <v>5946</v>
      </c>
      <c r="P736" t="s">
        <v>5947</v>
      </c>
      <c r="Q736" t="s">
        <v>5948</v>
      </c>
      <c r="R736" t="s">
        <v>27</v>
      </c>
      <c r="S736" t="s">
        <v>28</v>
      </c>
    </row>
    <row r="737" spans="1:19" x14ac:dyDescent="0.25">
      <c r="A737" t="s">
        <v>2189</v>
      </c>
      <c r="B737" t="s">
        <v>2190</v>
      </c>
      <c r="C737" t="s">
        <v>2191</v>
      </c>
      <c r="D737" t="s">
        <v>2192</v>
      </c>
      <c r="E737">
        <v>2019</v>
      </c>
      <c r="F737" t="s">
        <v>2193</v>
      </c>
      <c r="J737">
        <v>351</v>
      </c>
      <c r="K737">
        <v>357</v>
      </c>
      <c r="L737">
        <v>6</v>
      </c>
      <c r="M737" t="s">
        <v>2194</v>
      </c>
      <c r="N737" t="s">
        <v>2195</v>
      </c>
      <c r="O737" t="s">
        <v>2196</v>
      </c>
      <c r="P737" t="s">
        <v>2197</v>
      </c>
      <c r="Q737" t="s">
        <v>6127</v>
      </c>
      <c r="R737" t="s">
        <v>30</v>
      </c>
      <c r="S737" t="s">
        <v>28</v>
      </c>
    </row>
    <row r="738" spans="1:19" x14ac:dyDescent="0.25">
      <c r="A738" t="s">
        <v>6167</v>
      </c>
      <c r="B738" t="s">
        <v>6168</v>
      </c>
      <c r="C738" t="s">
        <v>6169</v>
      </c>
      <c r="D738" t="s">
        <v>6170</v>
      </c>
      <c r="E738">
        <v>2019</v>
      </c>
      <c r="F738" t="s">
        <v>844</v>
      </c>
      <c r="G738" t="s">
        <v>1871</v>
      </c>
      <c r="I738">
        <v>8914388</v>
      </c>
      <c r="J738">
        <v>674</v>
      </c>
      <c r="K738">
        <v>679</v>
      </c>
      <c r="L738">
        <v>5</v>
      </c>
      <c r="M738" t="s">
        <v>6171</v>
      </c>
      <c r="N738" t="s">
        <v>6172</v>
      </c>
      <c r="O738" t="s">
        <v>6173</v>
      </c>
      <c r="Q738" t="s">
        <v>6174</v>
      </c>
      <c r="R738" t="s">
        <v>30</v>
      </c>
      <c r="S738" t="s">
        <v>28</v>
      </c>
    </row>
    <row r="739" spans="1:19" x14ac:dyDescent="0.25">
      <c r="A739" t="s">
        <v>6157</v>
      </c>
      <c r="B739" t="s">
        <v>6158</v>
      </c>
      <c r="C739" t="s">
        <v>6159</v>
      </c>
      <c r="D739" t="s">
        <v>6160</v>
      </c>
      <c r="E739">
        <v>2019</v>
      </c>
      <c r="F739" t="s">
        <v>6161</v>
      </c>
      <c r="I739">
        <v>8939598</v>
      </c>
      <c r="J739">
        <v>384</v>
      </c>
      <c r="K739">
        <v>387</v>
      </c>
      <c r="L739">
        <v>3</v>
      </c>
      <c r="M739" t="s">
        <v>6162</v>
      </c>
      <c r="N739" t="s">
        <v>6163</v>
      </c>
      <c r="O739" t="s">
        <v>6164</v>
      </c>
      <c r="P739" t="s">
        <v>6165</v>
      </c>
      <c r="Q739" t="s">
        <v>6166</v>
      </c>
      <c r="R739" t="s">
        <v>30</v>
      </c>
      <c r="S739" t="s">
        <v>28</v>
      </c>
    </row>
    <row r="740" spans="1:19" x14ac:dyDescent="0.25">
      <c r="A740" t="s">
        <v>1246</v>
      </c>
      <c r="B740" t="s">
        <v>1247</v>
      </c>
      <c r="C740" t="s">
        <v>1248</v>
      </c>
      <c r="D740" t="s">
        <v>1249</v>
      </c>
      <c r="E740">
        <v>2019</v>
      </c>
      <c r="F740" t="s">
        <v>1250</v>
      </c>
      <c r="J740">
        <v>763</v>
      </c>
      <c r="K740">
        <v>771</v>
      </c>
      <c r="L740">
        <v>8</v>
      </c>
      <c r="M740" t="s">
        <v>1251</v>
      </c>
      <c r="N740" t="s">
        <v>1252</v>
      </c>
      <c r="O740" t="s">
        <v>1253</v>
      </c>
      <c r="P740" t="s">
        <v>1254</v>
      </c>
      <c r="Q740" t="s">
        <v>5975</v>
      </c>
      <c r="R740" t="s">
        <v>30</v>
      </c>
      <c r="S740" t="s">
        <v>28</v>
      </c>
    </row>
    <row r="741" spans="1:19" x14ac:dyDescent="0.25">
      <c r="A741" t="s">
        <v>1980</v>
      </c>
      <c r="B741" t="s">
        <v>1981</v>
      </c>
      <c r="C741" t="s">
        <v>1982</v>
      </c>
      <c r="D741" t="s">
        <v>1983</v>
      </c>
      <c r="E741">
        <v>2019</v>
      </c>
      <c r="F741" t="s">
        <v>70</v>
      </c>
      <c r="G741" t="s">
        <v>1871</v>
      </c>
      <c r="J741">
        <v>210</v>
      </c>
      <c r="K741">
        <v>217</v>
      </c>
      <c r="L741">
        <v>7</v>
      </c>
      <c r="M741" t="s">
        <v>1984</v>
      </c>
      <c r="N741" t="s">
        <v>1985</v>
      </c>
      <c r="O741" t="s">
        <v>1986</v>
      </c>
      <c r="P741" t="s">
        <v>1987</v>
      </c>
      <c r="Q741" t="s">
        <v>6020</v>
      </c>
      <c r="R741" t="s">
        <v>30</v>
      </c>
      <c r="S741" t="s">
        <v>28</v>
      </c>
    </row>
    <row r="742" spans="1:19" x14ac:dyDescent="0.25">
      <c r="A742" t="s">
        <v>1896</v>
      </c>
      <c r="B742" t="s">
        <v>1897</v>
      </c>
      <c r="C742">
        <v>54388192000</v>
      </c>
      <c r="D742" t="s">
        <v>1898</v>
      </c>
      <c r="E742">
        <v>2019</v>
      </c>
      <c r="F742" t="s">
        <v>1899</v>
      </c>
      <c r="G742">
        <v>10</v>
      </c>
      <c r="H742">
        <v>1</v>
      </c>
      <c r="N742" t="s">
        <v>1900</v>
      </c>
      <c r="O742" t="s">
        <v>1901</v>
      </c>
      <c r="P742" t="s">
        <v>1902</v>
      </c>
      <c r="Q742" t="s">
        <v>5979</v>
      </c>
      <c r="R742" t="s">
        <v>27</v>
      </c>
      <c r="S742" t="s">
        <v>28</v>
      </c>
    </row>
    <row r="743" spans="1:19" x14ac:dyDescent="0.25">
      <c r="A743" t="s">
        <v>1229</v>
      </c>
      <c r="B743" t="s">
        <v>1230</v>
      </c>
      <c r="C743" t="s">
        <v>1231</v>
      </c>
      <c r="D743" t="s">
        <v>1232</v>
      </c>
      <c r="E743">
        <v>2019</v>
      </c>
      <c r="F743" t="s">
        <v>1233</v>
      </c>
      <c r="I743">
        <v>8679203</v>
      </c>
      <c r="M743" t="s">
        <v>1234</v>
      </c>
      <c r="N743" t="s">
        <v>1235</v>
      </c>
      <c r="O743" t="s">
        <v>1236</v>
      </c>
      <c r="P743" t="s">
        <v>1237</v>
      </c>
      <c r="Q743" t="s">
        <v>5962</v>
      </c>
      <c r="R743" t="s">
        <v>30</v>
      </c>
      <c r="S743" t="s">
        <v>28</v>
      </c>
    </row>
    <row r="744" spans="1:19" x14ac:dyDescent="0.25">
      <c r="A744" t="s">
        <v>1775</v>
      </c>
      <c r="B744" t="s">
        <v>1776</v>
      </c>
      <c r="C744" t="s">
        <v>1777</v>
      </c>
      <c r="D744" t="s">
        <v>1778</v>
      </c>
      <c r="E744">
        <v>2019</v>
      </c>
      <c r="F744" t="s">
        <v>1779</v>
      </c>
      <c r="J744">
        <v>566</v>
      </c>
      <c r="K744">
        <v>571</v>
      </c>
      <c r="L744">
        <v>5</v>
      </c>
      <c r="N744" t="s">
        <v>1780</v>
      </c>
      <c r="O744" t="s">
        <v>1781</v>
      </c>
      <c r="P744" t="s">
        <v>1782</v>
      </c>
      <c r="Q744" t="s">
        <v>5929</v>
      </c>
      <c r="R744" t="s">
        <v>30</v>
      </c>
      <c r="S744" t="s">
        <v>28</v>
      </c>
    </row>
    <row r="745" spans="1:19" x14ac:dyDescent="0.25">
      <c r="A745" t="s">
        <v>1196</v>
      </c>
      <c r="B745" t="s">
        <v>1197</v>
      </c>
      <c r="C745">
        <v>57210976909</v>
      </c>
      <c r="D745" t="s">
        <v>1198</v>
      </c>
      <c r="E745">
        <v>2019</v>
      </c>
      <c r="F745" t="s">
        <v>1199</v>
      </c>
      <c r="G745">
        <v>47</v>
      </c>
      <c r="H745">
        <v>4</v>
      </c>
      <c r="J745">
        <v>556</v>
      </c>
      <c r="K745">
        <v>569</v>
      </c>
      <c r="L745">
        <v>13</v>
      </c>
      <c r="M745" t="s">
        <v>1200</v>
      </c>
      <c r="N745" t="s">
        <v>1201</v>
      </c>
      <c r="O745" t="s">
        <v>1202</v>
      </c>
      <c r="P745" t="s">
        <v>1203</v>
      </c>
      <c r="Q745" t="s">
        <v>5937</v>
      </c>
      <c r="R745" t="s">
        <v>27</v>
      </c>
      <c r="S745" t="s">
        <v>28</v>
      </c>
    </row>
    <row r="746" spans="1:19" x14ac:dyDescent="0.25">
      <c r="A746" t="s">
        <v>1638</v>
      </c>
      <c r="B746" t="s">
        <v>1639</v>
      </c>
      <c r="C746" t="s">
        <v>1640</v>
      </c>
      <c r="D746" t="s">
        <v>1641</v>
      </c>
      <c r="E746">
        <v>2019</v>
      </c>
      <c r="F746" t="s">
        <v>250</v>
      </c>
      <c r="I746" t="s">
        <v>1642</v>
      </c>
      <c r="M746" t="s">
        <v>1643</v>
      </c>
      <c r="N746" t="s">
        <v>1644</v>
      </c>
      <c r="O746" t="s">
        <v>1645</v>
      </c>
      <c r="P746" t="s">
        <v>1646</v>
      </c>
      <c r="Q746" t="s">
        <v>6154</v>
      </c>
      <c r="R746" t="s">
        <v>30</v>
      </c>
      <c r="S746" t="s">
        <v>28</v>
      </c>
    </row>
    <row r="747" spans="1:19" x14ac:dyDescent="0.25">
      <c r="A747" t="s">
        <v>6022</v>
      </c>
      <c r="B747" t="s">
        <v>6023</v>
      </c>
      <c r="C747" t="s">
        <v>6024</v>
      </c>
      <c r="D747" t="s">
        <v>6025</v>
      </c>
      <c r="E747">
        <v>2019</v>
      </c>
      <c r="F747" t="s">
        <v>1165</v>
      </c>
      <c r="I747">
        <v>8882453</v>
      </c>
      <c r="M747" t="s">
        <v>6026</v>
      </c>
      <c r="N747" t="s">
        <v>6027</v>
      </c>
      <c r="O747" t="s">
        <v>6028</v>
      </c>
      <c r="P747" t="s">
        <v>6029</v>
      </c>
      <c r="Q747" t="s">
        <v>6030</v>
      </c>
      <c r="R747" t="s">
        <v>30</v>
      </c>
      <c r="S747" t="s">
        <v>28</v>
      </c>
    </row>
    <row r="748" spans="1:19" x14ac:dyDescent="0.25">
      <c r="A748" t="s">
        <v>1758</v>
      </c>
      <c r="B748" t="s">
        <v>1759</v>
      </c>
      <c r="C748" t="s">
        <v>1760</v>
      </c>
      <c r="D748" t="s">
        <v>1761</v>
      </c>
      <c r="E748">
        <v>2019</v>
      </c>
      <c r="F748" t="s">
        <v>1762</v>
      </c>
      <c r="J748">
        <v>348</v>
      </c>
      <c r="K748">
        <v>352</v>
      </c>
      <c r="L748">
        <v>4</v>
      </c>
      <c r="M748" t="s">
        <v>1763</v>
      </c>
      <c r="N748" t="s">
        <v>1764</v>
      </c>
      <c r="O748" t="s">
        <v>1765</v>
      </c>
      <c r="P748" t="s">
        <v>1766</v>
      </c>
      <c r="Q748" t="s">
        <v>5927</v>
      </c>
      <c r="R748" t="s">
        <v>30</v>
      </c>
      <c r="S748" t="s">
        <v>28</v>
      </c>
    </row>
    <row r="749" spans="1:19" x14ac:dyDescent="0.25">
      <c r="A749" t="s">
        <v>1353</v>
      </c>
      <c r="B749" t="s">
        <v>1354</v>
      </c>
      <c r="C749" t="s">
        <v>1355</v>
      </c>
      <c r="D749" t="s">
        <v>1356</v>
      </c>
      <c r="E749">
        <v>2019</v>
      </c>
      <c r="F749" t="s">
        <v>1357</v>
      </c>
      <c r="G749">
        <v>6</v>
      </c>
      <c r="H749">
        <v>3</v>
      </c>
      <c r="I749">
        <v>42</v>
      </c>
      <c r="M749" t="s">
        <v>1358</v>
      </c>
      <c r="N749" t="s">
        <v>1359</v>
      </c>
      <c r="O749" t="s">
        <v>1360</v>
      </c>
      <c r="P749" t="s">
        <v>1361</v>
      </c>
      <c r="Q749" t="s">
        <v>6021</v>
      </c>
      <c r="R749" t="s">
        <v>27</v>
      </c>
      <c r="S749" t="s">
        <v>28</v>
      </c>
    </row>
    <row r="750" spans="1:19" x14ac:dyDescent="0.25">
      <c r="A750" t="s">
        <v>2071</v>
      </c>
      <c r="B750" t="s">
        <v>2072</v>
      </c>
      <c r="C750" t="s">
        <v>2073</v>
      </c>
      <c r="D750" t="s">
        <v>2074</v>
      </c>
      <c r="E750">
        <v>2019</v>
      </c>
      <c r="F750" t="s">
        <v>2075</v>
      </c>
      <c r="G750">
        <v>94</v>
      </c>
      <c r="H750">
        <v>1</v>
      </c>
      <c r="J750">
        <v>66</v>
      </c>
      <c r="K750">
        <v>70</v>
      </c>
      <c r="L750">
        <v>4</v>
      </c>
      <c r="M750" t="s">
        <v>2076</v>
      </c>
      <c r="N750" t="s">
        <v>2077</v>
      </c>
      <c r="O750" t="s">
        <v>2078</v>
      </c>
      <c r="Q750" t="s">
        <v>6091</v>
      </c>
      <c r="R750" t="s">
        <v>27</v>
      </c>
      <c r="S750" t="s">
        <v>28</v>
      </c>
    </row>
    <row r="751" spans="1:19" x14ac:dyDescent="0.25">
      <c r="A751" t="s">
        <v>2048</v>
      </c>
      <c r="B751" t="s">
        <v>2049</v>
      </c>
      <c r="C751" t="s">
        <v>2050</v>
      </c>
      <c r="D751" t="s">
        <v>2051</v>
      </c>
      <c r="E751">
        <v>2019</v>
      </c>
      <c r="F751" t="s">
        <v>29</v>
      </c>
      <c r="G751" t="s">
        <v>1788</v>
      </c>
      <c r="J751">
        <v>237</v>
      </c>
      <c r="K751">
        <v>249</v>
      </c>
      <c r="L751">
        <v>12</v>
      </c>
      <c r="M751" t="s">
        <v>2052</v>
      </c>
      <c r="N751" t="s">
        <v>2053</v>
      </c>
      <c r="O751" t="s">
        <v>2054</v>
      </c>
      <c r="P751" t="s">
        <v>2055</v>
      </c>
      <c r="Q751" t="s">
        <v>6069</v>
      </c>
      <c r="R751" t="s">
        <v>30</v>
      </c>
      <c r="S751" t="s">
        <v>28</v>
      </c>
    </row>
    <row r="752" spans="1:19" x14ac:dyDescent="0.25">
      <c r="A752" t="s">
        <v>1447</v>
      </c>
      <c r="B752" t="s">
        <v>1448</v>
      </c>
      <c r="C752" t="s">
        <v>1449</v>
      </c>
      <c r="D752" t="s">
        <v>1450</v>
      </c>
      <c r="E752">
        <v>2019</v>
      </c>
      <c r="F752" t="s">
        <v>1451</v>
      </c>
      <c r="I752">
        <v>8850966</v>
      </c>
      <c r="J752">
        <v>27</v>
      </c>
      <c r="K752">
        <v>31</v>
      </c>
      <c r="L752">
        <v>4</v>
      </c>
      <c r="M752" t="s">
        <v>1452</v>
      </c>
      <c r="N752" t="s">
        <v>1453</v>
      </c>
      <c r="O752" t="s">
        <v>1454</v>
      </c>
      <c r="P752" t="s">
        <v>1455</v>
      </c>
      <c r="Q752" t="s">
        <v>6070</v>
      </c>
      <c r="R752" t="s">
        <v>30</v>
      </c>
      <c r="S752" t="s">
        <v>28</v>
      </c>
    </row>
    <row r="753" spans="1:19" x14ac:dyDescent="0.25">
      <c r="A753" t="s">
        <v>1395</v>
      </c>
      <c r="B753" t="s">
        <v>1396</v>
      </c>
      <c r="C753" t="s">
        <v>1397</v>
      </c>
      <c r="D753" t="s">
        <v>1398</v>
      </c>
      <c r="E753">
        <v>2019</v>
      </c>
      <c r="F753" t="s">
        <v>1399</v>
      </c>
      <c r="G753" t="s">
        <v>1400</v>
      </c>
      <c r="I753">
        <v>8973336</v>
      </c>
      <c r="M753" t="s">
        <v>1401</v>
      </c>
      <c r="N753" t="s">
        <v>1402</v>
      </c>
      <c r="O753" t="s">
        <v>1403</v>
      </c>
      <c r="P753" t="s">
        <v>1404</v>
      </c>
      <c r="Q753" t="s">
        <v>6052</v>
      </c>
      <c r="R753" t="s">
        <v>30</v>
      </c>
      <c r="S753" t="s">
        <v>28</v>
      </c>
    </row>
    <row r="754" spans="1:19" x14ac:dyDescent="0.25">
      <c r="A754" t="s">
        <v>6082</v>
      </c>
      <c r="B754" t="s">
        <v>6083</v>
      </c>
      <c r="C754" t="s">
        <v>6084</v>
      </c>
      <c r="D754" t="s">
        <v>6085</v>
      </c>
      <c r="E754">
        <v>2019</v>
      </c>
      <c r="F754" t="s">
        <v>6086</v>
      </c>
      <c r="G754">
        <v>64</v>
      </c>
      <c r="J754">
        <v>37</v>
      </c>
      <c r="K754">
        <v>42</v>
      </c>
      <c r="L754">
        <v>5</v>
      </c>
      <c r="M754" t="s">
        <v>6087</v>
      </c>
      <c r="N754" t="s">
        <v>6088</v>
      </c>
      <c r="O754" t="s">
        <v>6089</v>
      </c>
      <c r="Q754" t="s">
        <v>6090</v>
      </c>
      <c r="R754" t="s">
        <v>30</v>
      </c>
      <c r="S754" t="s">
        <v>28</v>
      </c>
    </row>
    <row r="755" spans="1:19" x14ac:dyDescent="0.25">
      <c r="A755" t="s">
        <v>5963</v>
      </c>
      <c r="B755" t="s">
        <v>5964</v>
      </c>
      <c r="C755" t="s">
        <v>5965</v>
      </c>
      <c r="D755" t="s">
        <v>5966</v>
      </c>
      <c r="E755">
        <v>2019</v>
      </c>
      <c r="F755" t="s">
        <v>1686</v>
      </c>
      <c r="G755">
        <v>1179</v>
      </c>
      <c r="H755">
        <v>1</v>
      </c>
      <c r="I755" s="4" t="s">
        <v>5967</v>
      </c>
      <c r="M755" t="s">
        <v>5968</v>
      </c>
      <c r="N755" t="s">
        <v>5969</v>
      </c>
      <c r="O755" t="s">
        <v>5970</v>
      </c>
      <c r="Q755" t="s">
        <v>5971</v>
      </c>
      <c r="R755" t="s">
        <v>30</v>
      </c>
      <c r="S755" t="s">
        <v>28</v>
      </c>
    </row>
    <row r="756" spans="1:19" x14ac:dyDescent="0.25">
      <c r="A756" t="s">
        <v>1700</v>
      </c>
      <c r="B756" t="s">
        <v>1701</v>
      </c>
      <c r="C756" t="s">
        <v>1702</v>
      </c>
      <c r="D756" t="s">
        <v>1703</v>
      </c>
      <c r="E756">
        <v>2019</v>
      </c>
      <c r="F756" t="s">
        <v>1686</v>
      </c>
      <c r="G756">
        <v>1318</v>
      </c>
      <c r="H756">
        <v>1</v>
      </c>
      <c r="I756" s="4" t="s">
        <v>4405</v>
      </c>
      <c r="M756" t="s">
        <v>1704</v>
      </c>
      <c r="N756" t="s">
        <v>1705</v>
      </c>
      <c r="O756" t="s">
        <v>1706</v>
      </c>
      <c r="Q756" t="s">
        <v>6176</v>
      </c>
      <c r="R756" t="s">
        <v>30</v>
      </c>
      <c r="S756" t="s">
        <v>28</v>
      </c>
    </row>
    <row r="757" spans="1:19" x14ac:dyDescent="0.25">
      <c r="A757" t="s">
        <v>2039</v>
      </c>
      <c r="B757" t="s">
        <v>2040</v>
      </c>
      <c r="C757" t="s">
        <v>2041</v>
      </c>
      <c r="D757" t="s">
        <v>2042</v>
      </c>
      <c r="E757">
        <v>2019</v>
      </c>
      <c r="F757" t="s">
        <v>29</v>
      </c>
      <c r="G757" t="s">
        <v>2043</v>
      </c>
      <c r="J757">
        <v>540</v>
      </c>
      <c r="K757">
        <v>549</v>
      </c>
      <c r="L757">
        <v>9</v>
      </c>
      <c r="M757" t="s">
        <v>2044</v>
      </c>
      <c r="N757" t="s">
        <v>2045</v>
      </c>
      <c r="O757" t="s">
        <v>2046</v>
      </c>
      <c r="P757" t="s">
        <v>2047</v>
      </c>
      <c r="Q757" t="s">
        <v>6068</v>
      </c>
      <c r="R757" t="s">
        <v>30</v>
      </c>
      <c r="S757" t="s">
        <v>28</v>
      </c>
    </row>
    <row r="758" spans="1:19" x14ac:dyDescent="0.25">
      <c r="A758" t="s">
        <v>2222</v>
      </c>
      <c r="B758" t="s">
        <v>2223</v>
      </c>
      <c r="C758" t="s">
        <v>2224</v>
      </c>
      <c r="D758" t="s">
        <v>2225</v>
      </c>
      <c r="E758">
        <v>2019</v>
      </c>
      <c r="F758" t="s">
        <v>2226</v>
      </c>
      <c r="G758">
        <v>6</v>
      </c>
      <c r="H758">
        <v>1</v>
      </c>
      <c r="J758">
        <v>117</v>
      </c>
      <c r="K758">
        <v>141</v>
      </c>
      <c r="L758">
        <v>24</v>
      </c>
      <c r="M758" t="s">
        <v>2227</v>
      </c>
      <c r="N758" t="s">
        <v>2228</v>
      </c>
      <c r="O758" t="s">
        <v>2229</v>
      </c>
      <c r="P758" t="s">
        <v>2230</v>
      </c>
      <c r="Q758" t="s">
        <v>6141</v>
      </c>
      <c r="R758" t="s">
        <v>27</v>
      </c>
      <c r="S758" t="s">
        <v>28</v>
      </c>
    </row>
    <row r="759" spans="1:19" x14ac:dyDescent="0.25">
      <c r="A759" t="s">
        <v>6008</v>
      </c>
      <c r="B759" t="s">
        <v>6009</v>
      </c>
      <c r="C759" t="s">
        <v>6010</v>
      </c>
      <c r="D759" t="s">
        <v>6011</v>
      </c>
      <c r="E759">
        <v>2019</v>
      </c>
      <c r="F759" t="s">
        <v>549</v>
      </c>
      <c r="G759">
        <v>7</v>
      </c>
      <c r="H759">
        <v>3</v>
      </c>
      <c r="I759" t="s">
        <v>6012</v>
      </c>
      <c r="M759" t="s">
        <v>6013</v>
      </c>
      <c r="N759" t="s">
        <v>6014</v>
      </c>
      <c r="O759" t="s">
        <v>6015</v>
      </c>
      <c r="P759" t="s">
        <v>5686</v>
      </c>
      <c r="Q759" t="s">
        <v>6016</v>
      </c>
      <c r="R759" t="s">
        <v>27</v>
      </c>
      <c r="S759" t="s">
        <v>28</v>
      </c>
    </row>
    <row r="760" spans="1:19" x14ac:dyDescent="0.25">
      <c r="A760" t="s">
        <v>1128</v>
      </c>
      <c r="B760" t="s">
        <v>1129</v>
      </c>
      <c r="C760" t="s">
        <v>1130</v>
      </c>
      <c r="D760" t="s">
        <v>1131</v>
      </c>
      <c r="E760">
        <v>2019</v>
      </c>
      <c r="F760" t="s">
        <v>142</v>
      </c>
      <c r="G760" s="2">
        <v>43556</v>
      </c>
      <c r="I760">
        <v>8725135</v>
      </c>
      <c r="J760">
        <v>199</v>
      </c>
      <c r="K760">
        <v>205</v>
      </c>
      <c r="L760">
        <v>6</v>
      </c>
      <c r="M760" t="s">
        <v>1132</v>
      </c>
      <c r="N760" t="s">
        <v>1133</v>
      </c>
      <c r="O760" t="s">
        <v>1134</v>
      </c>
      <c r="P760" t="s">
        <v>1135</v>
      </c>
      <c r="Q760" t="s">
        <v>5917</v>
      </c>
      <c r="R760" t="s">
        <v>30</v>
      </c>
      <c r="S760" t="s">
        <v>28</v>
      </c>
    </row>
    <row r="761" spans="1:19" x14ac:dyDescent="0.25">
      <c r="A761" t="s">
        <v>1437</v>
      </c>
      <c r="B761" t="s">
        <v>1438</v>
      </c>
      <c r="C761" t="s">
        <v>1439</v>
      </c>
      <c r="D761" t="s">
        <v>1440</v>
      </c>
      <c r="E761">
        <v>2019</v>
      </c>
      <c r="F761" t="s">
        <v>1441</v>
      </c>
      <c r="G761">
        <v>20</v>
      </c>
      <c r="H761">
        <v>12</v>
      </c>
      <c r="J761">
        <v>1502</v>
      </c>
      <c r="K761" s="4" t="s">
        <v>4406</v>
      </c>
      <c r="M761" t="s">
        <v>1442</v>
      </c>
      <c r="N761" t="s">
        <v>1443</v>
      </c>
      <c r="O761" t="s">
        <v>1444</v>
      </c>
      <c r="P761" t="s">
        <v>1445</v>
      </c>
      <c r="Q761" t="s">
        <v>6067</v>
      </c>
      <c r="R761" t="s">
        <v>27</v>
      </c>
      <c r="S761" t="s">
        <v>28</v>
      </c>
    </row>
    <row r="762" spans="1:19" x14ac:dyDescent="0.25">
      <c r="A762" t="s">
        <v>1741</v>
      </c>
      <c r="B762" t="s">
        <v>1742</v>
      </c>
      <c r="C762" t="s">
        <v>1743</v>
      </c>
      <c r="D762" t="s">
        <v>1744</v>
      </c>
      <c r="E762">
        <v>2019</v>
      </c>
      <c r="F762" t="s">
        <v>1216</v>
      </c>
      <c r="G762">
        <v>7</v>
      </c>
      <c r="H762" t="s">
        <v>1745</v>
      </c>
      <c r="J762">
        <v>106</v>
      </c>
      <c r="K762">
        <v>116</v>
      </c>
      <c r="L762">
        <v>10</v>
      </c>
      <c r="M762" t="s">
        <v>1746</v>
      </c>
      <c r="N762" t="s">
        <v>1747</v>
      </c>
      <c r="O762" t="s">
        <v>1748</v>
      </c>
      <c r="P762" t="s">
        <v>1749</v>
      </c>
      <c r="Q762" t="s">
        <v>5916</v>
      </c>
      <c r="R762" t="s">
        <v>27</v>
      </c>
      <c r="S762" t="s">
        <v>28</v>
      </c>
    </row>
    <row r="763" spans="1:19" x14ac:dyDescent="0.25">
      <c r="A763" t="s">
        <v>2024</v>
      </c>
      <c r="B763" t="s">
        <v>2025</v>
      </c>
      <c r="C763" t="s">
        <v>2026</v>
      </c>
      <c r="D763" t="s">
        <v>2027</v>
      </c>
      <c r="E763">
        <v>2019</v>
      </c>
      <c r="F763" t="s">
        <v>233</v>
      </c>
      <c r="G763">
        <v>2480</v>
      </c>
      <c r="N763" t="s">
        <v>2028</v>
      </c>
      <c r="O763" t="s">
        <v>2029</v>
      </c>
      <c r="P763" t="s">
        <v>2030</v>
      </c>
      <c r="Q763" t="s">
        <v>6040</v>
      </c>
      <c r="R763" t="s">
        <v>30</v>
      </c>
      <c r="S763" t="s">
        <v>28</v>
      </c>
    </row>
    <row r="764" spans="1:19" x14ac:dyDescent="0.25">
      <c r="A764" t="s">
        <v>1663</v>
      </c>
      <c r="B764" t="s">
        <v>1664</v>
      </c>
      <c r="C764" t="s">
        <v>1665</v>
      </c>
      <c r="D764" t="s">
        <v>1666</v>
      </c>
      <c r="E764">
        <v>2019</v>
      </c>
      <c r="F764" t="s">
        <v>1667</v>
      </c>
      <c r="G764">
        <v>57</v>
      </c>
      <c r="H764">
        <v>2</v>
      </c>
      <c r="J764">
        <v>417</v>
      </c>
      <c r="K764">
        <v>447</v>
      </c>
      <c r="L764">
        <v>30</v>
      </c>
      <c r="M764" t="s">
        <v>1668</v>
      </c>
      <c r="N764" t="s">
        <v>1669</v>
      </c>
      <c r="O764" t="s">
        <v>1670</v>
      </c>
      <c r="P764" t="s">
        <v>1671</v>
      </c>
      <c r="Q764" t="s">
        <v>6156</v>
      </c>
      <c r="R764" t="s">
        <v>27</v>
      </c>
      <c r="S764" t="s">
        <v>28</v>
      </c>
    </row>
    <row r="765" spans="1:19" x14ac:dyDescent="0.25">
      <c r="A765" t="s">
        <v>6104</v>
      </c>
      <c r="B765" t="s">
        <v>6105</v>
      </c>
      <c r="C765" t="s">
        <v>6106</v>
      </c>
      <c r="D765" t="s">
        <v>6107</v>
      </c>
      <c r="E765">
        <v>2019</v>
      </c>
      <c r="F765" t="s">
        <v>6108</v>
      </c>
      <c r="J765">
        <v>2955</v>
      </c>
      <c r="K765">
        <v>2963</v>
      </c>
      <c r="L765">
        <v>8</v>
      </c>
      <c r="M765" t="s">
        <v>6109</v>
      </c>
      <c r="N765" t="s">
        <v>6110</v>
      </c>
      <c r="O765" t="s">
        <v>6111</v>
      </c>
      <c r="P765" t="s">
        <v>6112</v>
      </c>
      <c r="Q765" t="s">
        <v>6113</v>
      </c>
      <c r="R765" t="s">
        <v>30</v>
      </c>
      <c r="S765" t="s">
        <v>28</v>
      </c>
    </row>
    <row r="766" spans="1:19" x14ac:dyDescent="0.25">
      <c r="A766" t="s">
        <v>5980</v>
      </c>
      <c r="B766" t="s">
        <v>5981</v>
      </c>
      <c r="C766" t="s">
        <v>5982</v>
      </c>
      <c r="D766" t="s">
        <v>5983</v>
      </c>
      <c r="E766">
        <v>2019</v>
      </c>
      <c r="F766" t="s">
        <v>1938</v>
      </c>
      <c r="G766">
        <v>134</v>
      </c>
      <c r="J766">
        <v>277</v>
      </c>
      <c r="K766">
        <v>286</v>
      </c>
      <c r="L766">
        <v>9</v>
      </c>
      <c r="M766" t="s">
        <v>5984</v>
      </c>
      <c r="N766" t="s">
        <v>5985</v>
      </c>
      <c r="O766" t="s">
        <v>5986</v>
      </c>
      <c r="P766" t="s">
        <v>5987</v>
      </c>
      <c r="Q766" t="s">
        <v>5988</v>
      </c>
      <c r="R766" t="s">
        <v>30</v>
      </c>
      <c r="S766" t="s">
        <v>28</v>
      </c>
    </row>
    <row r="767" spans="1:19" x14ac:dyDescent="0.25">
      <c r="A767" t="s">
        <v>1119</v>
      </c>
      <c r="B767" t="s">
        <v>1120</v>
      </c>
      <c r="C767" t="s">
        <v>1121</v>
      </c>
      <c r="D767" t="s">
        <v>1122</v>
      </c>
      <c r="E767">
        <v>2019</v>
      </c>
      <c r="F767" t="s">
        <v>1123</v>
      </c>
      <c r="J767">
        <v>25</v>
      </c>
      <c r="K767">
        <v>35</v>
      </c>
      <c r="L767">
        <v>10</v>
      </c>
      <c r="M767" t="s">
        <v>1124</v>
      </c>
      <c r="N767" t="s">
        <v>1125</v>
      </c>
      <c r="O767" t="s">
        <v>1126</v>
      </c>
      <c r="P767" t="s">
        <v>1127</v>
      </c>
      <c r="Q767" t="s">
        <v>5915</v>
      </c>
      <c r="R767" t="s">
        <v>30</v>
      </c>
      <c r="S767" t="s">
        <v>28</v>
      </c>
    </row>
    <row r="768" spans="1:19" x14ac:dyDescent="0.25">
      <c r="A768" t="s">
        <v>1477</v>
      </c>
      <c r="B768" t="s">
        <v>1478</v>
      </c>
      <c r="C768" t="s">
        <v>1479</v>
      </c>
      <c r="D768" t="s">
        <v>1480</v>
      </c>
      <c r="E768">
        <v>2019</v>
      </c>
      <c r="F768" t="s">
        <v>61</v>
      </c>
      <c r="G768">
        <v>32</v>
      </c>
      <c r="I768">
        <v>100314</v>
      </c>
      <c r="M768" t="s">
        <v>1481</v>
      </c>
      <c r="N768" t="s">
        <v>1482</v>
      </c>
      <c r="O768" t="s">
        <v>1483</v>
      </c>
      <c r="P768" t="s">
        <v>1484</v>
      </c>
      <c r="Q768" t="s">
        <v>6103</v>
      </c>
      <c r="R768" t="s">
        <v>27</v>
      </c>
      <c r="S768" t="s">
        <v>28</v>
      </c>
    </row>
    <row r="769" spans="1:19" x14ac:dyDescent="0.25">
      <c r="A769" t="s">
        <v>1136</v>
      </c>
      <c r="B769" t="s">
        <v>1137</v>
      </c>
      <c r="C769" t="s">
        <v>1138</v>
      </c>
      <c r="D769" t="s">
        <v>1139</v>
      </c>
      <c r="E769">
        <v>2019</v>
      </c>
      <c r="F769" t="s">
        <v>1140</v>
      </c>
      <c r="G769">
        <v>8</v>
      </c>
      <c r="H769">
        <v>8</v>
      </c>
      <c r="J769">
        <v>215</v>
      </c>
      <c r="K769">
        <v>220</v>
      </c>
      <c r="L769">
        <v>5</v>
      </c>
      <c r="N769" t="s">
        <v>1141</v>
      </c>
      <c r="O769" t="s">
        <v>1142</v>
      </c>
      <c r="P769" t="s">
        <v>1143</v>
      </c>
      <c r="Q769" t="s">
        <v>5918</v>
      </c>
      <c r="R769" t="s">
        <v>27</v>
      </c>
      <c r="S769" t="s">
        <v>28</v>
      </c>
    </row>
    <row r="770" spans="1:19" x14ac:dyDescent="0.25">
      <c r="A770" t="s">
        <v>1379</v>
      </c>
      <c r="B770" t="s">
        <v>1380</v>
      </c>
      <c r="C770" t="s">
        <v>1381</v>
      </c>
      <c r="D770" t="s">
        <v>1382</v>
      </c>
      <c r="E770">
        <v>2019</v>
      </c>
      <c r="F770" t="s">
        <v>1383</v>
      </c>
      <c r="J770">
        <v>610</v>
      </c>
      <c r="K770">
        <v>615</v>
      </c>
      <c r="L770">
        <v>5</v>
      </c>
      <c r="M770" t="s">
        <v>1384</v>
      </c>
      <c r="N770" t="s">
        <v>1385</v>
      </c>
      <c r="O770" t="s">
        <v>1386</v>
      </c>
      <c r="P770" t="s">
        <v>1387</v>
      </c>
      <c r="Q770" t="s">
        <v>6041</v>
      </c>
      <c r="R770" t="s">
        <v>30</v>
      </c>
      <c r="S770" t="s">
        <v>28</v>
      </c>
    </row>
    <row r="771" spans="1:19" x14ac:dyDescent="0.25">
      <c r="A771" t="s">
        <v>1144</v>
      </c>
      <c r="B771" t="s">
        <v>1145</v>
      </c>
      <c r="C771" t="s">
        <v>1146</v>
      </c>
      <c r="D771" t="s">
        <v>1147</v>
      </c>
      <c r="E771">
        <v>2019</v>
      </c>
      <c r="F771" t="s">
        <v>1148</v>
      </c>
      <c r="I771">
        <v>9225918</v>
      </c>
      <c r="M771" t="s">
        <v>1149</v>
      </c>
      <c r="N771" t="s">
        <v>1150</v>
      </c>
      <c r="O771" t="s">
        <v>1151</v>
      </c>
      <c r="P771" t="s">
        <v>1152</v>
      </c>
      <c r="Q771" t="s">
        <v>5928</v>
      </c>
      <c r="R771" t="s">
        <v>30</v>
      </c>
      <c r="S771" t="s">
        <v>28</v>
      </c>
    </row>
    <row r="772" spans="1:19" x14ac:dyDescent="0.25">
      <c r="A772" t="s">
        <v>1882</v>
      </c>
      <c r="B772" t="s">
        <v>1883</v>
      </c>
      <c r="C772" t="s">
        <v>1884</v>
      </c>
      <c r="D772" t="s">
        <v>1885</v>
      </c>
      <c r="E772">
        <v>2019</v>
      </c>
      <c r="F772" t="s">
        <v>147</v>
      </c>
      <c r="G772">
        <v>963</v>
      </c>
      <c r="J772">
        <v>285</v>
      </c>
      <c r="K772">
        <v>298</v>
      </c>
      <c r="L772">
        <v>13</v>
      </c>
      <c r="M772" t="s">
        <v>1886</v>
      </c>
      <c r="N772" t="s">
        <v>1887</v>
      </c>
      <c r="O772" t="s">
        <v>1888</v>
      </c>
      <c r="P772" t="s">
        <v>1889</v>
      </c>
      <c r="Q772" t="s">
        <v>5973</v>
      </c>
      <c r="R772" t="s">
        <v>30</v>
      </c>
      <c r="S772" t="s">
        <v>28</v>
      </c>
    </row>
    <row r="773" spans="1:19" x14ac:dyDescent="0.25">
      <c r="A773" t="s">
        <v>1622</v>
      </c>
      <c r="B773" t="s">
        <v>1623</v>
      </c>
      <c r="C773">
        <v>7102332998</v>
      </c>
      <c r="D773" t="s">
        <v>1624</v>
      </c>
      <c r="E773">
        <v>2019</v>
      </c>
      <c r="F773" t="s">
        <v>1625</v>
      </c>
      <c r="G773">
        <v>3</v>
      </c>
      <c r="H773">
        <v>3</v>
      </c>
      <c r="I773">
        <v>51</v>
      </c>
      <c r="M773" t="s">
        <v>1626</v>
      </c>
      <c r="N773" t="s">
        <v>1627</v>
      </c>
      <c r="O773" t="s">
        <v>1628</v>
      </c>
      <c r="P773" t="s">
        <v>1629</v>
      </c>
      <c r="Q773" t="s">
        <v>6153</v>
      </c>
      <c r="R773" t="s">
        <v>27</v>
      </c>
      <c r="S773" t="s">
        <v>28</v>
      </c>
    </row>
    <row r="774" spans="1:19" x14ac:dyDescent="0.25">
      <c r="A774" t="s">
        <v>1546</v>
      </c>
      <c r="B774" t="s">
        <v>1547</v>
      </c>
      <c r="C774" t="s">
        <v>1548</v>
      </c>
      <c r="D774" t="s">
        <v>1549</v>
      </c>
      <c r="E774">
        <v>2019</v>
      </c>
      <c r="F774" t="s">
        <v>250</v>
      </c>
      <c r="I774">
        <v>77</v>
      </c>
      <c r="M774" t="s">
        <v>1550</v>
      </c>
      <c r="N774" t="s">
        <v>1551</v>
      </c>
      <c r="O774" t="s">
        <v>1552</v>
      </c>
      <c r="P774" t="s">
        <v>1553</v>
      </c>
      <c r="Q774" t="s">
        <v>6128</v>
      </c>
      <c r="R774" t="s">
        <v>30</v>
      </c>
      <c r="S774" t="s">
        <v>28</v>
      </c>
    </row>
    <row r="775" spans="1:19" x14ac:dyDescent="0.25">
      <c r="A775" t="s">
        <v>1613</v>
      </c>
      <c r="B775" t="s">
        <v>1614</v>
      </c>
      <c r="C775" t="s">
        <v>1615</v>
      </c>
      <c r="D775" t="s">
        <v>1616</v>
      </c>
      <c r="E775">
        <v>2019</v>
      </c>
      <c r="F775" t="s">
        <v>1617</v>
      </c>
      <c r="I775">
        <v>9144827</v>
      </c>
      <c r="M775" t="s">
        <v>1618</v>
      </c>
      <c r="N775" t="s">
        <v>1619</v>
      </c>
      <c r="O775" t="s">
        <v>1620</v>
      </c>
      <c r="P775" t="s">
        <v>1621</v>
      </c>
      <c r="Q775" t="s">
        <v>6152</v>
      </c>
      <c r="R775" t="s">
        <v>30</v>
      </c>
      <c r="S775" t="s">
        <v>28</v>
      </c>
    </row>
    <row r="776" spans="1:19" x14ac:dyDescent="0.25">
      <c r="A776" t="s">
        <v>2214</v>
      </c>
      <c r="B776" t="s">
        <v>2215</v>
      </c>
      <c r="C776" t="s">
        <v>2216</v>
      </c>
      <c r="D776" t="s">
        <v>2217</v>
      </c>
      <c r="E776">
        <v>2019</v>
      </c>
      <c r="F776" t="s">
        <v>689</v>
      </c>
      <c r="G776">
        <v>14</v>
      </c>
      <c r="H776">
        <v>23</v>
      </c>
      <c r="J776">
        <v>55</v>
      </c>
      <c r="K776">
        <v>66</v>
      </c>
      <c r="L776">
        <v>11</v>
      </c>
      <c r="M776" t="s">
        <v>2218</v>
      </c>
      <c r="N776" t="s">
        <v>2219</v>
      </c>
      <c r="O776" t="s">
        <v>2220</v>
      </c>
      <c r="P776" t="s">
        <v>2221</v>
      </c>
      <c r="Q776" t="s">
        <v>6129</v>
      </c>
      <c r="R776" t="s">
        <v>27</v>
      </c>
      <c r="S776" t="s">
        <v>28</v>
      </c>
    </row>
    <row r="777" spans="1:19" x14ac:dyDescent="0.25">
      <c r="A777" t="s">
        <v>1586</v>
      </c>
      <c r="B777" t="s">
        <v>1587</v>
      </c>
      <c r="C777" t="s">
        <v>1588</v>
      </c>
      <c r="D777" t="s">
        <v>1589</v>
      </c>
      <c r="E777">
        <v>2019</v>
      </c>
      <c r="F777" t="s">
        <v>1590</v>
      </c>
      <c r="J777">
        <v>39</v>
      </c>
      <c r="K777">
        <v>45</v>
      </c>
      <c r="L777">
        <v>6</v>
      </c>
      <c r="M777" t="s">
        <v>1591</v>
      </c>
      <c r="N777" t="s">
        <v>1592</v>
      </c>
      <c r="O777" t="s">
        <v>1593</v>
      </c>
      <c r="P777" t="s">
        <v>1594</v>
      </c>
      <c r="Q777" t="s">
        <v>6142</v>
      </c>
      <c r="R777" t="s">
        <v>30</v>
      </c>
      <c r="S777" t="s">
        <v>28</v>
      </c>
    </row>
    <row r="778" spans="1:19" x14ac:dyDescent="0.25">
      <c r="A778" t="s">
        <v>1316</v>
      </c>
      <c r="B778" t="s">
        <v>1317</v>
      </c>
      <c r="C778" t="s">
        <v>1318</v>
      </c>
      <c r="D778" t="s">
        <v>1319</v>
      </c>
      <c r="E778">
        <v>2019</v>
      </c>
      <c r="F778" t="s">
        <v>1250</v>
      </c>
      <c r="J778">
        <v>241</v>
      </c>
      <c r="K778">
        <v>246</v>
      </c>
      <c r="L778">
        <v>5</v>
      </c>
      <c r="M778" t="s">
        <v>1320</v>
      </c>
      <c r="N778" t="s">
        <v>1321</v>
      </c>
      <c r="O778" t="s">
        <v>1322</v>
      </c>
      <c r="P778" t="s">
        <v>1323</v>
      </c>
      <c r="Q778" t="s">
        <v>6007</v>
      </c>
      <c r="R778" t="s">
        <v>30</v>
      </c>
      <c r="S778" t="s">
        <v>28</v>
      </c>
    </row>
    <row r="779" spans="1:19" x14ac:dyDescent="0.25">
      <c r="A779" t="s">
        <v>1784</v>
      </c>
      <c r="B779" t="s">
        <v>1785</v>
      </c>
      <c r="C779" t="s">
        <v>1786</v>
      </c>
      <c r="D779" t="s">
        <v>1787</v>
      </c>
      <c r="E779">
        <v>2019</v>
      </c>
      <c r="F779" t="s">
        <v>29</v>
      </c>
      <c r="G779" t="s">
        <v>1788</v>
      </c>
      <c r="J779">
        <v>228</v>
      </c>
      <c r="K779">
        <v>234</v>
      </c>
      <c r="L779">
        <v>6</v>
      </c>
      <c r="M779" t="s">
        <v>1789</v>
      </c>
      <c r="N779" t="s">
        <v>1790</v>
      </c>
      <c r="O779" t="s">
        <v>1791</v>
      </c>
      <c r="P779" t="s">
        <v>1792</v>
      </c>
      <c r="Q779" t="s">
        <v>5930</v>
      </c>
      <c r="R779" t="s">
        <v>30</v>
      </c>
      <c r="S779" t="s">
        <v>28</v>
      </c>
    </row>
    <row r="780" spans="1:19" x14ac:dyDescent="0.25">
      <c r="A780" t="s">
        <v>2153</v>
      </c>
      <c r="B780" t="s">
        <v>2154</v>
      </c>
      <c r="C780" t="s">
        <v>2155</v>
      </c>
      <c r="D780" t="s">
        <v>2156</v>
      </c>
      <c r="E780">
        <v>2019</v>
      </c>
      <c r="F780" t="s">
        <v>1783</v>
      </c>
      <c r="G780">
        <v>795</v>
      </c>
      <c r="J780">
        <v>373</v>
      </c>
      <c r="K780">
        <v>377</v>
      </c>
      <c r="L780">
        <v>4</v>
      </c>
      <c r="M780" t="s">
        <v>2157</v>
      </c>
      <c r="N780" t="s">
        <v>2158</v>
      </c>
      <c r="O780" t="s">
        <v>2159</v>
      </c>
      <c r="P780" t="s">
        <v>2160</v>
      </c>
      <c r="Q780" t="s">
        <v>6116</v>
      </c>
      <c r="R780" t="s">
        <v>30</v>
      </c>
      <c r="S780" t="s">
        <v>28</v>
      </c>
    </row>
    <row r="781" spans="1:19" x14ac:dyDescent="0.25">
      <c r="A781" t="s">
        <v>1537</v>
      </c>
      <c r="B781" t="s">
        <v>1538</v>
      </c>
      <c r="C781">
        <v>56201855000</v>
      </c>
      <c r="D781" t="s">
        <v>1539</v>
      </c>
      <c r="E781">
        <v>2019</v>
      </c>
      <c r="F781" t="s">
        <v>1540</v>
      </c>
      <c r="G781">
        <v>8</v>
      </c>
      <c r="H781">
        <v>3</v>
      </c>
      <c r="J781">
        <v>62</v>
      </c>
      <c r="K781">
        <v>86</v>
      </c>
      <c r="L781">
        <v>24</v>
      </c>
      <c r="M781" t="s">
        <v>1541</v>
      </c>
      <c r="N781" t="s">
        <v>1542</v>
      </c>
      <c r="O781" t="s">
        <v>1543</v>
      </c>
      <c r="P781" t="s">
        <v>1544</v>
      </c>
      <c r="Q781" t="s">
        <v>6117</v>
      </c>
      <c r="R781" t="s">
        <v>27</v>
      </c>
      <c r="S781" t="s">
        <v>28</v>
      </c>
    </row>
    <row r="782" spans="1:19" x14ac:dyDescent="0.25">
      <c r="A782" t="s">
        <v>1863</v>
      </c>
      <c r="B782" t="s">
        <v>1864</v>
      </c>
      <c r="C782" t="s">
        <v>1865</v>
      </c>
      <c r="D782" t="s">
        <v>1866</v>
      </c>
      <c r="E782">
        <v>2019</v>
      </c>
      <c r="F782" t="s">
        <v>1783</v>
      </c>
      <c r="G782">
        <v>794</v>
      </c>
      <c r="J782">
        <v>673</v>
      </c>
      <c r="K782">
        <v>682</v>
      </c>
      <c r="L782">
        <v>9</v>
      </c>
      <c r="M782" t="s">
        <v>1867</v>
      </c>
      <c r="N782" t="s">
        <v>1868</v>
      </c>
      <c r="O782" t="s">
        <v>1869</v>
      </c>
      <c r="P782" t="s">
        <v>1870</v>
      </c>
      <c r="Q782" t="s">
        <v>5959</v>
      </c>
      <c r="R782" t="s">
        <v>30</v>
      </c>
      <c r="S782" t="s">
        <v>28</v>
      </c>
    </row>
    <row r="783" spans="1:19" x14ac:dyDescent="0.25">
      <c r="A783" t="s">
        <v>1655</v>
      </c>
      <c r="B783" t="s">
        <v>1656</v>
      </c>
      <c r="C783" t="s">
        <v>1657</v>
      </c>
      <c r="D783" t="s">
        <v>1658</v>
      </c>
      <c r="E783">
        <v>2019</v>
      </c>
      <c r="F783" t="s">
        <v>1659</v>
      </c>
      <c r="G783">
        <v>81</v>
      </c>
      <c r="H783" s="1">
        <v>45608</v>
      </c>
      <c r="J783">
        <v>5218</v>
      </c>
      <c r="K783">
        <v>5225</v>
      </c>
      <c r="L783">
        <v>7</v>
      </c>
      <c r="N783" t="s">
        <v>1660</v>
      </c>
      <c r="O783" t="s">
        <v>1661</v>
      </c>
      <c r="P783" t="s">
        <v>1662</v>
      </c>
      <c r="Q783" t="s">
        <v>6155</v>
      </c>
      <c r="R783" t="s">
        <v>27</v>
      </c>
      <c r="S783" t="s">
        <v>28</v>
      </c>
    </row>
    <row r="784" spans="1:19" x14ac:dyDescent="0.25">
      <c r="A784" t="s">
        <v>1092</v>
      </c>
      <c r="B784" t="s">
        <v>1093</v>
      </c>
      <c r="C784" t="s">
        <v>1094</v>
      </c>
      <c r="D784" t="s">
        <v>1095</v>
      </c>
      <c r="E784">
        <v>2019</v>
      </c>
      <c r="F784" t="s">
        <v>1096</v>
      </c>
      <c r="G784">
        <v>9</v>
      </c>
      <c r="H784">
        <v>3</v>
      </c>
      <c r="I784">
        <v>209</v>
      </c>
      <c r="M784" t="s">
        <v>1097</v>
      </c>
      <c r="N784" t="s">
        <v>1098</v>
      </c>
      <c r="O784" t="s">
        <v>1099</v>
      </c>
      <c r="P784" t="s">
        <v>1100</v>
      </c>
      <c r="Q784" t="s">
        <v>5912</v>
      </c>
      <c r="R784" t="s">
        <v>27</v>
      </c>
      <c r="S784" t="s">
        <v>28</v>
      </c>
    </row>
    <row r="785" spans="1:19" x14ac:dyDescent="0.25">
      <c r="A785" t="s">
        <v>1872</v>
      </c>
      <c r="B785" t="s">
        <v>1873</v>
      </c>
      <c r="C785" t="s">
        <v>1874</v>
      </c>
      <c r="D785" t="s">
        <v>1875</v>
      </c>
      <c r="E785">
        <v>2019</v>
      </c>
      <c r="F785" t="s">
        <v>1876</v>
      </c>
      <c r="I785">
        <v>8798275</v>
      </c>
      <c r="J785">
        <v>1819</v>
      </c>
      <c r="K785">
        <v>1825</v>
      </c>
      <c r="L785">
        <v>6</v>
      </c>
      <c r="M785" t="s">
        <v>1877</v>
      </c>
      <c r="N785" t="s">
        <v>1878</v>
      </c>
      <c r="O785" t="s">
        <v>1879</v>
      </c>
      <c r="P785" t="s">
        <v>1880</v>
      </c>
      <c r="Q785" t="s">
        <v>5972</v>
      </c>
      <c r="R785" t="s">
        <v>30</v>
      </c>
      <c r="S785" t="s">
        <v>28</v>
      </c>
    </row>
    <row r="786" spans="1:19" x14ac:dyDescent="0.25">
      <c r="A786" t="s">
        <v>1161</v>
      </c>
      <c r="B786" t="s">
        <v>1162</v>
      </c>
      <c r="C786" t="s">
        <v>1163</v>
      </c>
      <c r="D786" t="s">
        <v>1164</v>
      </c>
      <c r="E786">
        <v>2019</v>
      </c>
      <c r="F786" t="s">
        <v>1165</v>
      </c>
      <c r="I786">
        <v>8882443</v>
      </c>
      <c r="M786" t="s">
        <v>1166</v>
      </c>
      <c r="N786" t="s">
        <v>1167</v>
      </c>
      <c r="O786" t="s">
        <v>1168</v>
      </c>
      <c r="P786" t="s">
        <v>1169</v>
      </c>
      <c r="Q786" t="s">
        <v>5931</v>
      </c>
      <c r="R786" t="s">
        <v>30</v>
      </c>
      <c r="S786" t="s">
        <v>28</v>
      </c>
    </row>
    <row r="787" spans="1:19" x14ac:dyDescent="0.25">
      <c r="A787" t="s">
        <v>5950</v>
      </c>
      <c r="B787" t="s">
        <v>5951</v>
      </c>
      <c r="C787">
        <v>57211134679</v>
      </c>
      <c r="D787" t="s">
        <v>5952</v>
      </c>
      <c r="E787">
        <v>2019</v>
      </c>
      <c r="F787" t="s">
        <v>5953</v>
      </c>
      <c r="G787">
        <v>17</v>
      </c>
      <c r="H787">
        <v>8</v>
      </c>
      <c r="J787">
        <v>35</v>
      </c>
      <c r="K787">
        <v>44</v>
      </c>
      <c r="L787">
        <v>9</v>
      </c>
      <c r="M787" t="s">
        <v>5954</v>
      </c>
      <c r="N787" t="s">
        <v>5955</v>
      </c>
      <c r="O787" t="s">
        <v>5956</v>
      </c>
      <c r="P787" t="s">
        <v>5957</v>
      </c>
      <c r="Q787" t="s">
        <v>5958</v>
      </c>
      <c r="R787" t="s">
        <v>27</v>
      </c>
      <c r="S787" t="s">
        <v>28</v>
      </c>
    </row>
    <row r="788" spans="1:19" x14ac:dyDescent="0.25">
      <c r="A788" t="s">
        <v>1204</v>
      </c>
      <c r="B788" t="s">
        <v>1205</v>
      </c>
      <c r="C788" t="s">
        <v>1206</v>
      </c>
      <c r="D788" t="s">
        <v>1207</v>
      </c>
      <c r="E788">
        <v>2019</v>
      </c>
      <c r="F788" t="s">
        <v>1174</v>
      </c>
      <c r="G788">
        <v>6</v>
      </c>
      <c r="H788">
        <v>1</v>
      </c>
      <c r="J788">
        <v>27</v>
      </c>
      <c r="K788">
        <v>49</v>
      </c>
      <c r="L788">
        <v>22</v>
      </c>
      <c r="M788" t="s">
        <v>1208</v>
      </c>
      <c r="N788" t="s">
        <v>1209</v>
      </c>
      <c r="O788" t="s">
        <v>1210</v>
      </c>
      <c r="P788" t="s">
        <v>1211</v>
      </c>
      <c r="Q788" t="s">
        <v>5949</v>
      </c>
      <c r="R788" t="s">
        <v>27</v>
      </c>
      <c r="S788" t="s">
        <v>28</v>
      </c>
    </row>
    <row r="789" spans="1:19" x14ac:dyDescent="0.25">
      <c r="A789" t="s">
        <v>1793</v>
      </c>
      <c r="B789" t="s">
        <v>1794</v>
      </c>
      <c r="C789" t="s">
        <v>1795</v>
      </c>
      <c r="D789" t="s">
        <v>1796</v>
      </c>
      <c r="E789">
        <v>2019</v>
      </c>
      <c r="F789" t="s">
        <v>29</v>
      </c>
      <c r="G789" t="s">
        <v>1797</v>
      </c>
      <c r="J789">
        <v>266</v>
      </c>
      <c r="K789">
        <v>280</v>
      </c>
      <c r="L789">
        <v>14</v>
      </c>
      <c r="M789" t="s">
        <v>1798</v>
      </c>
      <c r="N789" t="s">
        <v>1799</v>
      </c>
      <c r="O789" t="s">
        <v>1800</v>
      </c>
      <c r="P789" t="s">
        <v>1801</v>
      </c>
      <c r="Q789" t="s">
        <v>5932</v>
      </c>
      <c r="R789" t="s">
        <v>30</v>
      </c>
      <c r="S789" t="s">
        <v>28</v>
      </c>
    </row>
    <row r="790" spans="1:19" x14ac:dyDescent="0.25">
      <c r="A790" t="s">
        <v>6043</v>
      </c>
      <c r="B790" t="s">
        <v>6044</v>
      </c>
      <c r="C790" t="s">
        <v>6045</v>
      </c>
      <c r="D790" t="s">
        <v>6046</v>
      </c>
      <c r="E790">
        <v>2019</v>
      </c>
      <c r="F790" t="s">
        <v>250</v>
      </c>
      <c r="J790">
        <v>118</v>
      </c>
      <c r="K790">
        <v>121</v>
      </c>
      <c r="L790">
        <v>3</v>
      </c>
      <c r="M790" t="s">
        <v>6047</v>
      </c>
      <c r="N790" t="s">
        <v>6048</v>
      </c>
      <c r="O790" t="s">
        <v>6049</v>
      </c>
      <c r="P790" t="s">
        <v>6050</v>
      </c>
      <c r="Q790" t="s">
        <v>6051</v>
      </c>
      <c r="R790" t="s">
        <v>30</v>
      </c>
      <c r="S790" t="s">
        <v>28</v>
      </c>
    </row>
    <row r="791" spans="1:19" x14ac:dyDescent="0.25">
      <c r="A791" t="s">
        <v>2249</v>
      </c>
      <c r="B791" t="s">
        <v>2250</v>
      </c>
      <c r="C791" t="s">
        <v>2251</v>
      </c>
      <c r="D791" t="s">
        <v>2252</v>
      </c>
      <c r="E791">
        <v>2019</v>
      </c>
      <c r="F791" t="s">
        <v>572</v>
      </c>
      <c r="G791">
        <v>11</v>
      </c>
      <c r="H791">
        <v>1</v>
      </c>
      <c r="I791">
        <v>8116624</v>
      </c>
      <c r="J791">
        <v>5</v>
      </c>
      <c r="K791">
        <v>14</v>
      </c>
      <c r="L791">
        <v>9</v>
      </c>
      <c r="M791" t="s">
        <v>2253</v>
      </c>
      <c r="N791" t="s">
        <v>2254</v>
      </c>
      <c r="O791" t="s">
        <v>2255</v>
      </c>
      <c r="P791" t="s">
        <v>2256</v>
      </c>
      <c r="Q791" t="s">
        <v>6143</v>
      </c>
      <c r="R791" t="s">
        <v>27</v>
      </c>
      <c r="S791" t="s">
        <v>28</v>
      </c>
    </row>
    <row r="792" spans="1:19" x14ac:dyDescent="0.25">
      <c r="A792" t="s">
        <v>5989</v>
      </c>
      <c r="B792" t="s">
        <v>5990</v>
      </c>
      <c r="C792" t="s">
        <v>5991</v>
      </c>
      <c r="D792" t="s">
        <v>5992</v>
      </c>
      <c r="E792">
        <v>2019</v>
      </c>
      <c r="F792" t="s">
        <v>5993</v>
      </c>
      <c r="J792">
        <v>667</v>
      </c>
      <c r="K792">
        <v>672</v>
      </c>
      <c r="L792">
        <v>5</v>
      </c>
      <c r="N792" t="s">
        <v>5994</v>
      </c>
      <c r="O792" t="s">
        <v>5995</v>
      </c>
      <c r="R792" t="s">
        <v>30</v>
      </c>
      <c r="S792" t="s">
        <v>28</v>
      </c>
    </row>
    <row r="793" spans="1:19" x14ac:dyDescent="0.25">
      <c r="A793" t="s">
        <v>9263</v>
      </c>
      <c r="D793" t="s">
        <v>1407</v>
      </c>
      <c r="E793">
        <v>2020</v>
      </c>
      <c r="F793" t="s">
        <v>9406</v>
      </c>
      <c r="L793">
        <f>K793-J793+1</f>
        <v>1</v>
      </c>
      <c r="M793" t="s">
        <v>1408</v>
      </c>
      <c r="N793" t="s">
        <v>9264</v>
      </c>
      <c r="O793" t="s">
        <v>9265</v>
      </c>
      <c r="P793" t="s">
        <v>9266</v>
      </c>
      <c r="R793" t="s">
        <v>9238</v>
      </c>
      <c r="S793" t="s">
        <v>9239</v>
      </c>
    </row>
    <row r="794" spans="1:19" x14ac:dyDescent="0.25">
      <c r="A794" t="s">
        <v>9282</v>
      </c>
      <c r="D794" t="s">
        <v>6133</v>
      </c>
      <c r="E794">
        <v>2020</v>
      </c>
      <c r="F794" t="s">
        <v>9410</v>
      </c>
      <c r="L794">
        <f>K794-J794+1</f>
        <v>1</v>
      </c>
      <c r="M794" t="s">
        <v>6135</v>
      </c>
      <c r="N794" t="s">
        <v>9283</v>
      </c>
      <c r="O794" t="s">
        <v>9284</v>
      </c>
      <c r="P794" t="s">
        <v>9285</v>
      </c>
      <c r="R794" t="s">
        <v>9238</v>
      </c>
      <c r="S794" t="s">
        <v>9239</v>
      </c>
    </row>
    <row r="795" spans="1:19" x14ac:dyDescent="0.25">
      <c r="A795" t="s">
        <v>7288</v>
      </c>
      <c r="D795" t="s">
        <v>7289</v>
      </c>
      <c r="E795">
        <v>2020</v>
      </c>
      <c r="F795" t="s">
        <v>7290</v>
      </c>
      <c r="J795">
        <v>1</v>
      </c>
      <c r="K795">
        <v>6</v>
      </c>
      <c r="L795">
        <f t="shared" ref="L795:L807" si="12">K795-J795</f>
        <v>5</v>
      </c>
      <c r="M795" t="s">
        <v>677</v>
      </c>
      <c r="N795" t="s">
        <v>7291</v>
      </c>
      <c r="O795" t="s">
        <v>7292</v>
      </c>
      <c r="P795" t="s">
        <v>7293</v>
      </c>
      <c r="Q795" s="3"/>
      <c r="R795" t="s">
        <v>7286</v>
      </c>
      <c r="S795" t="s">
        <v>7287</v>
      </c>
    </row>
    <row r="796" spans="1:19" x14ac:dyDescent="0.25">
      <c r="A796" t="s">
        <v>7336</v>
      </c>
      <c r="D796" t="s">
        <v>1241</v>
      </c>
      <c r="E796">
        <v>2020</v>
      </c>
      <c r="F796" t="s">
        <v>758</v>
      </c>
      <c r="G796">
        <v>8</v>
      </c>
      <c r="J796">
        <v>222876</v>
      </c>
      <c r="K796">
        <v>222889</v>
      </c>
      <c r="L796">
        <f t="shared" si="12"/>
        <v>13</v>
      </c>
      <c r="M796" t="s">
        <v>1242</v>
      </c>
      <c r="N796" t="s">
        <v>7337</v>
      </c>
      <c r="O796" t="s">
        <v>7338</v>
      </c>
      <c r="P796" t="s">
        <v>7339</v>
      </c>
      <c r="Q796" s="3"/>
      <c r="R796" t="s">
        <v>7340</v>
      </c>
      <c r="S796" t="s">
        <v>7287</v>
      </c>
    </row>
    <row r="797" spans="1:19" x14ac:dyDescent="0.25">
      <c r="A797" t="s">
        <v>7525</v>
      </c>
      <c r="D797" t="s">
        <v>1580</v>
      </c>
      <c r="E797">
        <v>2020</v>
      </c>
      <c r="F797" t="s">
        <v>7526</v>
      </c>
      <c r="J797">
        <v>1</v>
      </c>
      <c r="K797">
        <v>4</v>
      </c>
      <c r="L797">
        <f t="shared" si="12"/>
        <v>3</v>
      </c>
      <c r="M797" t="s">
        <v>1582</v>
      </c>
      <c r="N797" t="s">
        <v>7527</v>
      </c>
      <c r="O797" t="s">
        <v>7528</v>
      </c>
      <c r="P797" t="s">
        <v>7529</v>
      </c>
      <c r="Q797" s="3"/>
      <c r="R797" t="s">
        <v>7286</v>
      </c>
      <c r="S797" t="s">
        <v>7287</v>
      </c>
    </row>
    <row r="798" spans="1:19" x14ac:dyDescent="0.25">
      <c r="A798" t="s">
        <v>7568</v>
      </c>
      <c r="D798" t="s">
        <v>7569</v>
      </c>
      <c r="E798">
        <v>2020</v>
      </c>
      <c r="F798" t="s">
        <v>7570</v>
      </c>
      <c r="J798">
        <v>1</v>
      </c>
      <c r="K798">
        <v>7</v>
      </c>
      <c r="L798">
        <f t="shared" si="12"/>
        <v>6</v>
      </c>
      <c r="M798" t="s">
        <v>7571</v>
      </c>
      <c r="N798" t="s">
        <v>7572</v>
      </c>
      <c r="O798" t="s">
        <v>7573</v>
      </c>
      <c r="P798" t="s">
        <v>7574</v>
      </c>
      <c r="Q798" s="3"/>
      <c r="R798" t="s">
        <v>7286</v>
      </c>
      <c r="S798" t="s">
        <v>7287</v>
      </c>
    </row>
    <row r="799" spans="1:19" x14ac:dyDescent="0.25">
      <c r="A799" t="s">
        <v>7731</v>
      </c>
      <c r="D799" t="s">
        <v>7732</v>
      </c>
      <c r="E799">
        <v>2020</v>
      </c>
      <c r="F799" t="s">
        <v>7733</v>
      </c>
      <c r="J799">
        <v>543</v>
      </c>
      <c r="K799">
        <v>547</v>
      </c>
      <c r="L799">
        <f t="shared" si="12"/>
        <v>4</v>
      </c>
      <c r="M799" t="s">
        <v>1526</v>
      </c>
      <c r="N799" t="s">
        <v>7734</v>
      </c>
      <c r="O799" t="s">
        <v>7735</v>
      </c>
      <c r="P799" t="s">
        <v>7736</v>
      </c>
      <c r="Q799" s="3"/>
      <c r="R799" t="s">
        <v>7286</v>
      </c>
      <c r="S799" t="s">
        <v>7287</v>
      </c>
    </row>
    <row r="800" spans="1:19" x14ac:dyDescent="0.25">
      <c r="A800" t="s">
        <v>7751</v>
      </c>
      <c r="D800" t="s">
        <v>1347</v>
      </c>
      <c r="E800">
        <v>2020</v>
      </c>
      <c r="F800" t="s">
        <v>7752</v>
      </c>
      <c r="J800">
        <v>33</v>
      </c>
      <c r="K800">
        <v>40</v>
      </c>
      <c r="L800">
        <f t="shared" si="12"/>
        <v>7</v>
      </c>
      <c r="M800" t="s">
        <v>1349</v>
      </c>
      <c r="N800" t="s">
        <v>7753</v>
      </c>
      <c r="O800" t="s">
        <v>7754</v>
      </c>
      <c r="P800" t="s">
        <v>7755</v>
      </c>
      <c r="Q800" s="3"/>
      <c r="R800" t="s">
        <v>7286</v>
      </c>
      <c r="S800" t="s">
        <v>7287</v>
      </c>
    </row>
    <row r="801" spans="1:19" x14ac:dyDescent="0.25">
      <c r="A801" t="s">
        <v>8062</v>
      </c>
      <c r="D801" t="s">
        <v>8063</v>
      </c>
      <c r="E801">
        <v>2020</v>
      </c>
      <c r="F801" t="s">
        <v>8064</v>
      </c>
      <c r="J801">
        <v>38</v>
      </c>
      <c r="K801">
        <v>46</v>
      </c>
      <c r="L801">
        <f t="shared" si="12"/>
        <v>8</v>
      </c>
      <c r="M801" t="s">
        <v>8065</v>
      </c>
      <c r="N801" t="s">
        <v>8066</v>
      </c>
      <c r="O801" t="s">
        <v>8067</v>
      </c>
      <c r="P801" t="s">
        <v>8068</v>
      </c>
      <c r="Q801" s="3"/>
      <c r="R801" t="s">
        <v>7286</v>
      </c>
      <c r="S801" t="s">
        <v>7287</v>
      </c>
    </row>
    <row r="802" spans="1:19" x14ac:dyDescent="0.25">
      <c r="A802" t="s">
        <v>8150</v>
      </c>
      <c r="D802" t="s">
        <v>8151</v>
      </c>
      <c r="E802">
        <v>2020</v>
      </c>
      <c r="F802" t="s">
        <v>8152</v>
      </c>
      <c r="J802">
        <v>2365</v>
      </c>
      <c r="K802">
        <v>2372</v>
      </c>
      <c r="L802">
        <f t="shared" si="12"/>
        <v>7</v>
      </c>
      <c r="M802" t="s">
        <v>8153</v>
      </c>
      <c r="N802" t="s">
        <v>8154</v>
      </c>
      <c r="O802" t="s">
        <v>8155</v>
      </c>
      <c r="P802" t="s">
        <v>8156</v>
      </c>
      <c r="Q802" s="3"/>
      <c r="R802" t="s">
        <v>7286</v>
      </c>
      <c r="S802" t="s">
        <v>7287</v>
      </c>
    </row>
    <row r="803" spans="1:19" x14ac:dyDescent="0.25">
      <c r="A803" t="s">
        <v>8536</v>
      </c>
      <c r="D803" t="s">
        <v>8537</v>
      </c>
      <c r="E803">
        <v>2020</v>
      </c>
      <c r="F803" t="s">
        <v>8538</v>
      </c>
      <c r="J803">
        <v>1641</v>
      </c>
      <c r="K803">
        <v>1646</v>
      </c>
      <c r="L803">
        <f t="shared" si="12"/>
        <v>5</v>
      </c>
      <c r="M803" t="s">
        <v>8539</v>
      </c>
      <c r="N803" t="s">
        <v>8540</v>
      </c>
      <c r="O803" t="s">
        <v>8541</v>
      </c>
      <c r="P803" t="s">
        <v>8542</v>
      </c>
      <c r="Q803" s="3"/>
      <c r="R803" t="s">
        <v>7286</v>
      </c>
      <c r="S803" t="s">
        <v>7287</v>
      </c>
    </row>
    <row r="804" spans="1:19" x14ac:dyDescent="0.25">
      <c r="A804" t="s">
        <v>8694</v>
      </c>
      <c r="D804" t="s">
        <v>982</v>
      </c>
      <c r="E804">
        <v>2020</v>
      </c>
      <c r="F804" t="s">
        <v>8695</v>
      </c>
      <c r="J804">
        <v>709</v>
      </c>
      <c r="K804">
        <v>714</v>
      </c>
      <c r="L804">
        <f t="shared" si="12"/>
        <v>5</v>
      </c>
      <c r="M804" t="s">
        <v>984</v>
      </c>
      <c r="N804" t="s">
        <v>8696</v>
      </c>
      <c r="O804" t="s">
        <v>8697</v>
      </c>
      <c r="P804" t="s">
        <v>8698</v>
      </c>
      <c r="Q804" s="3"/>
      <c r="R804" t="s">
        <v>7286</v>
      </c>
      <c r="S804" t="s">
        <v>7287</v>
      </c>
    </row>
    <row r="805" spans="1:19" x14ac:dyDescent="0.25">
      <c r="A805" t="s">
        <v>8875</v>
      </c>
      <c r="D805" t="s">
        <v>8876</v>
      </c>
      <c r="E805">
        <v>2020</v>
      </c>
      <c r="F805" t="s">
        <v>8877</v>
      </c>
      <c r="J805">
        <v>1</v>
      </c>
      <c r="K805">
        <v>6</v>
      </c>
      <c r="L805">
        <f t="shared" si="12"/>
        <v>5</v>
      </c>
      <c r="M805" t="s">
        <v>8878</v>
      </c>
      <c r="N805" t="s">
        <v>8879</v>
      </c>
      <c r="O805" t="s">
        <v>8880</v>
      </c>
      <c r="P805" t="s">
        <v>8881</v>
      </c>
      <c r="Q805" s="3"/>
      <c r="R805" t="s">
        <v>7286</v>
      </c>
      <c r="S805" t="s">
        <v>7287</v>
      </c>
    </row>
    <row r="806" spans="1:19" x14ac:dyDescent="0.25">
      <c r="A806" t="s">
        <v>8888</v>
      </c>
      <c r="D806" t="s">
        <v>8889</v>
      </c>
      <c r="E806">
        <v>2020</v>
      </c>
      <c r="F806" t="s">
        <v>8890</v>
      </c>
      <c r="J806">
        <v>1</v>
      </c>
      <c r="K806">
        <v>7</v>
      </c>
      <c r="L806">
        <f t="shared" si="12"/>
        <v>6</v>
      </c>
      <c r="M806" t="s">
        <v>8891</v>
      </c>
      <c r="N806" t="s">
        <v>8892</v>
      </c>
      <c r="O806" t="s">
        <v>8893</v>
      </c>
      <c r="P806" t="s">
        <v>8894</v>
      </c>
      <c r="Q806" s="3"/>
      <c r="R806" t="s">
        <v>7286</v>
      </c>
      <c r="S806" t="s">
        <v>7287</v>
      </c>
    </row>
    <row r="807" spans="1:19" x14ac:dyDescent="0.25">
      <c r="A807" t="s">
        <v>9189</v>
      </c>
      <c r="D807" t="s">
        <v>1598</v>
      </c>
      <c r="E807">
        <v>2020</v>
      </c>
      <c r="F807" t="s">
        <v>9190</v>
      </c>
      <c r="J807">
        <v>10</v>
      </c>
      <c r="K807">
        <v>15</v>
      </c>
      <c r="L807">
        <f t="shared" si="12"/>
        <v>5</v>
      </c>
      <c r="M807" t="s">
        <v>1600</v>
      </c>
      <c r="N807" t="s">
        <v>9191</v>
      </c>
      <c r="O807" t="s">
        <v>9192</v>
      </c>
      <c r="P807" t="s">
        <v>9193</v>
      </c>
      <c r="Q807" s="3"/>
      <c r="R807" t="s">
        <v>7286</v>
      </c>
      <c r="S807" t="s">
        <v>7287</v>
      </c>
    </row>
    <row r="808" spans="1:19" x14ac:dyDescent="0.25">
      <c r="A808" t="s">
        <v>1554</v>
      </c>
      <c r="B808" t="s">
        <v>1555</v>
      </c>
      <c r="C808" t="s">
        <v>1556</v>
      </c>
      <c r="D808" t="s">
        <v>1557</v>
      </c>
      <c r="E808">
        <v>2020</v>
      </c>
      <c r="F808" t="s">
        <v>613</v>
      </c>
      <c r="G808">
        <v>12</v>
      </c>
      <c r="H808">
        <v>22</v>
      </c>
      <c r="I808">
        <v>9584</v>
      </c>
      <c r="J808">
        <v>1</v>
      </c>
      <c r="K808">
        <v>22</v>
      </c>
      <c r="L808">
        <v>21</v>
      </c>
      <c r="M808" t="s">
        <v>1558</v>
      </c>
      <c r="N808" t="s">
        <v>1559</v>
      </c>
      <c r="O808" t="s">
        <v>1560</v>
      </c>
      <c r="P808" t="s">
        <v>1561</v>
      </c>
      <c r="Q808" t="s">
        <v>5845</v>
      </c>
      <c r="R808" t="s">
        <v>27</v>
      </c>
      <c r="S808" t="s">
        <v>28</v>
      </c>
    </row>
    <row r="809" spans="1:19" x14ac:dyDescent="0.25">
      <c r="A809" t="s">
        <v>1715</v>
      </c>
      <c r="B809" t="s">
        <v>1716</v>
      </c>
      <c r="C809" t="s">
        <v>1717</v>
      </c>
      <c r="D809" t="s">
        <v>1718</v>
      </c>
      <c r="E809">
        <v>2020</v>
      </c>
      <c r="F809" t="s">
        <v>1719</v>
      </c>
      <c r="G809">
        <v>12</v>
      </c>
      <c r="H809">
        <v>1</v>
      </c>
      <c r="I809" t="s">
        <v>1720</v>
      </c>
      <c r="M809" t="s">
        <v>1721</v>
      </c>
      <c r="N809" t="s">
        <v>1722</v>
      </c>
      <c r="O809" t="s">
        <v>1723</v>
      </c>
      <c r="P809" t="s">
        <v>1724</v>
      </c>
      <c r="Q809" t="s">
        <v>6177</v>
      </c>
      <c r="R809" t="s">
        <v>27</v>
      </c>
      <c r="S809" t="s">
        <v>28</v>
      </c>
    </row>
    <row r="810" spans="1:19" x14ac:dyDescent="0.25">
      <c r="A810" t="s">
        <v>1503</v>
      </c>
      <c r="B810" t="s">
        <v>1504</v>
      </c>
      <c r="C810" t="s">
        <v>1505</v>
      </c>
      <c r="D810" t="s">
        <v>1506</v>
      </c>
      <c r="E810">
        <v>2020</v>
      </c>
      <c r="F810" t="s">
        <v>457</v>
      </c>
      <c r="I810">
        <v>3376831</v>
      </c>
      <c r="M810" t="s">
        <v>1507</v>
      </c>
      <c r="N810" t="s">
        <v>1508</v>
      </c>
      <c r="O810" t="s">
        <v>1509</v>
      </c>
      <c r="P810" t="s">
        <v>1510</v>
      </c>
      <c r="Q810" t="s">
        <v>5806</v>
      </c>
      <c r="R810" t="s">
        <v>30</v>
      </c>
      <c r="S810" t="s">
        <v>28</v>
      </c>
    </row>
    <row r="811" spans="1:19" x14ac:dyDescent="0.25">
      <c r="A811" t="s">
        <v>1690</v>
      </c>
      <c r="B811" t="s">
        <v>1691</v>
      </c>
      <c r="C811" t="s">
        <v>1692</v>
      </c>
      <c r="D811" t="s">
        <v>1693</v>
      </c>
      <c r="E811">
        <v>2020</v>
      </c>
      <c r="F811" t="s">
        <v>29</v>
      </c>
      <c r="G811" t="s">
        <v>1694</v>
      </c>
      <c r="J811">
        <v>88</v>
      </c>
      <c r="K811">
        <v>96</v>
      </c>
      <c r="L811">
        <v>8</v>
      </c>
      <c r="M811" t="s">
        <v>1695</v>
      </c>
      <c r="N811" t="s">
        <v>1696</v>
      </c>
      <c r="O811" t="s">
        <v>1697</v>
      </c>
      <c r="P811" t="s">
        <v>1698</v>
      </c>
      <c r="Q811" t="s">
        <v>6175</v>
      </c>
      <c r="R811" t="s">
        <v>30</v>
      </c>
      <c r="S811" t="s">
        <v>28</v>
      </c>
    </row>
    <row r="812" spans="1:19" x14ac:dyDescent="0.25">
      <c r="A812" t="s">
        <v>1493</v>
      </c>
      <c r="B812" t="s">
        <v>1494</v>
      </c>
      <c r="C812" t="s">
        <v>1495</v>
      </c>
      <c r="D812" t="s">
        <v>1496</v>
      </c>
      <c r="E812">
        <v>2020</v>
      </c>
      <c r="F812" t="s">
        <v>1114</v>
      </c>
      <c r="G812">
        <v>120</v>
      </c>
      <c r="H812">
        <v>3</v>
      </c>
      <c r="J812">
        <v>404</v>
      </c>
      <c r="K812">
        <v>413</v>
      </c>
      <c r="L812">
        <v>9</v>
      </c>
      <c r="M812" t="s">
        <v>1497</v>
      </c>
      <c r="N812" t="s">
        <v>1498</v>
      </c>
      <c r="O812" t="s">
        <v>1499</v>
      </c>
      <c r="P812" t="s">
        <v>1500</v>
      </c>
      <c r="Q812" t="s">
        <v>5804</v>
      </c>
      <c r="R812" t="s">
        <v>27</v>
      </c>
      <c r="S812" t="s">
        <v>28</v>
      </c>
    </row>
    <row r="813" spans="1:19" x14ac:dyDescent="0.25">
      <c r="A813" t="s">
        <v>1290</v>
      </c>
      <c r="B813" t="s">
        <v>1291</v>
      </c>
      <c r="C813" t="s">
        <v>1292</v>
      </c>
      <c r="D813" t="s">
        <v>1293</v>
      </c>
      <c r="E813">
        <v>2020</v>
      </c>
      <c r="F813" t="s">
        <v>1294</v>
      </c>
      <c r="G813">
        <v>136</v>
      </c>
      <c r="I813">
        <v>104074</v>
      </c>
      <c r="M813" t="s">
        <v>1295</v>
      </c>
      <c r="N813" t="s">
        <v>1296</v>
      </c>
      <c r="O813" t="s">
        <v>1297</v>
      </c>
      <c r="P813" t="s">
        <v>1298</v>
      </c>
      <c r="Q813" t="s">
        <v>5651</v>
      </c>
      <c r="R813" t="s">
        <v>27</v>
      </c>
      <c r="S813" t="s">
        <v>28</v>
      </c>
    </row>
    <row r="814" spans="1:19" x14ac:dyDescent="0.25">
      <c r="A814" t="s">
        <v>1101</v>
      </c>
      <c r="B814" t="s">
        <v>1102</v>
      </c>
      <c r="C814" t="s">
        <v>1103</v>
      </c>
      <c r="D814" t="s">
        <v>1104</v>
      </c>
      <c r="E814">
        <v>2020</v>
      </c>
      <c r="F814" t="s">
        <v>1105</v>
      </c>
      <c r="G814">
        <v>2</v>
      </c>
      <c r="H814">
        <v>6</v>
      </c>
      <c r="J814">
        <v>555</v>
      </c>
      <c r="K814">
        <v>562</v>
      </c>
      <c r="L814">
        <v>7</v>
      </c>
      <c r="M814" t="s">
        <v>1106</v>
      </c>
      <c r="N814" t="s">
        <v>1107</v>
      </c>
      <c r="O814" t="s">
        <v>1108</v>
      </c>
      <c r="Q814" t="s">
        <v>5601</v>
      </c>
      <c r="R814" t="s">
        <v>27</v>
      </c>
      <c r="S814" t="s">
        <v>28</v>
      </c>
    </row>
    <row r="815" spans="1:19" x14ac:dyDescent="0.25">
      <c r="A815" t="s">
        <v>1388</v>
      </c>
      <c r="B815" t="s">
        <v>1389</v>
      </c>
      <c r="C815">
        <v>24538194900</v>
      </c>
      <c r="D815" t="s">
        <v>1390</v>
      </c>
      <c r="E815">
        <v>2020</v>
      </c>
      <c r="F815" t="s">
        <v>197</v>
      </c>
      <c r="G815">
        <v>79</v>
      </c>
      <c r="H815" s="1">
        <v>45418</v>
      </c>
      <c r="J815">
        <v>3449</v>
      </c>
      <c r="K815">
        <v>3464</v>
      </c>
      <c r="L815">
        <v>15</v>
      </c>
      <c r="M815" t="s">
        <v>1391</v>
      </c>
      <c r="N815" t="s">
        <v>1392</v>
      </c>
      <c r="O815" t="s">
        <v>1393</v>
      </c>
      <c r="P815" t="s">
        <v>1394</v>
      </c>
      <c r="Q815" t="s">
        <v>6042</v>
      </c>
      <c r="R815" t="s">
        <v>27</v>
      </c>
      <c r="S815" t="s">
        <v>28</v>
      </c>
    </row>
    <row r="816" spans="1:19" x14ac:dyDescent="0.25">
      <c r="A816" t="s">
        <v>1570</v>
      </c>
      <c r="B816" t="s">
        <v>1571</v>
      </c>
      <c r="C816">
        <v>57210356243</v>
      </c>
      <c r="D816" t="s">
        <v>1572</v>
      </c>
      <c r="E816">
        <v>2020</v>
      </c>
      <c r="F816" t="s">
        <v>1573</v>
      </c>
      <c r="J816">
        <v>35</v>
      </c>
      <c r="K816">
        <v>42</v>
      </c>
      <c r="L816">
        <v>7</v>
      </c>
      <c r="N816" t="s">
        <v>1574</v>
      </c>
      <c r="O816" t="s">
        <v>1575</v>
      </c>
      <c r="P816" t="s">
        <v>1576</v>
      </c>
      <c r="Q816" t="s">
        <v>6140</v>
      </c>
      <c r="R816" t="s">
        <v>30</v>
      </c>
      <c r="S816" t="s">
        <v>28</v>
      </c>
    </row>
    <row r="817" spans="1:19" x14ac:dyDescent="0.25">
      <c r="A817" t="s">
        <v>1299</v>
      </c>
      <c r="B817" t="s">
        <v>1300</v>
      </c>
      <c r="C817" t="s">
        <v>1301</v>
      </c>
      <c r="D817" t="s">
        <v>1302</v>
      </c>
      <c r="E817">
        <v>2020</v>
      </c>
      <c r="F817" t="s">
        <v>1303</v>
      </c>
      <c r="J817">
        <v>153</v>
      </c>
      <c r="K817">
        <v>157</v>
      </c>
      <c r="L817">
        <v>4</v>
      </c>
      <c r="M817" t="s">
        <v>1304</v>
      </c>
      <c r="N817" t="s">
        <v>1305</v>
      </c>
      <c r="O817" t="s">
        <v>1306</v>
      </c>
      <c r="P817" t="s">
        <v>1307</v>
      </c>
      <c r="Q817" t="s">
        <v>5653</v>
      </c>
      <c r="R817" t="s">
        <v>30</v>
      </c>
      <c r="S817" t="s">
        <v>28</v>
      </c>
    </row>
    <row r="818" spans="1:19" x14ac:dyDescent="0.25">
      <c r="A818" t="s">
        <v>1682</v>
      </c>
      <c r="B818" t="s">
        <v>1683</v>
      </c>
      <c r="C818" t="s">
        <v>1684</v>
      </c>
      <c r="D818" t="s">
        <v>1685</v>
      </c>
      <c r="E818">
        <v>2020</v>
      </c>
      <c r="F818" t="s">
        <v>1686</v>
      </c>
      <c r="G818">
        <v>1584</v>
      </c>
      <c r="H818">
        <v>1</v>
      </c>
      <c r="I818" s="4" t="s">
        <v>4408</v>
      </c>
      <c r="M818" t="s">
        <v>1687</v>
      </c>
      <c r="N818" t="s">
        <v>1688</v>
      </c>
      <c r="O818" t="s">
        <v>1689</v>
      </c>
      <c r="Q818" t="s">
        <v>5900</v>
      </c>
      <c r="R818" t="s">
        <v>30</v>
      </c>
      <c r="S818" t="s">
        <v>28</v>
      </c>
    </row>
    <row r="819" spans="1:19" x14ac:dyDescent="0.25">
      <c r="A819" t="s">
        <v>952</v>
      </c>
      <c r="B819" t="s">
        <v>953</v>
      </c>
      <c r="C819" t="s">
        <v>954</v>
      </c>
      <c r="D819" t="s">
        <v>955</v>
      </c>
      <c r="E819">
        <v>2020</v>
      </c>
      <c r="F819" t="s">
        <v>956</v>
      </c>
      <c r="G819">
        <v>17</v>
      </c>
      <c r="H819">
        <v>1</v>
      </c>
      <c r="I819">
        <v>154</v>
      </c>
      <c r="M819" t="s">
        <v>957</v>
      </c>
      <c r="N819" t="s">
        <v>958</v>
      </c>
      <c r="O819" t="s">
        <v>959</v>
      </c>
      <c r="P819" t="s">
        <v>960</v>
      </c>
      <c r="Q819" t="s">
        <v>5856</v>
      </c>
      <c r="R819" t="s">
        <v>27</v>
      </c>
      <c r="S819" t="s">
        <v>28</v>
      </c>
    </row>
    <row r="820" spans="1:19" x14ac:dyDescent="0.25">
      <c r="A820" t="s">
        <v>1281</v>
      </c>
      <c r="B820" t="s">
        <v>1282</v>
      </c>
      <c r="C820" t="s">
        <v>1283</v>
      </c>
      <c r="D820" t="s">
        <v>1284</v>
      </c>
      <c r="E820">
        <v>2020</v>
      </c>
      <c r="F820" t="s">
        <v>29</v>
      </c>
      <c r="G820" t="s">
        <v>1285</v>
      </c>
      <c r="J820">
        <v>186</v>
      </c>
      <c r="K820">
        <v>193</v>
      </c>
      <c r="L820">
        <v>7</v>
      </c>
      <c r="M820" t="s">
        <v>1286</v>
      </c>
      <c r="N820" t="s">
        <v>1287</v>
      </c>
      <c r="O820" t="s">
        <v>1288</v>
      </c>
      <c r="P820" t="s">
        <v>1289</v>
      </c>
      <c r="Q820" t="s">
        <v>5996</v>
      </c>
      <c r="R820" t="s">
        <v>30</v>
      </c>
      <c r="S820" t="s">
        <v>28</v>
      </c>
    </row>
    <row r="821" spans="1:19" x14ac:dyDescent="0.25">
      <c r="A821" t="s">
        <v>6144</v>
      </c>
      <c r="B821" t="s">
        <v>6145</v>
      </c>
      <c r="C821" t="s">
        <v>6146</v>
      </c>
      <c r="D821" t="s">
        <v>6147</v>
      </c>
      <c r="E821">
        <v>2020</v>
      </c>
      <c r="F821" t="s">
        <v>1340</v>
      </c>
      <c r="N821" t="s">
        <v>6148</v>
      </c>
      <c r="O821" t="s">
        <v>6149</v>
      </c>
      <c r="P821" t="s">
        <v>6150</v>
      </c>
      <c r="Q821" t="s">
        <v>6151</v>
      </c>
      <c r="R821" t="s">
        <v>30</v>
      </c>
      <c r="S821" t="s">
        <v>28</v>
      </c>
    </row>
    <row r="822" spans="1:19" x14ac:dyDescent="0.25">
      <c r="A822" t="s">
        <v>6092</v>
      </c>
      <c r="B822" t="s">
        <v>6093</v>
      </c>
      <c r="C822" t="s">
        <v>6094</v>
      </c>
      <c r="D822" t="s">
        <v>6095</v>
      </c>
      <c r="E822">
        <v>2020</v>
      </c>
      <c r="F822" t="s">
        <v>6096</v>
      </c>
      <c r="G822">
        <v>86</v>
      </c>
      <c r="J822">
        <v>44</v>
      </c>
      <c r="K822">
        <v>52</v>
      </c>
      <c r="L822">
        <v>8</v>
      </c>
      <c r="M822" t="s">
        <v>6097</v>
      </c>
      <c r="N822" t="s">
        <v>6098</v>
      </c>
      <c r="O822" t="s">
        <v>6099</v>
      </c>
      <c r="P822" t="s">
        <v>6100</v>
      </c>
      <c r="Q822" t="s">
        <v>6101</v>
      </c>
      <c r="R822" t="s">
        <v>30</v>
      </c>
      <c r="S822" t="s">
        <v>28</v>
      </c>
    </row>
    <row r="823" spans="1:19" x14ac:dyDescent="0.25">
      <c r="A823" t="s">
        <v>1170</v>
      </c>
      <c r="B823" t="s">
        <v>1171</v>
      </c>
      <c r="C823" t="s">
        <v>1172</v>
      </c>
      <c r="D823" t="s">
        <v>1173</v>
      </c>
      <c r="E823">
        <v>2020</v>
      </c>
      <c r="F823" t="s">
        <v>1174</v>
      </c>
      <c r="G823">
        <v>7</v>
      </c>
      <c r="H823">
        <v>3</v>
      </c>
      <c r="J823">
        <v>21</v>
      </c>
      <c r="K823">
        <v>39</v>
      </c>
      <c r="L823">
        <v>18</v>
      </c>
      <c r="M823" t="s">
        <v>1175</v>
      </c>
      <c r="N823" t="s">
        <v>1176</v>
      </c>
      <c r="O823" t="s">
        <v>1177</v>
      </c>
      <c r="P823" t="s">
        <v>1178</v>
      </c>
      <c r="Q823" t="s">
        <v>5933</v>
      </c>
      <c r="R823" t="s">
        <v>27</v>
      </c>
      <c r="S823" t="s">
        <v>28</v>
      </c>
    </row>
    <row r="824" spans="1:19" x14ac:dyDescent="0.25">
      <c r="A824" t="s">
        <v>1238</v>
      </c>
      <c r="B824" t="s">
        <v>1239</v>
      </c>
      <c r="C824" t="s">
        <v>1240</v>
      </c>
      <c r="D824" t="s">
        <v>1241</v>
      </c>
      <c r="E824">
        <v>2020</v>
      </c>
      <c r="F824" t="s">
        <v>758</v>
      </c>
      <c r="G824">
        <v>8</v>
      </c>
      <c r="I824">
        <v>9290009</v>
      </c>
      <c r="J824">
        <v>222876</v>
      </c>
      <c r="K824">
        <v>222889</v>
      </c>
      <c r="L824">
        <v>13</v>
      </c>
      <c r="M824" t="s">
        <v>1242</v>
      </c>
      <c r="N824" t="s">
        <v>1243</v>
      </c>
      <c r="O824" t="s">
        <v>1244</v>
      </c>
      <c r="P824" t="s">
        <v>1245</v>
      </c>
      <c r="Q824" t="s">
        <v>5974</v>
      </c>
      <c r="R824" t="s">
        <v>27</v>
      </c>
      <c r="S824" t="s">
        <v>28</v>
      </c>
    </row>
    <row r="825" spans="1:19" x14ac:dyDescent="0.25">
      <c r="A825" t="s">
        <v>1255</v>
      </c>
      <c r="B825" t="s">
        <v>1256</v>
      </c>
      <c r="C825" t="s">
        <v>1257</v>
      </c>
      <c r="D825" t="s">
        <v>1258</v>
      </c>
      <c r="E825">
        <v>2020</v>
      </c>
      <c r="F825" t="s">
        <v>1183</v>
      </c>
      <c r="J825">
        <v>721</v>
      </c>
      <c r="K825">
        <v>730</v>
      </c>
      <c r="L825">
        <v>9</v>
      </c>
      <c r="M825" t="s">
        <v>1259</v>
      </c>
      <c r="N825" t="s">
        <v>1260</v>
      </c>
      <c r="O825" t="s">
        <v>1261</v>
      </c>
      <c r="P825" t="s">
        <v>1262</v>
      </c>
      <c r="Q825" t="s">
        <v>5976</v>
      </c>
      <c r="R825" t="s">
        <v>30</v>
      </c>
      <c r="S825" t="s">
        <v>28</v>
      </c>
    </row>
    <row r="826" spans="1:19" x14ac:dyDescent="0.25">
      <c r="A826" t="s">
        <v>1255</v>
      </c>
      <c r="B826" t="s">
        <v>1465</v>
      </c>
      <c r="C826" t="s">
        <v>1257</v>
      </c>
      <c r="D826" t="s">
        <v>1258</v>
      </c>
      <c r="E826">
        <v>2020</v>
      </c>
      <c r="F826" t="s">
        <v>70</v>
      </c>
      <c r="G826" t="s">
        <v>1333</v>
      </c>
      <c r="J826">
        <v>721</v>
      </c>
      <c r="K826">
        <v>730</v>
      </c>
      <c r="L826">
        <v>9</v>
      </c>
      <c r="M826" t="s">
        <v>1259</v>
      </c>
      <c r="N826" t="s">
        <v>1466</v>
      </c>
      <c r="O826" t="s">
        <v>1467</v>
      </c>
      <c r="P826" t="s">
        <v>1262</v>
      </c>
      <c r="Q826" t="s">
        <v>5976</v>
      </c>
      <c r="R826" t="s">
        <v>30</v>
      </c>
      <c r="S826" t="s">
        <v>28</v>
      </c>
    </row>
    <row r="827" spans="1:19" x14ac:dyDescent="0.25">
      <c r="A827" t="s">
        <v>1511</v>
      </c>
      <c r="B827" t="s">
        <v>1512</v>
      </c>
      <c r="C827" t="s">
        <v>1513</v>
      </c>
      <c r="D827" t="s">
        <v>1514</v>
      </c>
      <c r="E827">
        <v>2020</v>
      </c>
      <c r="F827" t="s">
        <v>1515</v>
      </c>
      <c r="G827">
        <v>9</v>
      </c>
      <c r="H827">
        <v>1</v>
      </c>
      <c r="I827" t="s">
        <v>1516</v>
      </c>
      <c r="M827" t="s">
        <v>1517</v>
      </c>
      <c r="N827" t="s">
        <v>1518</v>
      </c>
      <c r="O827" t="s">
        <v>1519</v>
      </c>
      <c r="P827" t="s">
        <v>1520</v>
      </c>
      <c r="Q827" t="s">
        <v>6115</v>
      </c>
      <c r="R827" t="s">
        <v>27</v>
      </c>
      <c r="S827" t="s">
        <v>28</v>
      </c>
    </row>
    <row r="828" spans="1:19" x14ac:dyDescent="0.25">
      <c r="A828" t="s">
        <v>1362</v>
      </c>
      <c r="B828" t="s">
        <v>1363</v>
      </c>
      <c r="C828" t="s">
        <v>1364</v>
      </c>
      <c r="D828" t="s">
        <v>1365</v>
      </c>
      <c r="E828">
        <v>2020</v>
      </c>
      <c r="F828" t="s">
        <v>1366</v>
      </c>
      <c r="G828">
        <v>16</v>
      </c>
      <c r="J828">
        <v>5</v>
      </c>
      <c r="K828">
        <v>30</v>
      </c>
      <c r="L828">
        <v>25</v>
      </c>
      <c r="N828" t="s">
        <v>1367</v>
      </c>
      <c r="O828" t="s">
        <v>1368</v>
      </c>
      <c r="P828" t="s">
        <v>1369</v>
      </c>
      <c r="Q828" t="s">
        <v>5700</v>
      </c>
      <c r="R828" t="s">
        <v>27</v>
      </c>
      <c r="S828" t="s">
        <v>28</v>
      </c>
    </row>
    <row r="829" spans="1:19" x14ac:dyDescent="0.25">
      <c r="A829" t="s">
        <v>1370</v>
      </c>
      <c r="B829" t="s">
        <v>1371</v>
      </c>
      <c r="C829" t="s">
        <v>1372</v>
      </c>
      <c r="D829" t="s">
        <v>1373</v>
      </c>
      <c r="E829">
        <v>2020</v>
      </c>
      <c r="F829" t="s">
        <v>1374</v>
      </c>
      <c r="G829">
        <v>14</v>
      </c>
      <c r="I829">
        <v>882</v>
      </c>
      <c r="M829" t="s">
        <v>1375</v>
      </c>
      <c r="N829" t="s">
        <v>1376</v>
      </c>
      <c r="O829" t="s">
        <v>1377</v>
      </c>
      <c r="P829" t="s">
        <v>1378</v>
      </c>
      <c r="Q829" t="s">
        <v>5711</v>
      </c>
      <c r="R829" t="s">
        <v>27</v>
      </c>
      <c r="S829" t="s">
        <v>28</v>
      </c>
    </row>
    <row r="830" spans="1:19" x14ac:dyDescent="0.25">
      <c r="A830" t="s">
        <v>1344</v>
      </c>
      <c r="B830" t="s">
        <v>1345</v>
      </c>
      <c r="C830" t="s">
        <v>1346</v>
      </c>
      <c r="D830" t="s">
        <v>1347</v>
      </c>
      <c r="E830">
        <v>2020</v>
      </c>
      <c r="F830" t="s">
        <v>1049</v>
      </c>
      <c r="G830" t="s">
        <v>1348</v>
      </c>
      <c r="I830">
        <v>9231834</v>
      </c>
      <c r="J830">
        <v>33</v>
      </c>
      <c r="K830">
        <v>40</v>
      </c>
      <c r="L830">
        <v>7</v>
      </c>
      <c r="M830" t="s">
        <v>1349</v>
      </c>
      <c r="N830" t="s">
        <v>1350</v>
      </c>
      <c r="O830" t="s">
        <v>1351</v>
      </c>
      <c r="P830" t="s">
        <v>1352</v>
      </c>
      <c r="Q830" t="s">
        <v>5699</v>
      </c>
      <c r="R830" t="s">
        <v>30</v>
      </c>
      <c r="S830" t="s">
        <v>28</v>
      </c>
    </row>
    <row r="831" spans="1:19" x14ac:dyDescent="0.25">
      <c r="A831" t="s">
        <v>1263</v>
      </c>
      <c r="B831" t="s">
        <v>1264</v>
      </c>
      <c r="C831">
        <v>56342455000</v>
      </c>
      <c r="D831" t="s">
        <v>1265</v>
      </c>
      <c r="E831">
        <v>2020</v>
      </c>
      <c r="F831" t="s">
        <v>1266</v>
      </c>
      <c r="G831" t="s">
        <v>1267</v>
      </c>
      <c r="J831">
        <v>170</v>
      </c>
      <c r="K831">
        <v>183</v>
      </c>
      <c r="L831">
        <v>13</v>
      </c>
      <c r="M831" t="s">
        <v>1268</v>
      </c>
      <c r="N831" t="s">
        <v>1269</v>
      </c>
      <c r="O831" t="s">
        <v>1270</v>
      </c>
      <c r="P831" t="s">
        <v>1271</v>
      </c>
      <c r="Q831" t="s">
        <v>5978</v>
      </c>
      <c r="R831" t="s">
        <v>30</v>
      </c>
      <c r="S831" t="s">
        <v>28</v>
      </c>
    </row>
    <row r="832" spans="1:19" x14ac:dyDescent="0.25">
      <c r="A832" t="s">
        <v>672</v>
      </c>
      <c r="B832" t="s">
        <v>673</v>
      </c>
      <c r="C832" t="s">
        <v>674</v>
      </c>
      <c r="D832" t="s">
        <v>675</v>
      </c>
      <c r="E832">
        <v>2020</v>
      </c>
      <c r="F832" t="s">
        <v>676</v>
      </c>
      <c r="I832" s="4" t="s">
        <v>4404</v>
      </c>
      <c r="J832">
        <v>1</v>
      </c>
      <c r="K832">
        <v>6</v>
      </c>
      <c r="L832">
        <v>5</v>
      </c>
      <c r="M832" t="s">
        <v>677</v>
      </c>
      <c r="N832" t="s">
        <v>678</v>
      </c>
      <c r="O832" t="s">
        <v>679</v>
      </c>
      <c r="P832" t="s">
        <v>680</v>
      </c>
      <c r="Q832" t="s">
        <v>5629</v>
      </c>
      <c r="R832" t="s">
        <v>30</v>
      </c>
      <c r="S832" t="s">
        <v>28</v>
      </c>
    </row>
    <row r="833" spans="1:19" x14ac:dyDescent="0.25">
      <c r="A833" t="s">
        <v>5997</v>
      </c>
      <c r="B833" t="s">
        <v>5998</v>
      </c>
      <c r="C833" t="s">
        <v>5999</v>
      </c>
      <c r="D833" t="s">
        <v>6000</v>
      </c>
      <c r="E833">
        <v>2020</v>
      </c>
      <c r="F833" t="s">
        <v>6001</v>
      </c>
      <c r="G833">
        <v>6</v>
      </c>
      <c r="H833">
        <v>1</v>
      </c>
      <c r="J833">
        <v>52</v>
      </c>
      <c r="K833">
        <v>64</v>
      </c>
      <c r="L833">
        <v>12</v>
      </c>
      <c r="M833" t="s">
        <v>6002</v>
      </c>
      <c r="N833" t="s">
        <v>6003</v>
      </c>
      <c r="O833" t="s">
        <v>6004</v>
      </c>
      <c r="P833" t="s">
        <v>6005</v>
      </c>
      <c r="Q833" t="s">
        <v>6006</v>
      </c>
      <c r="R833" t="s">
        <v>27</v>
      </c>
      <c r="S833" t="s">
        <v>28</v>
      </c>
    </row>
    <row r="834" spans="1:19" x14ac:dyDescent="0.25">
      <c r="A834" t="s">
        <v>1336</v>
      </c>
      <c r="B834" t="s">
        <v>1337</v>
      </c>
      <c r="C834" t="s">
        <v>1338</v>
      </c>
      <c r="D834" t="s">
        <v>1339</v>
      </c>
      <c r="E834">
        <v>2020</v>
      </c>
      <c r="F834" t="s">
        <v>1340</v>
      </c>
      <c r="N834" t="s">
        <v>1341</v>
      </c>
      <c r="O834" t="s">
        <v>1342</v>
      </c>
      <c r="P834" t="s">
        <v>1343</v>
      </c>
      <c r="Q834" t="s">
        <v>6019</v>
      </c>
      <c r="R834" t="s">
        <v>30</v>
      </c>
      <c r="S834" t="s">
        <v>28</v>
      </c>
    </row>
    <row r="835" spans="1:19" x14ac:dyDescent="0.25">
      <c r="A835" t="s">
        <v>979</v>
      </c>
      <c r="B835" t="s">
        <v>980</v>
      </c>
      <c r="C835" t="s">
        <v>981</v>
      </c>
      <c r="D835" t="s">
        <v>982</v>
      </c>
      <c r="E835">
        <v>2020</v>
      </c>
      <c r="F835" t="s">
        <v>983</v>
      </c>
      <c r="I835">
        <v>9362916</v>
      </c>
      <c r="J835">
        <v>709</v>
      </c>
      <c r="K835">
        <v>714</v>
      </c>
      <c r="L835">
        <v>5</v>
      </c>
      <c r="M835" t="s">
        <v>984</v>
      </c>
      <c r="N835" t="s">
        <v>985</v>
      </c>
      <c r="O835" t="s">
        <v>986</v>
      </c>
      <c r="P835" t="s">
        <v>987</v>
      </c>
      <c r="Q835" t="s">
        <v>5859</v>
      </c>
      <c r="R835" t="s">
        <v>30</v>
      </c>
      <c r="S835" t="s">
        <v>28</v>
      </c>
    </row>
    <row r="836" spans="1:19" x14ac:dyDescent="0.25">
      <c r="A836" t="s">
        <v>1188</v>
      </c>
      <c r="B836" t="s">
        <v>1189</v>
      </c>
      <c r="C836" t="s">
        <v>1190</v>
      </c>
      <c r="D836" t="s">
        <v>1191</v>
      </c>
      <c r="E836">
        <v>2020</v>
      </c>
      <c r="F836" t="s">
        <v>1183</v>
      </c>
      <c r="J836">
        <v>389</v>
      </c>
      <c r="K836">
        <v>399</v>
      </c>
      <c r="L836">
        <v>10</v>
      </c>
      <c r="M836" t="s">
        <v>1192</v>
      </c>
      <c r="N836" t="s">
        <v>1193</v>
      </c>
      <c r="O836" t="s">
        <v>1194</v>
      </c>
      <c r="P836" t="s">
        <v>1195</v>
      </c>
      <c r="Q836" t="s">
        <v>5935</v>
      </c>
      <c r="R836" t="s">
        <v>30</v>
      </c>
      <c r="S836" t="s">
        <v>28</v>
      </c>
    </row>
    <row r="837" spans="1:19" x14ac:dyDescent="0.25">
      <c r="A837" t="s">
        <v>1188</v>
      </c>
      <c r="B837" t="s">
        <v>1189</v>
      </c>
      <c r="C837" t="s">
        <v>1190</v>
      </c>
      <c r="D837" t="s">
        <v>1191</v>
      </c>
      <c r="E837">
        <v>2020</v>
      </c>
      <c r="F837" t="s">
        <v>70</v>
      </c>
      <c r="G837" t="s">
        <v>1333</v>
      </c>
      <c r="J837">
        <v>389</v>
      </c>
      <c r="K837">
        <v>399</v>
      </c>
      <c r="L837">
        <v>10</v>
      </c>
      <c r="M837" t="s">
        <v>1192</v>
      </c>
      <c r="N837" t="s">
        <v>1501</v>
      </c>
      <c r="O837" t="s">
        <v>1502</v>
      </c>
      <c r="P837" t="s">
        <v>1195</v>
      </c>
      <c r="Q837" t="s">
        <v>5935</v>
      </c>
      <c r="R837" t="s">
        <v>30</v>
      </c>
      <c r="S837" t="s">
        <v>28</v>
      </c>
    </row>
    <row r="838" spans="1:19" x14ac:dyDescent="0.25">
      <c r="A838" t="s">
        <v>1595</v>
      </c>
      <c r="B838" t="s">
        <v>1596</v>
      </c>
      <c r="C838" t="s">
        <v>1597</v>
      </c>
      <c r="D838" t="s">
        <v>1598</v>
      </c>
      <c r="E838">
        <v>2020</v>
      </c>
      <c r="F838" t="s">
        <v>1599</v>
      </c>
      <c r="I838">
        <v>9250930</v>
      </c>
      <c r="J838">
        <v>10</v>
      </c>
      <c r="K838">
        <v>15</v>
      </c>
      <c r="L838">
        <v>5</v>
      </c>
      <c r="M838" t="s">
        <v>1600</v>
      </c>
      <c r="N838" t="s">
        <v>1601</v>
      </c>
      <c r="O838" t="s">
        <v>1602</v>
      </c>
      <c r="P838" t="s">
        <v>1603</v>
      </c>
      <c r="Q838" t="s">
        <v>5875</v>
      </c>
      <c r="R838" t="s">
        <v>30</v>
      </c>
      <c r="S838" t="s">
        <v>28</v>
      </c>
    </row>
    <row r="839" spans="1:19" x14ac:dyDescent="0.25">
      <c r="A839" t="s">
        <v>6031</v>
      </c>
      <c r="B839" t="s">
        <v>6032</v>
      </c>
      <c r="C839" t="s">
        <v>6033</v>
      </c>
      <c r="D839" t="s">
        <v>6034</v>
      </c>
      <c r="E839">
        <v>2020</v>
      </c>
      <c r="F839" t="s">
        <v>1183</v>
      </c>
      <c r="J839">
        <v>417</v>
      </c>
      <c r="K839">
        <v>426</v>
      </c>
      <c r="L839">
        <v>9</v>
      </c>
      <c r="M839" t="s">
        <v>6035</v>
      </c>
      <c r="N839" t="s">
        <v>6036</v>
      </c>
      <c r="O839" t="s">
        <v>6037</v>
      </c>
      <c r="P839" t="s">
        <v>6038</v>
      </c>
      <c r="Q839" t="s">
        <v>6039</v>
      </c>
      <c r="R839" t="s">
        <v>30</v>
      </c>
      <c r="S839" t="s">
        <v>28</v>
      </c>
    </row>
    <row r="840" spans="1:19" x14ac:dyDescent="0.25">
      <c r="A840" t="s">
        <v>6031</v>
      </c>
      <c r="B840" t="s">
        <v>6032</v>
      </c>
      <c r="C840" t="s">
        <v>6033</v>
      </c>
      <c r="D840" t="s">
        <v>6034</v>
      </c>
      <c r="E840">
        <v>2020</v>
      </c>
      <c r="F840" t="s">
        <v>70</v>
      </c>
      <c r="G840" t="s">
        <v>1333</v>
      </c>
      <c r="J840">
        <v>417</v>
      </c>
      <c r="K840">
        <v>426</v>
      </c>
      <c r="L840">
        <v>9</v>
      </c>
      <c r="M840" t="s">
        <v>6035</v>
      </c>
      <c r="N840" t="s">
        <v>6071</v>
      </c>
      <c r="O840" t="s">
        <v>6072</v>
      </c>
      <c r="P840" t="s">
        <v>6038</v>
      </c>
      <c r="Q840" t="s">
        <v>6039</v>
      </c>
      <c r="R840" t="s">
        <v>30</v>
      </c>
      <c r="S840" t="s">
        <v>28</v>
      </c>
    </row>
    <row r="841" spans="1:19" x14ac:dyDescent="0.25">
      <c r="A841" t="s">
        <v>1468</v>
      </c>
      <c r="B841" t="s">
        <v>1469</v>
      </c>
      <c r="C841" t="s">
        <v>1470</v>
      </c>
      <c r="D841" t="s">
        <v>1471</v>
      </c>
      <c r="E841">
        <v>2020</v>
      </c>
      <c r="F841" t="s">
        <v>1472</v>
      </c>
      <c r="G841">
        <v>214</v>
      </c>
      <c r="H841">
        <v>3</v>
      </c>
      <c r="J841">
        <v>618</v>
      </c>
      <c r="K841">
        <v>623</v>
      </c>
      <c r="L841">
        <v>5</v>
      </c>
      <c r="M841" t="s">
        <v>1473</v>
      </c>
      <c r="N841" t="s">
        <v>1474</v>
      </c>
      <c r="O841" t="s">
        <v>1475</v>
      </c>
      <c r="P841" t="s">
        <v>1476</v>
      </c>
      <c r="Q841" t="s">
        <v>6102</v>
      </c>
      <c r="R841" t="s">
        <v>27</v>
      </c>
      <c r="S841" t="s">
        <v>28</v>
      </c>
    </row>
    <row r="842" spans="1:19" x14ac:dyDescent="0.25">
      <c r="A842" t="s">
        <v>1420</v>
      </c>
      <c r="B842" t="s">
        <v>1421</v>
      </c>
      <c r="C842" t="s">
        <v>1422</v>
      </c>
      <c r="D842" t="s">
        <v>1423</v>
      </c>
      <c r="E842">
        <v>2020</v>
      </c>
      <c r="F842" t="s">
        <v>1424</v>
      </c>
      <c r="G842">
        <v>12</v>
      </c>
      <c r="H842">
        <v>3</v>
      </c>
      <c r="J842">
        <v>540</v>
      </c>
      <c r="K842">
        <v>546</v>
      </c>
      <c r="L842">
        <v>6</v>
      </c>
      <c r="M842" t="s">
        <v>1425</v>
      </c>
      <c r="N842" t="s">
        <v>1426</v>
      </c>
      <c r="O842" t="s">
        <v>1427</v>
      </c>
      <c r="P842" t="s">
        <v>1428</v>
      </c>
      <c r="Q842" t="s">
        <v>6055</v>
      </c>
      <c r="R842" t="s">
        <v>27</v>
      </c>
      <c r="S842" t="s">
        <v>28</v>
      </c>
    </row>
    <row r="843" spans="1:19" x14ac:dyDescent="0.25">
      <c r="A843" t="s">
        <v>1221</v>
      </c>
      <c r="B843" t="s">
        <v>1222</v>
      </c>
      <c r="C843">
        <v>57203868530</v>
      </c>
      <c r="D843" t="s">
        <v>1223</v>
      </c>
      <c r="E843">
        <v>2020</v>
      </c>
      <c r="F843" t="s">
        <v>1224</v>
      </c>
      <c r="G843">
        <v>21</v>
      </c>
      <c r="H843">
        <v>1</v>
      </c>
      <c r="J843">
        <v>60</v>
      </c>
      <c r="K843">
        <v>74</v>
      </c>
      <c r="L843">
        <v>14</v>
      </c>
      <c r="M843" t="s">
        <v>1225</v>
      </c>
      <c r="N843" t="s">
        <v>1226</v>
      </c>
      <c r="O843" t="s">
        <v>1227</v>
      </c>
      <c r="P843" t="s">
        <v>1228</v>
      </c>
      <c r="Q843" t="s">
        <v>5961</v>
      </c>
      <c r="R843" t="s">
        <v>27</v>
      </c>
      <c r="S843" t="s">
        <v>28</v>
      </c>
    </row>
    <row r="844" spans="1:19" x14ac:dyDescent="0.25">
      <c r="A844" t="s">
        <v>1604</v>
      </c>
      <c r="B844" t="s">
        <v>1605</v>
      </c>
      <c r="C844" t="s">
        <v>1606</v>
      </c>
      <c r="D844" t="s">
        <v>1607</v>
      </c>
      <c r="E844">
        <v>2020</v>
      </c>
      <c r="F844" t="s">
        <v>1608</v>
      </c>
      <c r="J844">
        <v>655</v>
      </c>
      <c r="K844">
        <v>659</v>
      </c>
      <c r="L844">
        <v>4</v>
      </c>
      <c r="M844" t="s">
        <v>1609</v>
      </c>
      <c r="N844" t="s">
        <v>1610</v>
      </c>
      <c r="O844" t="s">
        <v>1611</v>
      </c>
      <c r="P844" t="s">
        <v>1612</v>
      </c>
      <c r="Q844" t="s">
        <v>5876</v>
      </c>
      <c r="R844" t="s">
        <v>30</v>
      </c>
      <c r="S844" t="s">
        <v>28</v>
      </c>
    </row>
    <row r="845" spans="1:19" x14ac:dyDescent="0.25">
      <c r="A845" t="s">
        <v>1179</v>
      </c>
      <c r="B845" t="s">
        <v>1180</v>
      </c>
      <c r="C845" t="s">
        <v>1181</v>
      </c>
      <c r="D845" t="s">
        <v>1182</v>
      </c>
      <c r="E845">
        <v>2020</v>
      </c>
      <c r="F845" t="s">
        <v>1183</v>
      </c>
      <c r="J845">
        <v>739</v>
      </c>
      <c r="K845">
        <v>748</v>
      </c>
      <c r="L845">
        <v>9</v>
      </c>
      <c r="M845" t="s">
        <v>1184</v>
      </c>
      <c r="N845" t="s">
        <v>1185</v>
      </c>
      <c r="O845" t="s">
        <v>1186</v>
      </c>
      <c r="P845" t="s">
        <v>1187</v>
      </c>
      <c r="Q845" t="s">
        <v>5934</v>
      </c>
      <c r="R845" t="s">
        <v>30</v>
      </c>
      <c r="S845" t="s">
        <v>28</v>
      </c>
    </row>
    <row r="846" spans="1:19" x14ac:dyDescent="0.25">
      <c r="A846" t="s">
        <v>1179</v>
      </c>
      <c r="B846" t="s">
        <v>1180</v>
      </c>
      <c r="C846" t="s">
        <v>1181</v>
      </c>
      <c r="D846" t="s">
        <v>1182</v>
      </c>
      <c r="E846">
        <v>2020</v>
      </c>
      <c r="F846" t="s">
        <v>70</v>
      </c>
      <c r="G846" t="s">
        <v>1333</v>
      </c>
      <c r="J846">
        <v>739</v>
      </c>
      <c r="K846">
        <v>748</v>
      </c>
      <c r="L846">
        <v>9</v>
      </c>
      <c r="M846" t="s">
        <v>1184</v>
      </c>
      <c r="N846" t="s">
        <v>1334</v>
      </c>
      <c r="O846" t="s">
        <v>1335</v>
      </c>
      <c r="P846" t="s">
        <v>1187</v>
      </c>
      <c r="Q846" t="s">
        <v>5934</v>
      </c>
      <c r="R846" t="s">
        <v>30</v>
      </c>
      <c r="S846" t="s">
        <v>28</v>
      </c>
    </row>
    <row r="847" spans="1:19" x14ac:dyDescent="0.25">
      <c r="A847" t="s">
        <v>601</v>
      </c>
      <c r="B847" t="s">
        <v>602</v>
      </c>
      <c r="C847" t="s">
        <v>603</v>
      </c>
      <c r="D847" t="s">
        <v>604</v>
      </c>
      <c r="E847">
        <v>2020</v>
      </c>
      <c r="F847" t="s">
        <v>498</v>
      </c>
      <c r="G847">
        <v>10</v>
      </c>
      <c r="H847">
        <v>24</v>
      </c>
      <c r="I847">
        <v>9007</v>
      </c>
      <c r="J847">
        <v>1</v>
      </c>
      <c r="K847">
        <v>33</v>
      </c>
      <c r="L847">
        <v>32</v>
      </c>
      <c r="M847" t="s">
        <v>605</v>
      </c>
      <c r="N847" t="s">
        <v>606</v>
      </c>
      <c r="O847" t="s">
        <v>607</v>
      </c>
      <c r="P847" t="s">
        <v>608</v>
      </c>
      <c r="Q847" t="s">
        <v>5613</v>
      </c>
      <c r="R847" t="s">
        <v>27</v>
      </c>
      <c r="S847" t="s">
        <v>28</v>
      </c>
    </row>
    <row r="848" spans="1:19" x14ac:dyDescent="0.25">
      <c r="A848" t="s">
        <v>1647</v>
      </c>
      <c r="B848" t="s">
        <v>1648</v>
      </c>
      <c r="C848" t="s">
        <v>1649</v>
      </c>
      <c r="D848" t="s">
        <v>1650</v>
      </c>
      <c r="E848">
        <v>2020</v>
      </c>
      <c r="F848" t="s">
        <v>768</v>
      </c>
      <c r="G848">
        <v>63</v>
      </c>
      <c r="H848">
        <v>3</v>
      </c>
      <c r="I848">
        <v>8915746</v>
      </c>
      <c r="J848">
        <v>136</v>
      </c>
      <c r="K848">
        <v>143</v>
      </c>
      <c r="L848">
        <v>7</v>
      </c>
      <c r="M848" t="s">
        <v>1651</v>
      </c>
      <c r="N848" t="s">
        <v>1652</v>
      </c>
      <c r="O848" t="s">
        <v>1653</v>
      </c>
      <c r="P848" t="s">
        <v>1654</v>
      </c>
      <c r="Q848" t="s">
        <v>5885</v>
      </c>
      <c r="R848" t="s">
        <v>27</v>
      </c>
      <c r="S848" t="s">
        <v>28</v>
      </c>
    </row>
    <row r="849" spans="1:19" x14ac:dyDescent="0.25">
      <c r="A849" t="s">
        <v>6130</v>
      </c>
      <c r="B849" t="s">
        <v>6131</v>
      </c>
      <c r="C849" t="s">
        <v>6132</v>
      </c>
      <c r="D849" t="s">
        <v>6133</v>
      </c>
      <c r="E849">
        <v>2020</v>
      </c>
      <c r="F849" t="s">
        <v>250</v>
      </c>
      <c r="I849" t="s">
        <v>6134</v>
      </c>
      <c r="M849" t="s">
        <v>6135</v>
      </c>
      <c r="N849" t="s">
        <v>6136</v>
      </c>
      <c r="O849" t="s">
        <v>6137</v>
      </c>
      <c r="P849" t="s">
        <v>6138</v>
      </c>
      <c r="Q849" t="s">
        <v>6139</v>
      </c>
      <c r="R849" t="s">
        <v>30</v>
      </c>
      <c r="S849" t="s">
        <v>28</v>
      </c>
    </row>
    <row r="850" spans="1:19" x14ac:dyDescent="0.25">
      <c r="A850" t="s">
        <v>1308</v>
      </c>
      <c r="B850" t="s">
        <v>1309</v>
      </c>
      <c r="C850" t="s">
        <v>1310</v>
      </c>
      <c r="D850" t="s">
        <v>1311</v>
      </c>
      <c r="E850">
        <v>2020</v>
      </c>
      <c r="F850" t="s">
        <v>133</v>
      </c>
      <c r="G850">
        <v>9</v>
      </c>
      <c r="H850">
        <v>3</v>
      </c>
      <c r="J850">
        <v>197</v>
      </c>
      <c r="K850">
        <v>207</v>
      </c>
      <c r="L850">
        <v>10</v>
      </c>
      <c r="M850" t="s">
        <v>1312</v>
      </c>
      <c r="N850" t="s">
        <v>1313</v>
      </c>
      <c r="O850" t="s">
        <v>1314</v>
      </c>
      <c r="P850" t="s">
        <v>1315</v>
      </c>
      <c r="Q850" t="s">
        <v>5654</v>
      </c>
      <c r="R850" t="s">
        <v>27</v>
      </c>
      <c r="S850" t="s">
        <v>28</v>
      </c>
    </row>
    <row r="851" spans="1:19" x14ac:dyDescent="0.25">
      <c r="A851" t="s">
        <v>6056</v>
      </c>
      <c r="B851" t="s">
        <v>6057</v>
      </c>
      <c r="C851" t="s">
        <v>6058</v>
      </c>
      <c r="D851" t="s">
        <v>6059</v>
      </c>
      <c r="E851">
        <v>2020</v>
      </c>
      <c r="F851" t="s">
        <v>29</v>
      </c>
      <c r="G851" t="s">
        <v>6060</v>
      </c>
      <c r="J851">
        <v>389</v>
      </c>
      <c r="K851">
        <v>394</v>
      </c>
      <c r="L851">
        <v>5</v>
      </c>
      <c r="M851" t="s">
        <v>6061</v>
      </c>
      <c r="N851" t="s">
        <v>6062</v>
      </c>
      <c r="O851" t="s">
        <v>6063</v>
      </c>
      <c r="P851" t="s">
        <v>6064</v>
      </c>
      <c r="Q851" t="s">
        <v>6065</v>
      </c>
      <c r="R851" t="s">
        <v>30</v>
      </c>
      <c r="S851" t="s">
        <v>28</v>
      </c>
    </row>
    <row r="852" spans="1:19" x14ac:dyDescent="0.25">
      <c r="A852" t="s">
        <v>1324</v>
      </c>
      <c r="B852" t="s">
        <v>1325</v>
      </c>
      <c r="C852" t="s">
        <v>1326</v>
      </c>
      <c r="D852" t="s">
        <v>1327</v>
      </c>
      <c r="E852">
        <v>2020</v>
      </c>
      <c r="F852" t="s">
        <v>1328</v>
      </c>
      <c r="G852">
        <v>19</v>
      </c>
      <c r="H852">
        <v>2</v>
      </c>
      <c r="J852">
        <v>138</v>
      </c>
      <c r="K852">
        <v>146</v>
      </c>
      <c r="L852">
        <v>8</v>
      </c>
      <c r="M852" t="s">
        <v>1329</v>
      </c>
      <c r="N852" t="s">
        <v>1330</v>
      </c>
      <c r="O852" t="s">
        <v>1331</v>
      </c>
      <c r="P852" t="s">
        <v>1332</v>
      </c>
      <c r="Q852" t="s">
        <v>5655</v>
      </c>
      <c r="R852" t="s">
        <v>27</v>
      </c>
      <c r="S852" t="s">
        <v>28</v>
      </c>
    </row>
    <row r="853" spans="1:19" x14ac:dyDescent="0.25">
      <c r="A853" t="s">
        <v>1272</v>
      </c>
      <c r="B853" t="s">
        <v>1273</v>
      </c>
      <c r="C853" t="s">
        <v>1274</v>
      </c>
      <c r="D853" t="s">
        <v>1275</v>
      </c>
      <c r="E853">
        <v>2020</v>
      </c>
      <c r="F853" t="s">
        <v>206</v>
      </c>
      <c r="G853">
        <v>6</v>
      </c>
      <c r="H853">
        <v>3</v>
      </c>
      <c r="I853" t="s">
        <v>1276</v>
      </c>
      <c r="M853" t="s">
        <v>1277</v>
      </c>
      <c r="N853" t="s">
        <v>1278</v>
      </c>
      <c r="O853" t="s">
        <v>1279</v>
      </c>
      <c r="P853" t="s">
        <v>1280</v>
      </c>
      <c r="Q853" t="s">
        <v>5639</v>
      </c>
      <c r="R853" t="s">
        <v>27</v>
      </c>
      <c r="S853" t="s">
        <v>28</v>
      </c>
    </row>
    <row r="854" spans="1:19" x14ac:dyDescent="0.25">
      <c r="A854" t="s">
        <v>1562</v>
      </c>
      <c r="B854" t="s">
        <v>1563</v>
      </c>
      <c r="C854" t="s">
        <v>1564</v>
      </c>
      <c r="D854" t="s">
        <v>1565</v>
      </c>
      <c r="E854">
        <v>2020</v>
      </c>
      <c r="F854" t="s">
        <v>457</v>
      </c>
      <c r="I854">
        <v>3376378</v>
      </c>
      <c r="M854" t="s">
        <v>1566</v>
      </c>
      <c r="N854" t="s">
        <v>1567</v>
      </c>
      <c r="O854" t="s">
        <v>1568</v>
      </c>
      <c r="P854" t="s">
        <v>1569</v>
      </c>
      <c r="Q854" t="s">
        <v>5858</v>
      </c>
      <c r="R854" t="s">
        <v>30</v>
      </c>
      <c r="S854" t="s">
        <v>28</v>
      </c>
    </row>
    <row r="855" spans="1:19" x14ac:dyDescent="0.25">
      <c r="A855" t="s">
        <v>1429</v>
      </c>
      <c r="B855" t="s">
        <v>1430</v>
      </c>
      <c r="C855">
        <v>8325080400</v>
      </c>
      <c r="D855" t="s">
        <v>1431</v>
      </c>
      <c r="E855">
        <v>2020</v>
      </c>
      <c r="F855" t="s">
        <v>1432</v>
      </c>
      <c r="G855">
        <v>11</v>
      </c>
      <c r="H855">
        <v>1</v>
      </c>
      <c r="I855">
        <v>14</v>
      </c>
      <c r="M855" t="s">
        <v>1433</v>
      </c>
      <c r="N855" t="s">
        <v>1434</v>
      </c>
      <c r="O855" t="s">
        <v>1435</v>
      </c>
      <c r="P855" t="s">
        <v>1436</v>
      </c>
      <c r="Q855" t="s">
        <v>6066</v>
      </c>
      <c r="R855" t="s">
        <v>27</v>
      </c>
      <c r="S855" t="s">
        <v>28</v>
      </c>
    </row>
    <row r="856" spans="1:19" x14ac:dyDescent="0.25">
      <c r="A856" t="s">
        <v>5617</v>
      </c>
      <c r="B856" t="s">
        <v>5618</v>
      </c>
      <c r="C856" t="s">
        <v>5619</v>
      </c>
      <c r="D856" t="s">
        <v>5620</v>
      </c>
      <c r="E856">
        <v>2020</v>
      </c>
      <c r="F856" t="s">
        <v>787</v>
      </c>
      <c r="G856">
        <v>769</v>
      </c>
      <c r="H856">
        <v>1</v>
      </c>
      <c r="I856" s="4" t="s">
        <v>5621</v>
      </c>
      <c r="M856" t="s">
        <v>5622</v>
      </c>
      <c r="N856" t="s">
        <v>5623</v>
      </c>
      <c r="O856" t="s">
        <v>5624</v>
      </c>
      <c r="Q856" t="s">
        <v>5625</v>
      </c>
      <c r="R856" t="s">
        <v>30</v>
      </c>
      <c r="S856" t="s">
        <v>28</v>
      </c>
    </row>
    <row r="857" spans="1:19" x14ac:dyDescent="0.25">
      <c r="A857" t="s">
        <v>1485</v>
      </c>
      <c r="B857" t="s">
        <v>1486</v>
      </c>
      <c r="C857" t="s">
        <v>1487</v>
      </c>
      <c r="D857" t="s">
        <v>1488</v>
      </c>
      <c r="E857">
        <v>2020</v>
      </c>
      <c r="F857" t="s">
        <v>943</v>
      </c>
      <c r="G857">
        <v>141</v>
      </c>
      <c r="I857">
        <v>102465</v>
      </c>
      <c r="M857" t="s">
        <v>1489</v>
      </c>
      <c r="N857" t="s">
        <v>1490</v>
      </c>
      <c r="O857" t="s">
        <v>1491</v>
      </c>
      <c r="P857" t="s">
        <v>1492</v>
      </c>
      <c r="Q857" t="s">
        <v>5802</v>
      </c>
      <c r="R857" t="s">
        <v>27</v>
      </c>
      <c r="S857" t="s">
        <v>28</v>
      </c>
    </row>
    <row r="858" spans="1:19" x14ac:dyDescent="0.25">
      <c r="A858" t="s">
        <v>1577</v>
      </c>
      <c r="B858" t="s">
        <v>1578</v>
      </c>
      <c r="C858" t="s">
        <v>1579</v>
      </c>
      <c r="D858" t="s">
        <v>1580</v>
      </c>
      <c r="E858">
        <v>2020</v>
      </c>
      <c r="F858" t="s">
        <v>1581</v>
      </c>
      <c r="I858">
        <v>9206214</v>
      </c>
      <c r="J858">
        <v>325</v>
      </c>
      <c r="K858">
        <v>328</v>
      </c>
      <c r="L858">
        <v>3</v>
      </c>
      <c r="M858" t="s">
        <v>1582</v>
      </c>
      <c r="N858" t="s">
        <v>1583</v>
      </c>
      <c r="O858" t="s">
        <v>1584</v>
      </c>
      <c r="P858" t="s">
        <v>1585</v>
      </c>
      <c r="Q858" t="s">
        <v>5860</v>
      </c>
      <c r="R858" t="s">
        <v>30</v>
      </c>
      <c r="S858" t="s">
        <v>28</v>
      </c>
    </row>
    <row r="859" spans="1:19" x14ac:dyDescent="0.25">
      <c r="A859" t="s">
        <v>1153</v>
      </c>
      <c r="B859" t="s">
        <v>1154</v>
      </c>
      <c r="C859" t="s">
        <v>1155</v>
      </c>
      <c r="D859" t="s">
        <v>1156</v>
      </c>
      <c r="E859">
        <v>2020</v>
      </c>
      <c r="F859" t="s">
        <v>1091</v>
      </c>
      <c r="G859">
        <v>15</v>
      </c>
      <c r="H859" s="3">
        <v>44083</v>
      </c>
      <c r="I859" t="s">
        <v>1157</v>
      </c>
      <c r="M859" t="s">
        <v>1158</v>
      </c>
      <c r="N859" t="s">
        <v>1159</v>
      </c>
      <c r="O859" t="s">
        <v>1160</v>
      </c>
      <c r="Q859" t="s">
        <v>5614</v>
      </c>
      <c r="R859" t="s">
        <v>27</v>
      </c>
      <c r="S859" t="s">
        <v>28</v>
      </c>
    </row>
    <row r="860" spans="1:19" x14ac:dyDescent="0.25">
      <c r="A860" t="s">
        <v>1405</v>
      </c>
      <c r="B860" t="s">
        <v>1406</v>
      </c>
      <c r="C860">
        <v>57219345203</v>
      </c>
      <c r="D860" t="s">
        <v>1407</v>
      </c>
      <c r="E860">
        <v>2020</v>
      </c>
      <c r="F860" t="s">
        <v>250</v>
      </c>
      <c r="I860">
        <v>113</v>
      </c>
      <c r="M860" t="s">
        <v>1408</v>
      </c>
      <c r="N860" t="s">
        <v>1409</v>
      </c>
      <c r="O860" t="s">
        <v>1410</v>
      </c>
      <c r="P860" t="s">
        <v>1411</v>
      </c>
      <c r="Q860" t="s">
        <v>5723</v>
      </c>
      <c r="R860" t="s">
        <v>30</v>
      </c>
      <c r="S860" t="s">
        <v>28</v>
      </c>
    </row>
    <row r="861" spans="1:19" x14ac:dyDescent="0.25">
      <c r="A861" t="s">
        <v>1110</v>
      </c>
      <c r="B861" t="s">
        <v>1111</v>
      </c>
      <c r="C861" t="s">
        <v>1112</v>
      </c>
      <c r="D861" t="s">
        <v>1113</v>
      </c>
      <c r="E861">
        <v>2020</v>
      </c>
      <c r="F861" t="s">
        <v>1114</v>
      </c>
      <c r="G861">
        <v>120</v>
      </c>
      <c r="H861">
        <v>1</v>
      </c>
      <c r="J861">
        <v>120</v>
      </c>
      <c r="K861">
        <v>129</v>
      </c>
      <c r="L861">
        <v>9</v>
      </c>
      <c r="M861" t="s">
        <v>1115</v>
      </c>
      <c r="N861" t="s">
        <v>1116</v>
      </c>
      <c r="O861" t="s">
        <v>1117</v>
      </c>
      <c r="P861" t="s">
        <v>1118</v>
      </c>
      <c r="Q861" t="s">
        <v>5914</v>
      </c>
      <c r="R861" t="s">
        <v>27</v>
      </c>
      <c r="S861" t="s">
        <v>28</v>
      </c>
    </row>
    <row r="862" spans="1:19" x14ac:dyDescent="0.25">
      <c r="A862" t="s">
        <v>6073</v>
      </c>
      <c r="B862" t="s">
        <v>6074</v>
      </c>
      <c r="C862">
        <v>55917669900</v>
      </c>
      <c r="D862" t="s">
        <v>6075</v>
      </c>
      <c r="E862">
        <v>2020</v>
      </c>
      <c r="F862" t="s">
        <v>29</v>
      </c>
      <c r="G862" t="s">
        <v>6076</v>
      </c>
      <c r="J862">
        <v>199</v>
      </c>
      <c r="K862">
        <v>204</v>
      </c>
      <c r="L862">
        <v>5</v>
      </c>
      <c r="M862" t="s">
        <v>6077</v>
      </c>
      <c r="N862" t="s">
        <v>6078</v>
      </c>
      <c r="O862" t="s">
        <v>6079</v>
      </c>
      <c r="P862" t="s">
        <v>6080</v>
      </c>
      <c r="Q862" t="s">
        <v>6081</v>
      </c>
      <c r="R862" t="s">
        <v>30</v>
      </c>
      <c r="S862" t="s">
        <v>28</v>
      </c>
    </row>
    <row r="863" spans="1:19" x14ac:dyDescent="0.25">
      <c r="A863" t="s">
        <v>1212</v>
      </c>
      <c r="B863" t="s">
        <v>1213</v>
      </c>
      <c r="C863" t="s">
        <v>1214</v>
      </c>
      <c r="D863" t="s">
        <v>1215</v>
      </c>
      <c r="E863">
        <v>2020</v>
      </c>
      <c r="F863" t="s">
        <v>1216</v>
      </c>
      <c r="G863">
        <v>8</v>
      </c>
      <c r="H863">
        <v>4</v>
      </c>
      <c r="J863">
        <v>1273</v>
      </c>
      <c r="K863">
        <v>1282</v>
      </c>
      <c r="L863">
        <v>9</v>
      </c>
      <c r="M863" t="s">
        <v>1217</v>
      </c>
      <c r="N863" t="s">
        <v>1218</v>
      </c>
      <c r="O863" t="s">
        <v>1219</v>
      </c>
      <c r="P863" t="s">
        <v>1220</v>
      </c>
      <c r="Q863" t="s">
        <v>5960</v>
      </c>
      <c r="R863" t="s">
        <v>27</v>
      </c>
      <c r="S863" t="s">
        <v>28</v>
      </c>
    </row>
    <row r="864" spans="1:19" x14ac:dyDescent="0.25">
      <c r="A864" t="s">
        <v>1412</v>
      </c>
      <c r="B864" t="s">
        <v>1413</v>
      </c>
      <c r="C864" t="s">
        <v>1414</v>
      </c>
      <c r="D864" t="s">
        <v>1415</v>
      </c>
      <c r="E864">
        <v>2020</v>
      </c>
      <c r="F864" t="s">
        <v>94</v>
      </c>
      <c r="G864">
        <v>14</v>
      </c>
      <c r="H864">
        <v>15</v>
      </c>
      <c r="J864">
        <v>4</v>
      </c>
      <c r="K864">
        <v>24</v>
      </c>
      <c r="L864">
        <v>20</v>
      </c>
      <c r="M864" t="s">
        <v>1416</v>
      </c>
      <c r="N864" t="s">
        <v>1417</v>
      </c>
      <c r="O864" t="s">
        <v>1418</v>
      </c>
      <c r="P864" t="s">
        <v>1419</v>
      </c>
      <c r="Q864" t="s">
        <v>6054</v>
      </c>
      <c r="R864" t="s">
        <v>27</v>
      </c>
      <c r="S864" t="s">
        <v>28</v>
      </c>
    </row>
    <row r="865" spans="1:19" x14ac:dyDescent="0.25">
      <c r="A865" t="s">
        <v>1672</v>
      </c>
      <c r="B865" t="s">
        <v>1673</v>
      </c>
      <c r="C865" t="s">
        <v>1674</v>
      </c>
      <c r="D865" t="s">
        <v>1675</v>
      </c>
      <c r="E865">
        <v>2020</v>
      </c>
      <c r="F865" t="s">
        <v>1676</v>
      </c>
      <c r="G865">
        <v>22</v>
      </c>
      <c r="H865">
        <v>8</v>
      </c>
      <c r="I865" t="s">
        <v>1677</v>
      </c>
      <c r="M865" t="s">
        <v>1678</v>
      </c>
      <c r="N865" t="s">
        <v>1679</v>
      </c>
      <c r="O865" t="s">
        <v>1680</v>
      </c>
      <c r="P865" t="s">
        <v>1681</v>
      </c>
      <c r="Q865" t="s">
        <v>5888</v>
      </c>
      <c r="R865" t="s">
        <v>27</v>
      </c>
      <c r="S865" t="s">
        <v>28</v>
      </c>
    </row>
    <row r="866" spans="1:19" x14ac:dyDescent="0.25">
      <c r="A866" t="s">
        <v>1707</v>
      </c>
      <c r="B866" t="s">
        <v>1708</v>
      </c>
      <c r="C866" t="s">
        <v>1709</v>
      </c>
      <c r="D866" t="s">
        <v>1710</v>
      </c>
      <c r="E866">
        <v>2020</v>
      </c>
      <c r="F866" t="s">
        <v>133</v>
      </c>
      <c r="G866">
        <v>9</v>
      </c>
      <c r="H866">
        <v>2</v>
      </c>
      <c r="J866">
        <v>108</v>
      </c>
      <c r="K866">
        <v>112</v>
      </c>
      <c r="L866">
        <v>4</v>
      </c>
      <c r="M866" t="s">
        <v>1711</v>
      </c>
      <c r="N866" t="s">
        <v>1712</v>
      </c>
      <c r="O866" t="s">
        <v>1713</v>
      </c>
      <c r="P866" t="s">
        <v>1714</v>
      </c>
      <c r="Q866" t="s">
        <v>5902</v>
      </c>
      <c r="R866" t="s">
        <v>27</v>
      </c>
      <c r="S866" t="s">
        <v>28</v>
      </c>
    </row>
    <row r="867" spans="1:19" x14ac:dyDescent="0.25">
      <c r="A867" t="s">
        <v>1521</v>
      </c>
      <c r="B867" t="s">
        <v>1522</v>
      </c>
      <c r="C867" t="s">
        <v>1523</v>
      </c>
      <c r="D867" t="s">
        <v>1524</v>
      </c>
      <c r="E867">
        <v>2020</v>
      </c>
      <c r="F867" t="s">
        <v>1525</v>
      </c>
      <c r="I867">
        <v>9234220</v>
      </c>
      <c r="J867">
        <v>543</v>
      </c>
      <c r="K867">
        <v>547</v>
      </c>
      <c r="L867">
        <v>4</v>
      </c>
      <c r="M867" t="s">
        <v>1526</v>
      </c>
      <c r="N867" t="s">
        <v>1527</v>
      </c>
      <c r="O867" t="s">
        <v>1528</v>
      </c>
      <c r="P867" t="s">
        <v>1529</v>
      </c>
      <c r="Q867" t="s">
        <v>5820</v>
      </c>
      <c r="R867" t="s">
        <v>30</v>
      </c>
      <c r="S867" t="s">
        <v>28</v>
      </c>
    </row>
    <row r="868" spans="1:19" x14ac:dyDescent="0.25">
      <c r="A868" t="s">
        <v>1119</v>
      </c>
      <c r="B868" t="s">
        <v>1120</v>
      </c>
      <c r="C868" t="s">
        <v>1121</v>
      </c>
      <c r="D868" t="s">
        <v>1530</v>
      </c>
      <c r="E868">
        <v>2020</v>
      </c>
      <c r="F868" t="s">
        <v>1531</v>
      </c>
      <c r="G868">
        <v>16</v>
      </c>
      <c r="H868" t="s">
        <v>1532</v>
      </c>
      <c r="I868">
        <v>73</v>
      </c>
      <c r="M868" t="s">
        <v>1533</v>
      </c>
      <c r="N868" t="s">
        <v>1534</v>
      </c>
      <c r="O868" t="s">
        <v>1535</v>
      </c>
      <c r="P868" t="s">
        <v>1536</v>
      </c>
      <c r="Q868" t="s">
        <v>5821</v>
      </c>
      <c r="R868" t="s">
        <v>27</v>
      </c>
      <c r="S868" t="s">
        <v>28</v>
      </c>
    </row>
    <row r="869" spans="1:19" x14ac:dyDescent="0.25">
      <c r="A869" t="s">
        <v>1456</v>
      </c>
      <c r="B869" t="s">
        <v>1457</v>
      </c>
      <c r="C869" t="s">
        <v>1458</v>
      </c>
      <c r="D869" t="s">
        <v>1459</v>
      </c>
      <c r="E869">
        <v>2020</v>
      </c>
      <c r="F869" t="s">
        <v>1460</v>
      </c>
      <c r="G869">
        <v>39</v>
      </c>
      <c r="H869">
        <v>6</v>
      </c>
      <c r="J869">
        <v>624</v>
      </c>
      <c r="K869">
        <v>647</v>
      </c>
      <c r="L869">
        <v>23</v>
      </c>
      <c r="M869" t="s">
        <v>1461</v>
      </c>
      <c r="N869" t="s">
        <v>1462</v>
      </c>
      <c r="O869" t="s">
        <v>1463</v>
      </c>
      <c r="P869" t="s">
        <v>1464</v>
      </c>
      <c r="Q869" t="s">
        <v>5743</v>
      </c>
      <c r="R869" t="s">
        <v>27</v>
      </c>
      <c r="S869" t="s">
        <v>28</v>
      </c>
    </row>
    <row r="870" spans="1:19" x14ac:dyDescent="0.25">
      <c r="A870" t="s">
        <v>1630</v>
      </c>
      <c r="B870" t="s">
        <v>1631</v>
      </c>
      <c r="C870" t="s">
        <v>1632</v>
      </c>
      <c r="D870" t="s">
        <v>1633</v>
      </c>
      <c r="E870">
        <v>2020</v>
      </c>
      <c r="F870" t="s">
        <v>250</v>
      </c>
      <c r="I870">
        <v>3405517</v>
      </c>
      <c r="J870">
        <v>145</v>
      </c>
      <c r="K870">
        <v>154</v>
      </c>
      <c r="L870">
        <v>9</v>
      </c>
      <c r="M870" t="s">
        <v>1634</v>
      </c>
      <c r="N870" t="s">
        <v>1635</v>
      </c>
      <c r="O870" t="s">
        <v>1636</v>
      </c>
      <c r="P870" t="s">
        <v>1637</v>
      </c>
      <c r="Q870" t="s">
        <v>5884</v>
      </c>
      <c r="R870" t="s">
        <v>30</v>
      </c>
      <c r="S870" t="s">
        <v>28</v>
      </c>
    </row>
    <row r="871" spans="1:19" x14ac:dyDescent="0.25">
      <c r="A871" t="s">
        <v>5630</v>
      </c>
      <c r="B871" t="s">
        <v>5631</v>
      </c>
      <c r="C871" t="s">
        <v>5632</v>
      </c>
      <c r="D871" t="s">
        <v>5633</v>
      </c>
      <c r="E871">
        <v>2020</v>
      </c>
      <c r="F871" t="s">
        <v>5634</v>
      </c>
      <c r="G871">
        <v>14</v>
      </c>
      <c r="H871">
        <v>2</v>
      </c>
      <c r="J871">
        <v>88</v>
      </c>
      <c r="K871">
        <v>97</v>
      </c>
      <c r="L871">
        <v>9</v>
      </c>
      <c r="M871" t="s">
        <v>5635</v>
      </c>
      <c r="N871" t="s">
        <v>5636</v>
      </c>
      <c r="O871" t="s">
        <v>5637</v>
      </c>
      <c r="Q871" t="s">
        <v>5638</v>
      </c>
      <c r="R871" t="s">
        <v>27</v>
      </c>
      <c r="S871" t="s">
        <v>28</v>
      </c>
    </row>
    <row r="872" spans="1:19" x14ac:dyDescent="0.25">
      <c r="A872" t="s">
        <v>9254</v>
      </c>
      <c r="D872" t="s">
        <v>9255</v>
      </c>
      <c r="E872">
        <v>2021</v>
      </c>
      <c r="F872" t="s">
        <v>9404</v>
      </c>
      <c r="J872">
        <v>150</v>
      </c>
      <c r="K872">
        <v>156</v>
      </c>
      <c r="L872">
        <f>K872-J872+1</f>
        <v>7</v>
      </c>
      <c r="M872" t="s">
        <v>948</v>
      </c>
      <c r="N872" t="s">
        <v>9256</v>
      </c>
      <c r="O872" t="s">
        <v>9257</v>
      </c>
      <c r="R872" t="s">
        <v>9238</v>
      </c>
      <c r="S872" t="s">
        <v>9239</v>
      </c>
    </row>
    <row r="873" spans="1:19" x14ac:dyDescent="0.25">
      <c r="A873" t="s">
        <v>7309</v>
      </c>
      <c r="D873" t="s">
        <v>7310</v>
      </c>
      <c r="E873">
        <v>2021</v>
      </c>
      <c r="F873" t="s">
        <v>7311</v>
      </c>
      <c r="J873">
        <v>190</v>
      </c>
      <c r="K873">
        <v>195</v>
      </c>
      <c r="L873">
        <f t="shared" ref="L873:L899" si="13">K873-J873</f>
        <v>5</v>
      </c>
      <c r="M873" t="s">
        <v>659</v>
      </c>
      <c r="N873" t="s">
        <v>7312</v>
      </c>
      <c r="O873" t="s">
        <v>7313</v>
      </c>
      <c r="P873" t="s">
        <v>7314</v>
      </c>
      <c r="Q873" s="3"/>
      <c r="R873" t="s">
        <v>7286</v>
      </c>
      <c r="S873" t="s">
        <v>7287</v>
      </c>
    </row>
    <row r="874" spans="1:19" x14ac:dyDescent="0.25">
      <c r="A874" t="s">
        <v>7360</v>
      </c>
      <c r="D874" t="s">
        <v>7361</v>
      </c>
      <c r="E874">
        <v>2021</v>
      </c>
      <c r="F874" t="s">
        <v>7362</v>
      </c>
      <c r="J874">
        <v>1</v>
      </c>
      <c r="K874">
        <v>6</v>
      </c>
      <c r="L874">
        <f t="shared" si="13"/>
        <v>5</v>
      </c>
      <c r="M874" t="s">
        <v>7363</v>
      </c>
      <c r="N874" t="s">
        <v>7364</v>
      </c>
      <c r="O874" t="s">
        <v>7365</v>
      </c>
      <c r="P874" t="s">
        <v>7366</v>
      </c>
      <c r="Q874" s="3"/>
      <c r="R874" t="s">
        <v>7286</v>
      </c>
      <c r="S874" t="s">
        <v>7287</v>
      </c>
    </row>
    <row r="875" spans="1:19" x14ac:dyDescent="0.25">
      <c r="A875" t="s">
        <v>7377</v>
      </c>
      <c r="D875" t="s">
        <v>7378</v>
      </c>
      <c r="E875">
        <v>2021</v>
      </c>
      <c r="F875" t="s">
        <v>7379</v>
      </c>
      <c r="J875">
        <v>1</v>
      </c>
      <c r="K875">
        <v>3</v>
      </c>
      <c r="L875">
        <f t="shared" si="13"/>
        <v>2</v>
      </c>
      <c r="M875" t="s">
        <v>7380</v>
      </c>
      <c r="N875" t="s">
        <v>7381</v>
      </c>
      <c r="O875" t="s">
        <v>7382</v>
      </c>
      <c r="P875" t="s">
        <v>7383</v>
      </c>
      <c r="Q875" s="3"/>
      <c r="R875" t="s">
        <v>7286</v>
      </c>
      <c r="S875" t="s">
        <v>7287</v>
      </c>
    </row>
    <row r="876" spans="1:19" x14ac:dyDescent="0.25">
      <c r="A876" t="s">
        <v>7452</v>
      </c>
      <c r="D876" t="s">
        <v>7453</v>
      </c>
      <c r="E876">
        <v>2021</v>
      </c>
      <c r="F876" t="s">
        <v>7454</v>
      </c>
      <c r="J876">
        <v>1</v>
      </c>
      <c r="K876">
        <v>8</v>
      </c>
      <c r="L876">
        <f t="shared" si="13"/>
        <v>7</v>
      </c>
      <c r="M876" t="s">
        <v>1051</v>
      </c>
      <c r="N876" t="s">
        <v>7455</v>
      </c>
      <c r="O876" t="s">
        <v>7456</v>
      </c>
      <c r="P876" t="s">
        <v>7457</v>
      </c>
      <c r="Q876" s="3"/>
      <c r="R876" t="s">
        <v>7286</v>
      </c>
      <c r="S876" t="s">
        <v>7287</v>
      </c>
    </row>
    <row r="877" spans="1:19" x14ac:dyDescent="0.25">
      <c r="A877" t="s">
        <v>7498</v>
      </c>
      <c r="D877" t="s">
        <v>7499</v>
      </c>
      <c r="E877">
        <v>2021</v>
      </c>
      <c r="F877" t="s">
        <v>7500</v>
      </c>
      <c r="J877">
        <v>1</v>
      </c>
      <c r="K877">
        <v>6</v>
      </c>
      <c r="L877">
        <f t="shared" si="13"/>
        <v>5</v>
      </c>
      <c r="M877" t="s">
        <v>7501</v>
      </c>
      <c r="N877" t="s">
        <v>7502</v>
      </c>
      <c r="O877" t="s">
        <v>7503</v>
      </c>
      <c r="P877" t="s">
        <v>7504</v>
      </c>
      <c r="Q877" s="3"/>
      <c r="R877" t="s">
        <v>7286</v>
      </c>
      <c r="S877" t="s">
        <v>7287</v>
      </c>
    </row>
    <row r="878" spans="1:19" x14ac:dyDescent="0.25">
      <c r="A878" t="s">
        <v>7715</v>
      </c>
      <c r="D878" t="s">
        <v>843</v>
      </c>
      <c r="E878">
        <v>2021</v>
      </c>
      <c r="F878" t="s">
        <v>7716</v>
      </c>
      <c r="J878">
        <v>3356</v>
      </c>
      <c r="K878">
        <v>3360</v>
      </c>
      <c r="L878">
        <f t="shared" si="13"/>
        <v>4</v>
      </c>
      <c r="M878" t="s">
        <v>845</v>
      </c>
      <c r="N878" t="s">
        <v>7717</v>
      </c>
      <c r="O878" t="s">
        <v>7718</v>
      </c>
      <c r="Q878" s="3"/>
      <c r="R878" t="s">
        <v>7286</v>
      </c>
      <c r="S878" t="s">
        <v>7287</v>
      </c>
    </row>
    <row r="879" spans="1:19" x14ac:dyDescent="0.25">
      <c r="A879" t="s">
        <v>7959</v>
      </c>
      <c r="D879" t="s">
        <v>7960</v>
      </c>
      <c r="E879">
        <v>2021</v>
      </c>
      <c r="F879" t="s">
        <v>758</v>
      </c>
      <c r="G879">
        <v>9</v>
      </c>
      <c r="J879">
        <v>72087</v>
      </c>
      <c r="K879">
        <v>72102</v>
      </c>
      <c r="L879">
        <f t="shared" si="13"/>
        <v>15</v>
      </c>
      <c r="M879" t="s">
        <v>7961</v>
      </c>
      <c r="N879" t="s">
        <v>7962</v>
      </c>
      <c r="O879" t="s">
        <v>7963</v>
      </c>
      <c r="P879" t="s">
        <v>7964</v>
      </c>
      <c r="Q879" s="3"/>
      <c r="R879" t="s">
        <v>7340</v>
      </c>
      <c r="S879" t="s">
        <v>7287</v>
      </c>
    </row>
    <row r="880" spans="1:19" x14ac:dyDescent="0.25">
      <c r="A880" t="s">
        <v>8002</v>
      </c>
      <c r="D880" t="s">
        <v>8003</v>
      </c>
      <c r="E880">
        <v>2021</v>
      </c>
      <c r="F880" t="s">
        <v>8004</v>
      </c>
      <c r="J880">
        <v>1</v>
      </c>
      <c r="K880">
        <v>9</v>
      </c>
      <c r="L880">
        <f t="shared" si="13"/>
        <v>8</v>
      </c>
      <c r="M880" t="s">
        <v>8005</v>
      </c>
      <c r="N880" t="s">
        <v>8006</v>
      </c>
      <c r="O880" t="s">
        <v>8007</v>
      </c>
      <c r="P880" t="s">
        <v>8008</v>
      </c>
      <c r="Q880" s="3"/>
      <c r="R880" t="s">
        <v>7286</v>
      </c>
      <c r="S880" t="s">
        <v>7287</v>
      </c>
    </row>
    <row r="881" spans="1:19" x14ac:dyDescent="0.25">
      <c r="A881" t="s">
        <v>8112</v>
      </c>
      <c r="D881" t="s">
        <v>8113</v>
      </c>
      <c r="E881">
        <v>2021</v>
      </c>
      <c r="F881" t="s">
        <v>8114</v>
      </c>
      <c r="J881">
        <v>1</v>
      </c>
      <c r="K881">
        <v>4</v>
      </c>
      <c r="L881">
        <f t="shared" si="13"/>
        <v>3</v>
      </c>
      <c r="M881" t="s">
        <v>8115</v>
      </c>
      <c r="N881" t="s">
        <v>8116</v>
      </c>
      <c r="O881" t="s">
        <v>8117</v>
      </c>
      <c r="P881" t="s">
        <v>8118</v>
      </c>
      <c r="Q881" s="3"/>
      <c r="R881" t="s">
        <v>7286</v>
      </c>
      <c r="S881" t="s">
        <v>7287</v>
      </c>
    </row>
    <row r="882" spans="1:19" x14ac:dyDescent="0.25">
      <c r="A882" t="s">
        <v>8191</v>
      </c>
      <c r="D882" t="s">
        <v>5594</v>
      </c>
      <c r="E882">
        <v>2021</v>
      </c>
      <c r="F882" t="s">
        <v>8192</v>
      </c>
      <c r="J882">
        <v>381</v>
      </c>
      <c r="K882">
        <v>386</v>
      </c>
      <c r="L882">
        <f t="shared" si="13"/>
        <v>5</v>
      </c>
      <c r="M882" t="s">
        <v>5596</v>
      </c>
      <c r="N882" t="s">
        <v>8193</v>
      </c>
      <c r="O882" t="s">
        <v>8194</v>
      </c>
      <c r="P882" t="s">
        <v>8195</v>
      </c>
      <c r="Q882" s="3"/>
      <c r="R882" t="s">
        <v>7286</v>
      </c>
      <c r="S882" t="s">
        <v>7287</v>
      </c>
    </row>
    <row r="883" spans="1:19" x14ac:dyDescent="0.25">
      <c r="A883" t="s">
        <v>8406</v>
      </c>
      <c r="D883" t="s">
        <v>5728</v>
      </c>
      <c r="E883">
        <v>2021</v>
      </c>
      <c r="F883" t="s">
        <v>8407</v>
      </c>
      <c r="J883">
        <v>1</v>
      </c>
      <c r="K883">
        <v>6</v>
      </c>
      <c r="L883">
        <f t="shared" si="13"/>
        <v>5</v>
      </c>
      <c r="M883" t="s">
        <v>5730</v>
      </c>
      <c r="N883" t="s">
        <v>8408</v>
      </c>
      <c r="O883" t="s">
        <v>8409</v>
      </c>
      <c r="Q883" s="3"/>
      <c r="R883" t="s">
        <v>7286</v>
      </c>
      <c r="S883" t="s">
        <v>7287</v>
      </c>
    </row>
    <row r="884" spans="1:19" x14ac:dyDescent="0.25">
      <c r="A884" t="s">
        <v>8410</v>
      </c>
      <c r="D884" t="s">
        <v>8411</v>
      </c>
      <c r="E884">
        <v>2021</v>
      </c>
      <c r="F884" t="s">
        <v>8412</v>
      </c>
      <c r="J884">
        <v>126</v>
      </c>
      <c r="K884">
        <v>135</v>
      </c>
      <c r="L884">
        <f t="shared" si="13"/>
        <v>9</v>
      </c>
      <c r="M884" t="s">
        <v>8413</v>
      </c>
      <c r="N884" t="s">
        <v>8414</v>
      </c>
      <c r="O884" t="s">
        <v>8415</v>
      </c>
      <c r="P884" t="s">
        <v>8416</v>
      </c>
      <c r="Q884" s="3"/>
      <c r="R884" t="s">
        <v>7286</v>
      </c>
      <c r="S884" t="s">
        <v>7287</v>
      </c>
    </row>
    <row r="885" spans="1:19" x14ac:dyDescent="0.25">
      <c r="A885" t="s">
        <v>8417</v>
      </c>
      <c r="D885" t="s">
        <v>8418</v>
      </c>
      <c r="E885">
        <v>2021</v>
      </c>
      <c r="F885" t="s">
        <v>758</v>
      </c>
      <c r="G885">
        <v>9</v>
      </c>
      <c r="J885">
        <v>103120</v>
      </c>
      <c r="K885">
        <v>103131</v>
      </c>
      <c r="L885">
        <f t="shared" si="13"/>
        <v>11</v>
      </c>
      <c r="M885" t="s">
        <v>8419</v>
      </c>
      <c r="N885" t="s">
        <v>8420</v>
      </c>
      <c r="O885" t="s">
        <v>8421</v>
      </c>
      <c r="P885" t="s">
        <v>8422</v>
      </c>
      <c r="Q885" s="3"/>
      <c r="R885" t="s">
        <v>7340</v>
      </c>
      <c r="S885" t="s">
        <v>7287</v>
      </c>
    </row>
    <row r="886" spans="1:19" x14ac:dyDescent="0.25">
      <c r="A886" t="s">
        <v>8509</v>
      </c>
      <c r="D886" t="s">
        <v>8510</v>
      </c>
      <c r="E886">
        <v>2021</v>
      </c>
      <c r="F886" t="s">
        <v>7454</v>
      </c>
      <c r="J886">
        <v>1</v>
      </c>
      <c r="K886">
        <v>5</v>
      </c>
      <c r="L886">
        <f t="shared" si="13"/>
        <v>4</v>
      </c>
      <c r="M886" t="s">
        <v>8511</v>
      </c>
      <c r="N886" t="s">
        <v>8512</v>
      </c>
      <c r="O886" t="s">
        <v>8513</v>
      </c>
      <c r="P886" t="s">
        <v>8514</v>
      </c>
      <c r="Q886" s="3"/>
      <c r="R886" t="s">
        <v>7286</v>
      </c>
      <c r="S886" t="s">
        <v>7287</v>
      </c>
    </row>
    <row r="887" spans="1:19" x14ac:dyDescent="0.25">
      <c r="A887" t="s">
        <v>8543</v>
      </c>
      <c r="D887" t="s">
        <v>8544</v>
      </c>
      <c r="E887">
        <v>2021</v>
      </c>
      <c r="F887" t="s">
        <v>8545</v>
      </c>
      <c r="J887">
        <v>264</v>
      </c>
      <c r="K887">
        <v>268</v>
      </c>
      <c r="L887">
        <f t="shared" si="13"/>
        <v>4</v>
      </c>
      <c r="M887" t="s">
        <v>5693</v>
      </c>
      <c r="N887" t="s">
        <v>8546</v>
      </c>
      <c r="O887" t="s">
        <v>8547</v>
      </c>
      <c r="P887" t="s">
        <v>8548</v>
      </c>
      <c r="Q887" s="3"/>
      <c r="R887" t="s">
        <v>7286</v>
      </c>
      <c r="S887" t="s">
        <v>7287</v>
      </c>
    </row>
    <row r="888" spans="1:19" x14ac:dyDescent="0.25">
      <c r="A888" t="s">
        <v>8549</v>
      </c>
      <c r="D888" t="s">
        <v>8550</v>
      </c>
      <c r="E888">
        <v>2021</v>
      </c>
      <c r="F888" t="s">
        <v>8551</v>
      </c>
      <c r="J888">
        <v>144</v>
      </c>
      <c r="K888">
        <v>148</v>
      </c>
      <c r="L888">
        <f t="shared" si="13"/>
        <v>4</v>
      </c>
      <c r="M888" t="s">
        <v>8552</v>
      </c>
      <c r="N888" t="s">
        <v>8553</v>
      </c>
      <c r="O888" t="s">
        <v>8554</v>
      </c>
      <c r="P888" t="s">
        <v>8555</v>
      </c>
      <c r="Q888" s="3"/>
      <c r="R888" t="s">
        <v>7286</v>
      </c>
      <c r="S888" t="s">
        <v>7287</v>
      </c>
    </row>
    <row r="889" spans="1:19" x14ac:dyDescent="0.25">
      <c r="A889" t="s">
        <v>8717</v>
      </c>
      <c r="D889" t="s">
        <v>8718</v>
      </c>
      <c r="E889">
        <v>2021</v>
      </c>
      <c r="F889" t="s">
        <v>8719</v>
      </c>
      <c r="J889">
        <v>1</v>
      </c>
      <c r="K889">
        <v>8</v>
      </c>
      <c r="L889">
        <f t="shared" si="13"/>
        <v>7</v>
      </c>
      <c r="M889" t="s">
        <v>8720</v>
      </c>
      <c r="N889" t="s">
        <v>8721</v>
      </c>
      <c r="O889" t="s">
        <v>8722</v>
      </c>
      <c r="P889" t="s">
        <v>8723</v>
      </c>
      <c r="Q889" s="3"/>
      <c r="R889" t="s">
        <v>7286</v>
      </c>
      <c r="S889" t="s">
        <v>7287</v>
      </c>
    </row>
    <row r="890" spans="1:19" x14ac:dyDescent="0.25">
      <c r="A890" t="s">
        <v>8739</v>
      </c>
      <c r="D890" t="s">
        <v>8740</v>
      </c>
      <c r="E890">
        <v>2021</v>
      </c>
      <c r="F890" t="s">
        <v>8741</v>
      </c>
      <c r="J890">
        <v>314</v>
      </c>
      <c r="K890">
        <v>316</v>
      </c>
      <c r="L890">
        <f t="shared" si="13"/>
        <v>2</v>
      </c>
      <c r="M890" t="s">
        <v>8742</v>
      </c>
      <c r="N890" t="s">
        <v>8743</v>
      </c>
      <c r="O890" t="s">
        <v>8744</v>
      </c>
      <c r="P890" t="s">
        <v>8745</v>
      </c>
      <c r="Q890" s="3"/>
      <c r="R890" t="s">
        <v>7286</v>
      </c>
      <c r="S890" t="s">
        <v>7287</v>
      </c>
    </row>
    <row r="891" spans="1:19" x14ac:dyDescent="0.25">
      <c r="A891" t="s">
        <v>8766</v>
      </c>
      <c r="D891" t="s">
        <v>8767</v>
      </c>
      <c r="E891">
        <v>2021</v>
      </c>
      <c r="F891" t="s">
        <v>8768</v>
      </c>
      <c r="J891">
        <v>126</v>
      </c>
      <c r="K891">
        <v>133</v>
      </c>
      <c r="L891">
        <f t="shared" si="13"/>
        <v>7</v>
      </c>
      <c r="M891" t="s">
        <v>8769</v>
      </c>
      <c r="N891" t="s">
        <v>8770</v>
      </c>
      <c r="O891" t="s">
        <v>8771</v>
      </c>
      <c r="P891" t="s">
        <v>8772</v>
      </c>
      <c r="Q891" s="3"/>
      <c r="R891" t="s">
        <v>7286</v>
      </c>
      <c r="S891" t="s">
        <v>7287</v>
      </c>
    </row>
    <row r="892" spans="1:19" x14ac:dyDescent="0.25">
      <c r="A892" t="s">
        <v>8784</v>
      </c>
      <c r="D892" t="s">
        <v>880</v>
      </c>
      <c r="E892">
        <v>2021</v>
      </c>
      <c r="F892" t="s">
        <v>8004</v>
      </c>
      <c r="J892">
        <v>1</v>
      </c>
      <c r="K892">
        <v>5</v>
      </c>
      <c r="L892">
        <f t="shared" si="13"/>
        <v>4</v>
      </c>
      <c r="M892" t="s">
        <v>882</v>
      </c>
      <c r="N892" t="s">
        <v>8785</v>
      </c>
      <c r="O892" t="s">
        <v>8786</v>
      </c>
      <c r="P892" t="s">
        <v>8787</v>
      </c>
      <c r="Q892" s="3"/>
      <c r="R892" t="s">
        <v>7286</v>
      </c>
      <c r="S892" t="s">
        <v>7287</v>
      </c>
    </row>
    <row r="893" spans="1:19" x14ac:dyDescent="0.25">
      <c r="A893" t="s">
        <v>8793</v>
      </c>
      <c r="D893" t="s">
        <v>8794</v>
      </c>
      <c r="E893">
        <v>2021</v>
      </c>
      <c r="F893" t="s">
        <v>8795</v>
      </c>
      <c r="J893">
        <v>225</v>
      </c>
      <c r="K893">
        <v>229</v>
      </c>
      <c r="L893">
        <f t="shared" si="13"/>
        <v>4</v>
      </c>
      <c r="M893" t="s">
        <v>8796</v>
      </c>
      <c r="N893" t="s">
        <v>8797</v>
      </c>
      <c r="O893" t="s">
        <v>8798</v>
      </c>
      <c r="P893" t="s">
        <v>8799</v>
      </c>
      <c r="Q893" s="3"/>
      <c r="R893" t="s">
        <v>7286</v>
      </c>
      <c r="S893" t="s">
        <v>7287</v>
      </c>
    </row>
    <row r="894" spans="1:19" x14ac:dyDescent="0.25">
      <c r="A894" t="s">
        <v>8811</v>
      </c>
      <c r="D894" t="s">
        <v>8812</v>
      </c>
      <c r="E894">
        <v>2021</v>
      </c>
      <c r="F894" t="s">
        <v>8813</v>
      </c>
      <c r="J894">
        <v>1</v>
      </c>
      <c r="K894">
        <v>5</v>
      </c>
      <c r="L894">
        <f t="shared" si="13"/>
        <v>4</v>
      </c>
      <c r="M894" t="s">
        <v>8814</v>
      </c>
      <c r="N894" t="s">
        <v>8815</v>
      </c>
      <c r="O894" t="s">
        <v>8816</v>
      </c>
      <c r="P894" t="s">
        <v>8817</v>
      </c>
      <c r="Q894" s="3"/>
      <c r="R894" t="s">
        <v>7286</v>
      </c>
      <c r="S894" t="s">
        <v>7287</v>
      </c>
    </row>
    <row r="895" spans="1:19" x14ac:dyDescent="0.25">
      <c r="A895" t="s">
        <v>9003</v>
      </c>
      <c r="D895" t="s">
        <v>9004</v>
      </c>
      <c r="E895">
        <v>2021</v>
      </c>
      <c r="F895" t="s">
        <v>9005</v>
      </c>
      <c r="J895">
        <v>237</v>
      </c>
      <c r="K895">
        <v>237</v>
      </c>
      <c r="L895">
        <f t="shared" si="13"/>
        <v>0</v>
      </c>
      <c r="M895" t="s">
        <v>9006</v>
      </c>
      <c r="N895" t="s">
        <v>9007</v>
      </c>
      <c r="O895" t="s">
        <v>9008</v>
      </c>
      <c r="Q895" s="3"/>
      <c r="R895" t="s">
        <v>7286</v>
      </c>
      <c r="S895" t="s">
        <v>7287</v>
      </c>
    </row>
    <row r="896" spans="1:19" x14ac:dyDescent="0.25">
      <c r="A896" t="s">
        <v>9048</v>
      </c>
      <c r="D896" t="s">
        <v>9049</v>
      </c>
      <c r="E896">
        <v>2021</v>
      </c>
      <c r="F896" t="s">
        <v>7454</v>
      </c>
      <c r="J896">
        <v>1</v>
      </c>
      <c r="K896">
        <v>9</v>
      </c>
      <c r="L896">
        <f t="shared" si="13"/>
        <v>8</v>
      </c>
      <c r="M896" t="s">
        <v>9050</v>
      </c>
      <c r="N896" t="s">
        <v>9051</v>
      </c>
      <c r="O896" t="s">
        <v>9052</v>
      </c>
      <c r="P896" t="s">
        <v>9053</v>
      </c>
      <c r="Q896" s="3"/>
      <c r="R896" t="s">
        <v>7286</v>
      </c>
      <c r="S896" t="s">
        <v>7287</v>
      </c>
    </row>
    <row r="897" spans="1:19" x14ac:dyDescent="0.25">
      <c r="A897" t="s">
        <v>9065</v>
      </c>
      <c r="D897" t="s">
        <v>9066</v>
      </c>
      <c r="E897">
        <v>2021</v>
      </c>
      <c r="F897" t="s">
        <v>9067</v>
      </c>
      <c r="G897">
        <v>6</v>
      </c>
      <c r="J897">
        <v>1</v>
      </c>
      <c r="K897">
        <v>6</v>
      </c>
      <c r="L897">
        <f t="shared" si="13"/>
        <v>5</v>
      </c>
      <c r="M897" t="s">
        <v>9068</v>
      </c>
      <c r="N897" t="s">
        <v>9069</v>
      </c>
      <c r="O897" t="s">
        <v>9070</v>
      </c>
      <c r="P897" t="s">
        <v>9071</v>
      </c>
      <c r="Q897" s="3"/>
      <c r="R897" t="s">
        <v>7286</v>
      </c>
      <c r="S897" t="s">
        <v>7287</v>
      </c>
    </row>
    <row r="898" spans="1:19" x14ac:dyDescent="0.25">
      <c r="A898" t="s">
        <v>9091</v>
      </c>
      <c r="D898" t="s">
        <v>9092</v>
      </c>
      <c r="E898">
        <v>2021</v>
      </c>
      <c r="F898" t="s">
        <v>7454</v>
      </c>
      <c r="J898">
        <v>1</v>
      </c>
      <c r="K898">
        <v>8</v>
      </c>
      <c r="L898">
        <f t="shared" si="13"/>
        <v>7</v>
      </c>
      <c r="M898" t="s">
        <v>9093</v>
      </c>
      <c r="N898" t="s">
        <v>9094</v>
      </c>
      <c r="O898" t="s">
        <v>9095</v>
      </c>
      <c r="P898" t="s">
        <v>9096</v>
      </c>
      <c r="Q898" s="3"/>
      <c r="R898" t="s">
        <v>7286</v>
      </c>
      <c r="S898" t="s">
        <v>7287</v>
      </c>
    </row>
    <row r="899" spans="1:19" x14ac:dyDescent="0.25">
      <c r="A899" t="s">
        <v>9148</v>
      </c>
      <c r="D899" t="s">
        <v>9149</v>
      </c>
      <c r="E899">
        <v>2021</v>
      </c>
      <c r="F899" t="s">
        <v>9150</v>
      </c>
      <c r="J899">
        <v>1</v>
      </c>
      <c r="K899">
        <v>4</v>
      </c>
      <c r="L899">
        <f t="shared" si="13"/>
        <v>3</v>
      </c>
      <c r="M899" t="s">
        <v>9151</v>
      </c>
      <c r="N899" t="s">
        <v>9152</v>
      </c>
      <c r="O899" t="s">
        <v>9153</v>
      </c>
      <c r="P899" t="s">
        <v>9154</v>
      </c>
      <c r="Q899" s="3"/>
      <c r="R899" t="s">
        <v>7286</v>
      </c>
      <c r="S899" t="s">
        <v>7287</v>
      </c>
    </row>
    <row r="900" spans="1:19" x14ac:dyDescent="0.25">
      <c r="D900" t="s">
        <v>9226</v>
      </c>
      <c r="E900">
        <v>2021</v>
      </c>
      <c r="F900" t="s">
        <v>9227</v>
      </c>
      <c r="J900" t="s">
        <v>9228</v>
      </c>
      <c r="K900" t="s">
        <v>9228</v>
      </c>
      <c r="M900" t="s">
        <v>9229</v>
      </c>
      <c r="N900" t="s">
        <v>9230</v>
      </c>
      <c r="O900" t="s">
        <v>9231</v>
      </c>
      <c r="Q900" s="3"/>
      <c r="R900" t="s">
        <v>7286</v>
      </c>
      <c r="S900" t="s">
        <v>7287</v>
      </c>
    </row>
    <row r="901" spans="1:19" x14ac:dyDescent="0.25">
      <c r="A901" t="s">
        <v>646</v>
      </c>
      <c r="B901" t="s">
        <v>647</v>
      </c>
      <c r="C901" t="s">
        <v>648</v>
      </c>
      <c r="D901" t="s">
        <v>649</v>
      </c>
      <c r="E901">
        <v>2021</v>
      </c>
      <c r="F901" t="s">
        <v>650</v>
      </c>
      <c r="G901">
        <v>2021</v>
      </c>
      <c r="I901">
        <v>6668280</v>
      </c>
      <c r="M901" t="s">
        <v>651</v>
      </c>
      <c r="N901" t="s">
        <v>652</v>
      </c>
      <c r="O901" t="s">
        <v>653</v>
      </c>
      <c r="Q901" t="s">
        <v>5627</v>
      </c>
      <c r="R901" t="s">
        <v>27</v>
      </c>
      <c r="S901" t="s">
        <v>28</v>
      </c>
    </row>
    <row r="902" spans="1:19" x14ac:dyDescent="0.25">
      <c r="A902" t="s">
        <v>878</v>
      </c>
      <c r="B902" t="s">
        <v>879</v>
      </c>
      <c r="C902">
        <v>56597319400</v>
      </c>
      <c r="D902" t="s">
        <v>880</v>
      </c>
      <c r="E902">
        <v>2021</v>
      </c>
      <c r="F902" t="s">
        <v>462</v>
      </c>
      <c r="G902" t="s">
        <v>881</v>
      </c>
      <c r="M902" t="s">
        <v>882</v>
      </c>
      <c r="N902" t="s">
        <v>883</v>
      </c>
      <c r="O902" t="s">
        <v>884</v>
      </c>
      <c r="P902" t="s">
        <v>885</v>
      </c>
      <c r="Q902" t="s">
        <v>5819</v>
      </c>
      <c r="R902" t="s">
        <v>30</v>
      </c>
      <c r="S902" t="s">
        <v>28</v>
      </c>
    </row>
    <row r="903" spans="1:19" x14ac:dyDescent="0.25">
      <c r="A903" t="s">
        <v>861</v>
      </c>
      <c r="B903" t="s">
        <v>862</v>
      </c>
      <c r="C903" t="s">
        <v>863</v>
      </c>
      <c r="D903" t="s">
        <v>864</v>
      </c>
      <c r="E903">
        <v>2021</v>
      </c>
      <c r="F903" t="s">
        <v>197</v>
      </c>
      <c r="G903">
        <v>80</v>
      </c>
      <c r="H903">
        <v>4</v>
      </c>
      <c r="J903">
        <v>5225</v>
      </c>
      <c r="K903">
        <v>5253</v>
      </c>
      <c r="L903">
        <v>28</v>
      </c>
      <c r="M903" t="s">
        <v>865</v>
      </c>
      <c r="N903" t="s">
        <v>866</v>
      </c>
      <c r="O903" t="s">
        <v>867</v>
      </c>
      <c r="P903" t="s">
        <v>868</v>
      </c>
      <c r="Q903" t="s">
        <v>5807</v>
      </c>
      <c r="R903" t="s">
        <v>27</v>
      </c>
      <c r="S903" t="s">
        <v>28</v>
      </c>
    </row>
    <row r="904" spans="1:19" x14ac:dyDescent="0.25">
      <c r="A904" t="s">
        <v>1046</v>
      </c>
      <c r="B904" t="s">
        <v>1047</v>
      </c>
      <c r="C904">
        <v>57202077146</v>
      </c>
      <c r="D904" t="s">
        <v>1048</v>
      </c>
      <c r="E904">
        <v>2021</v>
      </c>
      <c r="F904" t="s">
        <v>1049</v>
      </c>
      <c r="G904" t="s">
        <v>1050</v>
      </c>
      <c r="M904" t="s">
        <v>1051</v>
      </c>
      <c r="N904" t="s">
        <v>1052</v>
      </c>
      <c r="O904" t="s">
        <v>1053</v>
      </c>
      <c r="P904" t="s">
        <v>1054</v>
      </c>
      <c r="Q904" t="s">
        <v>5886</v>
      </c>
      <c r="R904" t="s">
        <v>30</v>
      </c>
      <c r="S904" t="s">
        <v>28</v>
      </c>
    </row>
    <row r="905" spans="1:19" x14ac:dyDescent="0.25">
      <c r="A905" t="s">
        <v>5755</v>
      </c>
      <c r="B905" t="s">
        <v>5756</v>
      </c>
      <c r="C905" t="s">
        <v>5757</v>
      </c>
      <c r="D905" t="s">
        <v>5758</v>
      </c>
      <c r="E905">
        <v>2021</v>
      </c>
      <c r="F905" t="s">
        <v>403</v>
      </c>
      <c r="G905">
        <v>276</v>
      </c>
      <c r="J905">
        <v>361</v>
      </c>
      <c r="K905">
        <v>368</v>
      </c>
      <c r="L905">
        <v>7</v>
      </c>
      <c r="M905" t="s">
        <v>5759</v>
      </c>
      <c r="N905" t="s">
        <v>5760</v>
      </c>
      <c r="O905" t="s">
        <v>5761</v>
      </c>
      <c r="P905" t="s">
        <v>5762</v>
      </c>
      <c r="Q905" t="s">
        <v>5763</v>
      </c>
      <c r="R905" t="s">
        <v>30</v>
      </c>
      <c r="S905" t="s">
        <v>28</v>
      </c>
    </row>
    <row r="906" spans="1:19" x14ac:dyDescent="0.25">
      <c r="A906" t="s">
        <v>5774</v>
      </c>
      <c r="B906" t="s">
        <v>5775</v>
      </c>
      <c r="C906" t="s">
        <v>5776</v>
      </c>
      <c r="D906" t="s">
        <v>5777</v>
      </c>
      <c r="E906">
        <v>2021</v>
      </c>
      <c r="F906" t="s">
        <v>373</v>
      </c>
      <c r="G906">
        <v>52</v>
      </c>
      <c r="H906">
        <v>2</v>
      </c>
      <c r="J906">
        <v>132</v>
      </c>
      <c r="K906">
        <v>152</v>
      </c>
      <c r="L906">
        <v>20</v>
      </c>
      <c r="M906" t="s">
        <v>5778</v>
      </c>
      <c r="N906" t="s">
        <v>5779</v>
      </c>
      <c r="O906" t="s">
        <v>5780</v>
      </c>
      <c r="P906" t="s">
        <v>5781</v>
      </c>
      <c r="Q906" t="s">
        <v>5782</v>
      </c>
      <c r="R906" t="s">
        <v>27</v>
      </c>
      <c r="S906" t="s">
        <v>28</v>
      </c>
    </row>
    <row r="907" spans="1:19" x14ac:dyDescent="0.25">
      <c r="A907" t="s">
        <v>654</v>
      </c>
      <c r="B907" t="s">
        <v>655</v>
      </c>
      <c r="C907" t="s">
        <v>656</v>
      </c>
      <c r="D907" t="s">
        <v>657</v>
      </c>
      <c r="E907">
        <v>2021</v>
      </c>
      <c r="F907" t="s">
        <v>658</v>
      </c>
      <c r="J907">
        <v>190</v>
      </c>
      <c r="K907">
        <v>195</v>
      </c>
      <c r="L907">
        <v>5</v>
      </c>
      <c r="M907" t="s">
        <v>659</v>
      </c>
      <c r="N907" t="s">
        <v>660</v>
      </c>
      <c r="O907" t="s">
        <v>661</v>
      </c>
      <c r="P907" t="s">
        <v>662</v>
      </c>
      <c r="Q907" t="s">
        <v>5628</v>
      </c>
      <c r="R907" t="s">
        <v>30</v>
      </c>
      <c r="S907" t="s">
        <v>28</v>
      </c>
    </row>
    <row r="908" spans="1:19" x14ac:dyDescent="0.25">
      <c r="A908" t="s">
        <v>926</v>
      </c>
      <c r="B908" t="s">
        <v>927</v>
      </c>
      <c r="C908" t="s">
        <v>928</v>
      </c>
      <c r="D908" t="s">
        <v>929</v>
      </c>
      <c r="E908">
        <v>2021</v>
      </c>
      <c r="F908" t="s">
        <v>930</v>
      </c>
      <c r="G908">
        <v>26</v>
      </c>
      <c r="H908">
        <v>2</v>
      </c>
      <c r="M908" t="s">
        <v>931</v>
      </c>
      <c r="N908" t="s">
        <v>932</v>
      </c>
      <c r="O908" t="s">
        <v>933</v>
      </c>
      <c r="Q908" t="s">
        <v>5834</v>
      </c>
      <c r="R908" t="s">
        <v>27</v>
      </c>
      <c r="S908" t="s">
        <v>28</v>
      </c>
    </row>
    <row r="909" spans="1:19" x14ac:dyDescent="0.25">
      <c r="A909" t="s">
        <v>1002</v>
      </c>
      <c r="B909" t="s">
        <v>1003</v>
      </c>
      <c r="C909" t="s">
        <v>1004</v>
      </c>
      <c r="D909" t="s">
        <v>1005</v>
      </c>
      <c r="E909">
        <v>2021</v>
      </c>
      <c r="F909" t="s">
        <v>29</v>
      </c>
      <c r="G909" t="s">
        <v>1006</v>
      </c>
      <c r="J909">
        <v>450</v>
      </c>
      <c r="K909">
        <v>461</v>
      </c>
      <c r="L909">
        <v>11</v>
      </c>
      <c r="M909" t="s">
        <v>1007</v>
      </c>
      <c r="N909" t="s">
        <v>1008</v>
      </c>
      <c r="O909" t="s">
        <v>1009</v>
      </c>
      <c r="P909" t="s">
        <v>1010</v>
      </c>
      <c r="Q909" t="s">
        <v>5872</v>
      </c>
      <c r="R909" t="s">
        <v>30</v>
      </c>
      <c r="S909" t="s">
        <v>28</v>
      </c>
    </row>
    <row r="910" spans="1:19" x14ac:dyDescent="0.25">
      <c r="A910" t="s">
        <v>1020</v>
      </c>
      <c r="B910" t="s">
        <v>1021</v>
      </c>
      <c r="C910" t="s">
        <v>1022</v>
      </c>
      <c r="D910" t="s">
        <v>1023</v>
      </c>
      <c r="E910">
        <v>2021</v>
      </c>
      <c r="F910" t="s">
        <v>29</v>
      </c>
      <c r="G910" t="s">
        <v>1024</v>
      </c>
      <c r="J910">
        <v>333</v>
      </c>
      <c r="K910">
        <v>337</v>
      </c>
      <c r="L910">
        <v>4</v>
      </c>
      <c r="M910" t="s">
        <v>1025</v>
      </c>
      <c r="N910" t="s">
        <v>1026</v>
      </c>
      <c r="O910" t="s">
        <v>1027</v>
      </c>
      <c r="P910" t="s">
        <v>1028</v>
      </c>
      <c r="Q910" t="s">
        <v>5874</v>
      </c>
      <c r="R910" t="s">
        <v>30</v>
      </c>
      <c r="S910" t="s">
        <v>28</v>
      </c>
    </row>
    <row r="911" spans="1:19" x14ac:dyDescent="0.25">
      <c r="A911" t="s">
        <v>1064</v>
      </c>
      <c r="B911" t="s">
        <v>1065</v>
      </c>
      <c r="C911" t="s">
        <v>1066</v>
      </c>
      <c r="D911" t="s">
        <v>1067</v>
      </c>
      <c r="E911">
        <v>2021</v>
      </c>
      <c r="F911" t="s">
        <v>1068</v>
      </c>
      <c r="G911">
        <v>47</v>
      </c>
      <c r="J911">
        <v>340</v>
      </c>
      <c r="K911">
        <v>346</v>
      </c>
      <c r="L911">
        <v>6</v>
      </c>
      <c r="M911" t="s">
        <v>1069</v>
      </c>
      <c r="N911" t="s">
        <v>1070</v>
      </c>
      <c r="O911" t="s">
        <v>1071</v>
      </c>
      <c r="P911" t="s">
        <v>1072</v>
      </c>
      <c r="Q911" t="s">
        <v>5889</v>
      </c>
      <c r="R911" t="s">
        <v>30</v>
      </c>
      <c r="S911" t="s">
        <v>28</v>
      </c>
    </row>
    <row r="912" spans="1:19" x14ac:dyDescent="0.25">
      <c r="A912" t="s">
        <v>626</v>
      </c>
      <c r="B912" t="s">
        <v>627</v>
      </c>
      <c r="C912" t="s">
        <v>628</v>
      </c>
      <c r="D912" t="s">
        <v>629</v>
      </c>
      <c r="E912">
        <v>2021</v>
      </c>
      <c r="F912" t="s">
        <v>630</v>
      </c>
      <c r="G912">
        <v>13</v>
      </c>
      <c r="H912">
        <v>9</v>
      </c>
      <c r="J912">
        <v>1228</v>
      </c>
      <c r="K912">
        <v>1235</v>
      </c>
      <c r="L912">
        <v>7</v>
      </c>
      <c r="M912" t="s">
        <v>631</v>
      </c>
      <c r="N912" t="s">
        <v>632</v>
      </c>
      <c r="O912" t="s">
        <v>633</v>
      </c>
      <c r="P912" t="s">
        <v>634</v>
      </c>
      <c r="Q912" t="s">
        <v>5616</v>
      </c>
      <c r="R912" t="s">
        <v>27</v>
      </c>
      <c r="S912" t="s">
        <v>28</v>
      </c>
    </row>
    <row r="913" spans="1:19" x14ac:dyDescent="0.25">
      <c r="A913" t="s">
        <v>894</v>
      </c>
      <c r="B913" t="s">
        <v>895</v>
      </c>
      <c r="C913" t="s">
        <v>896</v>
      </c>
      <c r="D913" t="s">
        <v>897</v>
      </c>
      <c r="E913">
        <v>2021</v>
      </c>
      <c r="F913" t="s">
        <v>898</v>
      </c>
      <c r="J913">
        <v>662</v>
      </c>
      <c r="K913">
        <v>665</v>
      </c>
      <c r="L913">
        <v>3</v>
      </c>
      <c r="M913" t="s">
        <v>899</v>
      </c>
      <c r="N913" t="s">
        <v>900</v>
      </c>
      <c r="O913" t="s">
        <v>901</v>
      </c>
      <c r="P913" t="s">
        <v>902</v>
      </c>
      <c r="Q913" t="s">
        <v>5822</v>
      </c>
      <c r="R913" t="s">
        <v>30</v>
      </c>
      <c r="S913" t="s">
        <v>28</v>
      </c>
    </row>
    <row r="914" spans="1:19" x14ac:dyDescent="0.25">
      <c r="A914" t="s">
        <v>5792</v>
      </c>
      <c r="B914" t="s">
        <v>5793</v>
      </c>
      <c r="C914" t="s">
        <v>5794</v>
      </c>
      <c r="D914" t="s">
        <v>5795</v>
      </c>
      <c r="E914">
        <v>2021</v>
      </c>
      <c r="F914" t="s">
        <v>53</v>
      </c>
      <c r="G914">
        <v>179</v>
      </c>
      <c r="J914">
        <v>813</v>
      </c>
      <c r="K914">
        <v>820</v>
      </c>
      <c r="L914">
        <v>7</v>
      </c>
      <c r="M914" t="s">
        <v>5796</v>
      </c>
      <c r="N914" t="s">
        <v>5797</v>
      </c>
      <c r="O914" t="s">
        <v>5798</v>
      </c>
      <c r="P914" t="s">
        <v>5799</v>
      </c>
      <c r="Q914" t="s">
        <v>5800</v>
      </c>
      <c r="R914" t="s">
        <v>30</v>
      </c>
      <c r="S914" t="s">
        <v>28</v>
      </c>
    </row>
    <row r="915" spans="1:19" x14ac:dyDescent="0.25">
      <c r="A915" t="s">
        <v>636</v>
      </c>
      <c r="B915" t="s">
        <v>637</v>
      </c>
      <c r="C915" t="s">
        <v>638</v>
      </c>
      <c r="D915" t="s">
        <v>639</v>
      </c>
      <c r="E915">
        <v>2021</v>
      </c>
      <c r="F915" t="s">
        <v>640</v>
      </c>
      <c r="J915">
        <v>23</v>
      </c>
      <c r="K915">
        <v>28</v>
      </c>
      <c r="L915">
        <v>5</v>
      </c>
      <c r="M915" t="s">
        <v>641</v>
      </c>
      <c r="N915" t="s">
        <v>642</v>
      </c>
      <c r="O915" t="s">
        <v>643</v>
      </c>
      <c r="P915" t="s">
        <v>644</v>
      </c>
      <c r="Q915" t="s">
        <v>5626</v>
      </c>
      <c r="R915" t="s">
        <v>30</v>
      </c>
      <c r="S915" t="s">
        <v>28</v>
      </c>
    </row>
    <row r="916" spans="1:19" x14ac:dyDescent="0.25">
      <c r="A916" t="s">
        <v>717</v>
      </c>
      <c r="B916" t="s">
        <v>718</v>
      </c>
      <c r="C916" t="s">
        <v>719</v>
      </c>
      <c r="D916" t="s">
        <v>720</v>
      </c>
      <c r="E916">
        <v>2021</v>
      </c>
      <c r="F916" t="s">
        <v>721</v>
      </c>
      <c r="G916">
        <v>24</v>
      </c>
      <c r="H916">
        <v>1</v>
      </c>
      <c r="J916">
        <v>245</v>
      </c>
      <c r="K916">
        <v>263</v>
      </c>
      <c r="L916">
        <v>18</v>
      </c>
      <c r="M916" t="s">
        <v>722</v>
      </c>
      <c r="N916" t="s">
        <v>723</v>
      </c>
      <c r="O916" t="s">
        <v>724</v>
      </c>
      <c r="P916" t="s">
        <v>725</v>
      </c>
      <c r="Q916" t="s">
        <v>5650</v>
      </c>
      <c r="R916" t="s">
        <v>27</v>
      </c>
      <c r="S916" t="s">
        <v>28</v>
      </c>
    </row>
    <row r="917" spans="1:19" x14ac:dyDescent="0.25">
      <c r="A917" t="s">
        <v>5640</v>
      </c>
      <c r="B917" t="s">
        <v>5641</v>
      </c>
      <c r="C917" t="s">
        <v>5642</v>
      </c>
      <c r="D917" t="s">
        <v>5643</v>
      </c>
      <c r="E917">
        <v>2021</v>
      </c>
      <c r="F917" t="s">
        <v>233</v>
      </c>
      <c r="G917">
        <v>2901</v>
      </c>
      <c r="J917">
        <v>54</v>
      </c>
      <c r="K917">
        <v>62</v>
      </c>
      <c r="L917">
        <v>8</v>
      </c>
      <c r="N917" t="s">
        <v>5644</v>
      </c>
      <c r="O917" t="s">
        <v>5645</v>
      </c>
      <c r="P917" t="s">
        <v>5646</v>
      </c>
      <c r="Q917" t="s">
        <v>5647</v>
      </c>
      <c r="R917" t="s">
        <v>30</v>
      </c>
      <c r="S917" t="s">
        <v>28</v>
      </c>
    </row>
    <row r="918" spans="1:19" x14ac:dyDescent="0.25">
      <c r="A918" t="s">
        <v>760</v>
      </c>
      <c r="B918" t="s">
        <v>761</v>
      </c>
      <c r="C918" t="s">
        <v>762</v>
      </c>
      <c r="D918" t="s">
        <v>763</v>
      </c>
      <c r="E918">
        <v>2021</v>
      </c>
      <c r="F918" t="s">
        <v>403</v>
      </c>
      <c r="G918">
        <v>261</v>
      </c>
      <c r="J918">
        <v>912</v>
      </c>
      <c r="K918">
        <v>922</v>
      </c>
      <c r="L918">
        <v>10</v>
      </c>
      <c r="M918" t="s">
        <v>764</v>
      </c>
      <c r="N918" t="s">
        <v>765</v>
      </c>
      <c r="O918" t="s">
        <v>766</v>
      </c>
      <c r="P918" t="s">
        <v>767</v>
      </c>
      <c r="Q918" t="s">
        <v>5698</v>
      </c>
      <c r="R918" t="s">
        <v>30</v>
      </c>
      <c r="S918" t="s">
        <v>28</v>
      </c>
    </row>
    <row r="919" spans="1:19" x14ac:dyDescent="0.25">
      <c r="A919" t="s">
        <v>840</v>
      </c>
      <c r="B919" t="s">
        <v>841</v>
      </c>
      <c r="C919" t="s">
        <v>842</v>
      </c>
      <c r="D919" t="s">
        <v>843</v>
      </c>
      <c r="E919">
        <v>2021</v>
      </c>
      <c r="F919" t="s">
        <v>844</v>
      </c>
      <c r="J919">
        <v>3356</v>
      </c>
      <c r="K919">
        <v>3360</v>
      </c>
      <c r="L919">
        <v>4</v>
      </c>
      <c r="M919" t="s">
        <v>845</v>
      </c>
      <c r="N919" t="s">
        <v>846</v>
      </c>
      <c r="O919" t="s">
        <v>847</v>
      </c>
      <c r="Q919" t="s">
        <v>5801</v>
      </c>
      <c r="R919" t="s">
        <v>30</v>
      </c>
      <c r="S919" t="s">
        <v>28</v>
      </c>
    </row>
    <row r="920" spans="1:19" x14ac:dyDescent="0.25">
      <c r="A920" t="s">
        <v>5890</v>
      </c>
      <c r="B920" t="s">
        <v>5891</v>
      </c>
      <c r="C920" t="s">
        <v>5892</v>
      </c>
      <c r="D920" t="s">
        <v>5893</v>
      </c>
      <c r="E920">
        <v>2021</v>
      </c>
      <c r="F920" t="s">
        <v>70</v>
      </c>
      <c r="G920" t="s">
        <v>873</v>
      </c>
      <c r="J920">
        <v>419</v>
      </c>
      <c r="K920">
        <v>427</v>
      </c>
      <c r="L920">
        <v>8</v>
      </c>
      <c r="M920" t="s">
        <v>5894</v>
      </c>
      <c r="N920" t="s">
        <v>5895</v>
      </c>
      <c r="O920" t="s">
        <v>5896</v>
      </c>
      <c r="P920" t="s">
        <v>5897</v>
      </c>
      <c r="Q920" t="s">
        <v>5898</v>
      </c>
      <c r="R920" t="s">
        <v>30</v>
      </c>
      <c r="S920" t="s">
        <v>28</v>
      </c>
    </row>
    <row r="921" spans="1:19" x14ac:dyDescent="0.25">
      <c r="A921" t="s">
        <v>961</v>
      </c>
      <c r="B921" t="s">
        <v>962</v>
      </c>
      <c r="C921" t="s">
        <v>963</v>
      </c>
      <c r="D921" t="s">
        <v>964</v>
      </c>
      <c r="E921">
        <v>2021</v>
      </c>
      <c r="F921" t="s">
        <v>965</v>
      </c>
      <c r="G921">
        <v>13</v>
      </c>
      <c r="H921">
        <v>2</v>
      </c>
      <c r="J921">
        <v>208</v>
      </c>
      <c r="K921">
        <v>236</v>
      </c>
      <c r="L921">
        <v>28</v>
      </c>
      <c r="M921" t="s">
        <v>966</v>
      </c>
      <c r="N921" t="s">
        <v>967</v>
      </c>
      <c r="O921" t="s">
        <v>968</v>
      </c>
      <c r="P921" t="s">
        <v>969</v>
      </c>
      <c r="Q921" t="s">
        <v>5857</v>
      </c>
      <c r="R921" t="s">
        <v>27</v>
      </c>
      <c r="S921" t="s">
        <v>28</v>
      </c>
    </row>
    <row r="922" spans="1:19" x14ac:dyDescent="0.25">
      <c r="A922" t="s">
        <v>5765</v>
      </c>
      <c r="B922" t="s">
        <v>5766</v>
      </c>
      <c r="C922" t="s">
        <v>5767</v>
      </c>
      <c r="D922" t="s">
        <v>5768</v>
      </c>
      <c r="E922">
        <v>2021</v>
      </c>
      <c r="F922" t="s">
        <v>1460</v>
      </c>
      <c r="G922">
        <v>40</v>
      </c>
      <c r="H922">
        <v>2</v>
      </c>
      <c r="J922">
        <v>134</v>
      </c>
      <c r="K922">
        <v>145</v>
      </c>
      <c r="L922">
        <v>11</v>
      </c>
      <c r="M922" t="s">
        <v>5769</v>
      </c>
      <c r="N922" t="s">
        <v>5770</v>
      </c>
      <c r="O922" t="s">
        <v>5771</v>
      </c>
      <c r="P922" t="s">
        <v>5772</v>
      </c>
      <c r="Q922" t="s">
        <v>5773</v>
      </c>
      <c r="R922" t="s">
        <v>27</v>
      </c>
      <c r="S922" t="s">
        <v>28</v>
      </c>
    </row>
    <row r="923" spans="1:19" x14ac:dyDescent="0.25">
      <c r="A923" t="s">
        <v>5688</v>
      </c>
      <c r="B923" t="s">
        <v>5689</v>
      </c>
      <c r="C923" t="s">
        <v>5690</v>
      </c>
      <c r="D923" t="s">
        <v>5691</v>
      </c>
      <c r="E923">
        <v>2021</v>
      </c>
      <c r="F923" t="s">
        <v>5692</v>
      </c>
      <c r="I923">
        <v>9375593</v>
      </c>
      <c r="J923">
        <v>264</v>
      </c>
      <c r="K923">
        <v>268</v>
      </c>
      <c r="L923">
        <v>4</v>
      </c>
      <c r="M923" t="s">
        <v>5693</v>
      </c>
      <c r="N923" t="s">
        <v>5694</v>
      </c>
      <c r="O923" t="s">
        <v>5695</v>
      </c>
      <c r="P923" t="s">
        <v>5696</v>
      </c>
      <c r="Q923" t="s">
        <v>5697</v>
      </c>
      <c r="R923" t="s">
        <v>30</v>
      </c>
      <c r="S923" t="s">
        <v>28</v>
      </c>
    </row>
    <row r="924" spans="1:19" x14ac:dyDescent="0.25">
      <c r="A924" t="s">
        <v>5734</v>
      </c>
      <c r="B924" t="s">
        <v>5735</v>
      </c>
      <c r="C924" t="s">
        <v>5736</v>
      </c>
      <c r="D924" t="s">
        <v>5737</v>
      </c>
      <c r="E924">
        <v>2021</v>
      </c>
      <c r="F924" t="s">
        <v>149</v>
      </c>
      <c r="G924">
        <v>11911</v>
      </c>
      <c r="I924">
        <v>1191125</v>
      </c>
      <c r="M924" t="s">
        <v>5738</v>
      </c>
      <c r="N924" t="s">
        <v>5739</v>
      </c>
      <c r="O924" t="s">
        <v>5740</v>
      </c>
      <c r="P924" t="s">
        <v>5741</v>
      </c>
      <c r="Q924" t="s">
        <v>5742</v>
      </c>
      <c r="R924" t="s">
        <v>30</v>
      </c>
      <c r="S924" t="s">
        <v>28</v>
      </c>
    </row>
    <row r="925" spans="1:19" x14ac:dyDescent="0.25">
      <c r="A925" t="s">
        <v>934</v>
      </c>
      <c r="B925" t="s">
        <v>935</v>
      </c>
      <c r="C925" t="s">
        <v>936</v>
      </c>
      <c r="D925" t="s">
        <v>937</v>
      </c>
      <c r="E925">
        <v>2021</v>
      </c>
      <c r="F925" t="s">
        <v>938</v>
      </c>
      <c r="G925">
        <v>20</v>
      </c>
      <c r="H925">
        <v>1</v>
      </c>
      <c r="J925">
        <v>153</v>
      </c>
      <c r="K925">
        <v>170</v>
      </c>
      <c r="L925">
        <v>17</v>
      </c>
      <c r="M925" t="s">
        <v>939</v>
      </c>
      <c r="N925" t="s">
        <v>940</v>
      </c>
      <c r="O925" t="s">
        <v>941</v>
      </c>
      <c r="P925" t="s">
        <v>942</v>
      </c>
      <c r="Q925" t="s">
        <v>5835</v>
      </c>
      <c r="R925" t="s">
        <v>27</v>
      </c>
      <c r="S925" t="s">
        <v>28</v>
      </c>
    </row>
    <row r="926" spans="1:19" x14ac:dyDescent="0.25">
      <c r="A926" t="s">
        <v>3974</v>
      </c>
      <c r="B926" t="s">
        <v>3975</v>
      </c>
      <c r="C926">
        <v>55946696900</v>
      </c>
      <c r="D926" t="s">
        <v>5878</v>
      </c>
      <c r="E926">
        <v>2021</v>
      </c>
      <c r="F926" t="s">
        <v>476</v>
      </c>
      <c r="G926">
        <v>38</v>
      </c>
      <c r="H926">
        <v>3</v>
      </c>
      <c r="J926">
        <v>316</v>
      </c>
      <c r="K926">
        <v>327</v>
      </c>
      <c r="L926">
        <v>11</v>
      </c>
      <c r="M926" t="s">
        <v>5879</v>
      </c>
      <c r="N926" t="s">
        <v>5880</v>
      </c>
      <c r="O926" t="s">
        <v>5881</v>
      </c>
      <c r="P926" t="s">
        <v>5882</v>
      </c>
      <c r="Q926" t="s">
        <v>5883</v>
      </c>
      <c r="R926" t="s">
        <v>27</v>
      </c>
      <c r="S926" t="s">
        <v>28</v>
      </c>
    </row>
    <row r="927" spans="1:19" x14ac:dyDescent="0.25">
      <c r="A927" t="s">
        <v>5836</v>
      </c>
      <c r="B927" t="s">
        <v>5837</v>
      </c>
      <c r="C927" t="s">
        <v>5838</v>
      </c>
      <c r="D927" t="s">
        <v>5839</v>
      </c>
      <c r="E927">
        <v>2021</v>
      </c>
      <c r="F927" t="s">
        <v>2269</v>
      </c>
      <c r="G927">
        <v>11</v>
      </c>
      <c r="H927">
        <v>5</v>
      </c>
      <c r="J927">
        <v>4373</v>
      </c>
      <c r="K927">
        <v>4380</v>
      </c>
      <c r="L927">
        <v>7</v>
      </c>
      <c r="M927" t="s">
        <v>5840</v>
      </c>
      <c r="N927" t="s">
        <v>5841</v>
      </c>
      <c r="O927" t="s">
        <v>5842</v>
      </c>
      <c r="P927" t="s">
        <v>5843</v>
      </c>
      <c r="Q927" t="s">
        <v>5844</v>
      </c>
      <c r="R927" t="s">
        <v>27</v>
      </c>
      <c r="S927" t="s">
        <v>28</v>
      </c>
    </row>
    <row r="928" spans="1:19" x14ac:dyDescent="0.25">
      <c r="A928" t="s">
        <v>1073</v>
      </c>
      <c r="B928" t="s">
        <v>1074</v>
      </c>
      <c r="C928" t="s">
        <v>1075</v>
      </c>
      <c r="D928" t="s">
        <v>1076</v>
      </c>
      <c r="E928">
        <v>2021</v>
      </c>
      <c r="F928" t="s">
        <v>1077</v>
      </c>
      <c r="G928">
        <v>9</v>
      </c>
      <c r="H928">
        <v>1</v>
      </c>
      <c r="J928">
        <v>17</v>
      </c>
      <c r="K928">
        <v>27</v>
      </c>
      <c r="L928">
        <v>10</v>
      </c>
      <c r="M928" t="s">
        <v>1078</v>
      </c>
      <c r="N928" t="s">
        <v>1079</v>
      </c>
      <c r="O928" t="s">
        <v>1080</v>
      </c>
      <c r="P928" t="s">
        <v>1081</v>
      </c>
      <c r="Q928" t="s">
        <v>5899</v>
      </c>
      <c r="R928" t="s">
        <v>27</v>
      </c>
      <c r="S928" t="s">
        <v>28</v>
      </c>
    </row>
    <row r="929" spans="1:19" x14ac:dyDescent="0.25">
      <c r="A929" t="s">
        <v>5701</v>
      </c>
      <c r="B929" t="s">
        <v>5702</v>
      </c>
      <c r="C929" t="s">
        <v>5703</v>
      </c>
      <c r="D929" t="s">
        <v>5704</v>
      </c>
      <c r="E929">
        <v>2021</v>
      </c>
      <c r="F929" t="s">
        <v>457</v>
      </c>
      <c r="M929" t="s">
        <v>5705</v>
      </c>
      <c r="N929" t="s">
        <v>5706</v>
      </c>
      <c r="O929" t="s">
        <v>5707</v>
      </c>
      <c r="P929" t="s">
        <v>5708</v>
      </c>
      <c r="Q929" t="s">
        <v>5709</v>
      </c>
      <c r="R929" t="s">
        <v>30</v>
      </c>
      <c r="S929" t="s">
        <v>28</v>
      </c>
    </row>
    <row r="930" spans="1:19" x14ac:dyDescent="0.25">
      <c r="A930" t="s">
        <v>813</v>
      </c>
      <c r="B930" t="s">
        <v>814</v>
      </c>
      <c r="C930" t="s">
        <v>815</v>
      </c>
      <c r="D930" t="s">
        <v>816</v>
      </c>
      <c r="E930">
        <v>2021</v>
      </c>
      <c r="F930" t="s">
        <v>817</v>
      </c>
      <c r="G930">
        <v>4</v>
      </c>
      <c r="I930">
        <v>73</v>
      </c>
      <c r="M930" t="s">
        <v>818</v>
      </c>
      <c r="N930" t="s">
        <v>819</v>
      </c>
      <c r="O930" t="s">
        <v>820</v>
      </c>
      <c r="P930" t="s">
        <v>821</v>
      </c>
      <c r="Q930" t="s">
        <v>5754</v>
      </c>
      <c r="R930" t="s">
        <v>27</v>
      </c>
      <c r="S930" t="s">
        <v>28</v>
      </c>
    </row>
    <row r="931" spans="1:19" x14ac:dyDescent="0.25">
      <c r="A931" t="s">
        <v>1055</v>
      </c>
      <c r="B931" t="s">
        <v>1056</v>
      </c>
      <c r="C931" t="s">
        <v>1057</v>
      </c>
      <c r="D931" t="s">
        <v>1058</v>
      </c>
      <c r="E931">
        <v>2021</v>
      </c>
      <c r="F931" t="s">
        <v>1059</v>
      </c>
      <c r="G931">
        <v>7</v>
      </c>
      <c r="M931" t="s">
        <v>1060</v>
      </c>
      <c r="N931" t="s">
        <v>1061</v>
      </c>
      <c r="O931" t="s">
        <v>1062</v>
      </c>
      <c r="P931" t="s">
        <v>1063</v>
      </c>
      <c r="Q931" t="s">
        <v>5887</v>
      </c>
      <c r="R931" t="s">
        <v>27</v>
      </c>
      <c r="S931" t="s">
        <v>28</v>
      </c>
    </row>
    <row r="932" spans="1:19" x14ac:dyDescent="0.25">
      <c r="A932" t="s">
        <v>5725</v>
      </c>
      <c r="B932" t="s">
        <v>5726</v>
      </c>
      <c r="C932" t="s">
        <v>5727</v>
      </c>
      <c r="D932" t="s">
        <v>5728</v>
      </c>
      <c r="E932">
        <v>2021</v>
      </c>
      <c r="F932" t="s">
        <v>5729</v>
      </c>
      <c r="M932" t="s">
        <v>5730</v>
      </c>
      <c r="N932" t="s">
        <v>5731</v>
      </c>
      <c r="O932" t="s">
        <v>5732</v>
      </c>
      <c r="Q932" t="s">
        <v>5733</v>
      </c>
      <c r="R932" t="s">
        <v>30</v>
      </c>
      <c r="S932" t="s">
        <v>28</v>
      </c>
    </row>
    <row r="933" spans="1:19" x14ac:dyDescent="0.25">
      <c r="A933" t="s">
        <v>1082</v>
      </c>
      <c r="B933" t="s">
        <v>1083</v>
      </c>
      <c r="C933" t="s">
        <v>1084</v>
      </c>
      <c r="D933" t="s">
        <v>1085</v>
      </c>
      <c r="E933">
        <v>2021</v>
      </c>
      <c r="F933" t="s">
        <v>1086</v>
      </c>
      <c r="G933">
        <v>39</v>
      </c>
      <c r="H933">
        <v>4</v>
      </c>
      <c r="J933">
        <v>218</v>
      </c>
      <c r="K933">
        <v>235</v>
      </c>
      <c r="L933">
        <v>17</v>
      </c>
      <c r="M933" t="s">
        <v>1087</v>
      </c>
      <c r="N933" t="s">
        <v>1088</v>
      </c>
      <c r="O933" t="s">
        <v>1089</v>
      </c>
      <c r="P933" t="s">
        <v>1090</v>
      </c>
      <c r="Q933" t="s">
        <v>5901</v>
      </c>
      <c r="R933" t="s">
        <v>27</v>
      </c>
      <c r="S933" t="s">
        <v>28</v>
      </c>
    </row>
    <row r="934" spans="1:19" x14ac:dyDescent="0.25">
      <c r="A934" t="s">
        <v>5678</v>
      </c>
      <c r="B934" t="s">
        <v>5679</v>
      </c>
      <c r="C934" t="s">
        <v>5680</v>
      </c>
      <c r="D934" t="s">
        <v>5681</v>
      </c>
      <c r="E934">
        <v>2021</v>
      </c>
      <c r="F934" t="s">
        <v>549</v>
      </c>
      <c r="G934">
        <v>9</v>
      </c>
      <c r="H934">
        <v>1</v>
      </c>
      <c r="I934" t="s">
        <v>5682</v>
      </c>
      <c r="M934" t="s">
        <v>5683</v>
      </c>
      <c r="N934" t="s">
        <v>5684</v>
      </c>
      <c r="O934" t="s">
        <v>5685</v>
      </c>
      <c r="P934" t="s">
        <v>5686</v>
      </c>
      <c r="Q934" t="s">
        <v>5687</v>
      </c>
      <c r="R934" t="s">
        <v>27</v>
      </c>
      <c r="S934" t="s">
        <v>28</v>
      </c>
    </row>
    <row r="935" spans="1:19" x14ac:dyDescent="0.25">
      <c r="A935" t="s">
        <v>993</v>
      </c>
      <c r="B935" t="s">
        <v>994</v>
      </c>
      <c r="C935" t="s">
        <v>995</v>
      </c>
      <c r="D935" t="s">
        <v>996</v>
      </c>
      <c r="E935">
        <v>2021</v>
      </c>
      <c r="F935" t="s">
        <v>997</v>
      </c>
      <c r="G935">
        <v>18</v>
      </c>
      <c r="H935">
        <v>15</v>
      </c>
      <c r="I935">
        <v>7813</v>
      </c>
      <c r="M935" t="s">
        <v>998</v>
      </c>
      <c r="N935" t="s">
        <v>999</v>
      </c>
      <c r="O935" t="s">
        <v>1000</v>
      </c>
      <c r="P935" t="s">
        <v>1001</v>
      </c>
      <c r="Q935" t="s">
        <v>5862</v>
      </c>
      <c r="R935" t="s">
        <v>27</v>
      </c>
      <c r="S935" t="s">
        <v>28</v>
      </c>
    </row>
    <row r="936" spans="1:19" x14ac:dyDescent="0.25">
      <c r="A936" t="s">
        <v>5591</v>
      </c>
      <c r="B936" t="s">
        <v>5592</v>
      </c>
      <c r="C936" t="s">
        <v>5593</v>
      </c>
      <c r="D936" t="s">
        <v>5594</v>
      </c>
      <c r="E936">
        <v>2021</v>
      </c>
      <c r="F936" t="s">
        <v>5595</v>
      </c>
      <c r="J936">
        <v>381</v>
      </c>
      <c r="K936">
        <v>386</v>
      </c>
      <c r="L936">
        <v>5</v>
      </c>
      <c r="M936" t="s">
        <v>5596</v>
      </c>
      <c r="N936" t="s">
        <v>5597</v>
      </c>
      <c r="O936" t="s">
        <v>5598</v>
      </c>
      <c r="P936" t="s">
        <v>5599</v>
      </c>
      <c r="Q936" t="s">
        <v>5600</v>
      </c>
      <c r="R936" t="s">
        <v>30</v>
      </c>
      <c r="S936" t="s">
        <v>28</v>
      </c>
    </row>
    <row r="937" spans="1:19" x14ac:dyDescent="0.25">
      <c r="A937" t="s">
        <v>5658</v>
      </c>
      <c r="B937" t="s">
        <v>5659</v>
      </c>
      <c r="C937" t="s">
        <v>5660</v>
      </c>
      <c r="D937" t="s">
        <v>5661</v>
      </c>
      <c r="E937">
        <v>2021</v>
      </c>
      <c r="F937" t="s">
        <v>5662</v>
      </c>
      <c r="G937">
        <v>2</v>
      </c>
      <c r="I937">
        <v>690232</v>
      </c>
      <c r="M937" t="s">
        <v>5663</v>
      </c>
      <c r="N937" t="s">
        <v>5664</v>
      </c>
      <c r="O937" t="s">
        <v>5665</v>
      </c>
      <c r="P937" t="s">
        <v>5666</v>
      </c>
      <c r="Q937" t="s">
        <v>5667</v>
      </c>
      <c r="R937" t="s">
        <v>27</v>
      </c>
      <c r="S937" t="s">
        <v>28</v>
      </c>
    </row>
    <row r="938" spans="1:19" x14ac:dyDescent="0.25">
      <c r="A938" t="s">
        <v>778</v>
      </c>
      <c r="B938" t="s">
        <v>779</v>
      </c>
      <c r="C938" t="s">
        <v>780</v>
      </c>
      <c r="D938" t="s">
        <v>781</v>
      </c>
      <c r="E938">
        <v>2021</v>
      </c>
      <c r="F938" t="s">
        <v>549</v>
      </c>
      <c r="G938">
        <v>9</v>
      </c>
      <c r="H938">
        <v>2</v>
      </c>
      <c r="I938" t="s">
        <v>782</v>
      </c>
      <c r="M938" t="s">
        <v>783</v>
      </c>
      <c r="N938" t="s">
        <v>784</v>
      </c>
      <c r="O938" t="s">
        <v>785</v>
      </c>
      <c r="P938" t="s">
        <v>786</v>
      </c>
      <c r="Q938" t="s">
        <v>5722</v>
      </c>
      <c r="R938" t="s">
        <v>27</v>
      </c>
      <c r="S938" t="s">
        <v>28</v>
      </c>
    </row>
    <row r="939" spans="1:19" x14ac:dyDescent="0.25">
      <c r="A939" t="s">
        <v>796</v>
      </c>
      <c r="B939" t="s">
        <v>797</v>
      </c>
      <c r="C939" t="s">
        <v>798</v>
      </c>
      <c r="D939" t="s">
        <v>799</v>
      </c>
      <c r="E939">
        <v>2021</v>
      </c>
      <c r="F939" t="s">
        <v>613</v>
      </c>
      <c r="G939">
        <v>13</v>
      </c>
      <c r="H939">
        <v>4</v>
      </c>
      <c r="I939">
        <v>2323</v>
      </c>
      <c r="J939">
        <v>1</v>
      </c>
      <c r="K939">
        <v>25</v>
      </c>
      <c r="L939">
        <v>24</v>
      </c>
      <c r="M939" t="s">
        <v>800</v>
      </c>
      <c r="N939" t="s">
        <v>801</v>
      </c>
      <c r="O939" t="s">
        <v>802</v>
      </c>
      <c r="P939" t="s">
        <v>803</v>
      </c>
      <c r="Q939" t="s">
        <v>5744</v>
      </c>
      <c r="R939" t="s">
        <v>27</v>
      </c>
      <c r="S939" t="s">
        <v>28</v>
      </c>
    </row>
    <row r="940" spans="1:19" x14ac:dyDescent="0.25">
      <c r="A940" t="s">
        <v>726</v>
      </c>
      <c r="B940" t="s">
        <v>727</v>
      </c>
      <c r="C940" t="s">
        <v>728</v>
      </c>
      <c r="D940" t="s">
        <v>729</v>
      </c>
      <c r="E940">
        <v>2021</v>
      </c>
      <c r="F940" t="s">
        <v>730</v>
      </c>
      <c r="J940">
        <v>62</v>
      </c>
      <c r="K940">
        <v>80</v>
      </c>
      <c r="L940">
        <v>18</v>
      </c>
      <c r="N940" t="s">
        <v>731</v>
      </c>
      <c r="O940" t="s">
        <v>732</v>
      </c>
      <c r="P940" t="s">
        <v>733</v>
      </c>
      <c r="Q940" t="s">
        <v>5652</v>
      </c>
      <c r="R940" t="s">
        <v>30</v>
      </c>
      <c r="S940" t="s">
        <v>28</v>
      </c>
    </row>
    <row r="941" spans="1:19" x14ac:dyDescent="0.25">
      <c r="A941" t="s">
        <v>5823</v>
      </c>
      <c r="B941" t="s">
        <v>5824</v>
      </c>
      <c r="C941" t="s">
        <v>5825</v>
      </c>
      <c r="D941" t="s">
        <v>5826</v>
      </c>
      <c r="E941">
        <v>2021</v>
      </c>
      <c r="F941" t="s">
        <v>549</v>
      </c>
      <c r="G941">
        <v>9</v>
      </c>
      <c r="H941">
        <v>1</v>
      </c>
      <c r="I941" t="s">
        <v>5827</v>
      </c>
      <c r="M941" t="s">
        <v>5828</v>
      </c>
      <c r="N941" t="s">
        <v>5829</v>
      </c>
      <c r="O941" t="s">
        <v>5830</v>
      </c>
      <c r="P941" t="s">
        <v>5831</v>
      </c>
      <c r="Q941" t="s">
        <v>5832</v>
      </c>
      <c r="R941" t="s">
        <v>27</v>
      </c>
      <c r="S941" t="s">
        <v>28</v>
      </c>
    </row>
    <row r="942" spans="1:19" x14ac:dyDescent="0.25">
      <c r="A942" t="s">
        <v>5668</v>
      </c>
      <c r="B942" t="s">
        <v>5669</v>
      </c>
      <c r="C942" t="s">
        <v>5670</v>
      </c>
      <c r="D942" t="s">
        <v>5671</v>
      </c>
      <c r="E942">
        <v>2021</v>
      </c>
      <c r="F942" t="s">
        <v>549</v>
      </c>
      <c r="G942">
        <v>9</v>
      </c>
      <c r="H942">
        <v>1</v>
      </c>
      <c r="I942" t="s">
        <v>5672</v>
      </c>
      <c r="M942" t="s">
        <v>5673</v>
      </c>
      <c r="N942" t="s">
        <v>5674</v>
      </c>
      <c r="O942" t="s">
        <v>5675</v>
      </c>
      <c r="P942" t="s">
        <v>5676</v>
      </c>
      <c r="Q942" t="s">
        <v>5677</v>
      </c>
      <c r="R942" t="s">
        <v>27</v>
      </c>
      <c r="S942" t="s">
        <v>28</v>
      </c>
    </row>
    <row r="943" spans="1:19" x14ac:dyDescent="0.25">
      <c r="A943" t="s">
        <v>681</v>
      </c>
      <c r="B943" t="s">
        <v>682</v>
      </c>
      <c r="C943" t="s">
        <v>683</v>
      </c>
      <c r="D943" t="s">
        <v>988</v>
      </c>
      <c r="E943">
        <v>2021</v>
      </c>
      <c r="F943" t="s">
        <v>170</v>
      </c>
      <c r="G943">
        <v>16</v>
      </c>
      <c r="H943">
        <v>2</v>
      </c>
      <c r="J943">
        <v>187</v>
      </c>
      <c r="K943">
        <v>207</v>
      </c>
      <c r="L943">
        <v>20</v>
      </c>
      <c r="M943" t="s">
        <v>989</v>
      </c>
      <c r="N943" t="s">
        <v>990</v>
      </c>
      <c r="O943" t="s">
        <v>991</v>
      </c>
      <c r="P943" t="s">
        <v>992</v>
      </c>
      <c r="Q943" t="s">
        <v>5861</v>
      </c>
      <c r="R943" t="s">
        <v>27</v>
      </c>
      <c r="S943" t="s">
        <v>28</v>
      </c>
    </row>
    <row r="944" spans="1:19" x14ac:dyDescent="0.25">
      <c r="A944" t="s">
        <v>788</v>
      </c>
      <c r="B944" t="s">
        <v>789</v>
      </c>
      <c r="C944" t="s">
        <v>790</v>
      </c>
      <c r="D944" t="s">
        <v>791</v>
      </c>
      <c r="E944">
        <v>2021</v>
      </c>
      <c r="F944" t="s">
        <v>250</v>
      </c>
      <c r="J944">
        <v>212</v>
      </c>
      <c r="K944">
        <v>217</v>
      </c>
      <c r="L944">
        <v>5</v>
      </c>
      <c r="M944" t="s">
        <v>792</v>
      </c>
      <c r="N944" t="s">
        <v>793</v>
      </c>
      <c r="O944" t="s">
        <v>794</v>
      </c>
      <c r="P944" t="s">
        <v>795</v>
      </c>
      <c r="Q944" t="s">
        <v>5724</v>
      </c>
      <c r="R944" t="s">
        <v>30</v>
      </c>
      <c r="S944" t="s">
        <v>28</v>
      </c>
    </row>
    <row r="945" spans="1:19" x14ac:dyDescent="0.25">
      <c r="A945" t="s">
        <v>855</v>
      </c>
      <c r="B945" t="s">
        <v>856</v>
      </c>
      <c r="C945" t="s">
        <v>857</v>
      </c>
      <c r="D945" t="s">
        <v>858</v>
      </c>
      <c r="E945">
        <v>2021</v>
      </c>
      <c r="F945" t="s">
        <v>387</v>
      </c>
      <c r="N945" t="s">
        <v>859</v>
      </c>
      <c r="O945" t="s">
        <v>860</v>
      </c>
      <c r="Q945" t="s">
        <v>5805</v>
      </c>
      <c r="R945" t="s">
        <v>30</v>
      </c>
      <c r="S945" t="s">
        <v>28</v>
      </c>
    </row>
    <row r="946" spans="1:19" x14ac:dyDescent="0.25">
      <c r="A946" t="s">
        <v>869</v>
      </c>
      <c r="B946" t="s">
        <v>870</v>
      </c>
      <c r="C946" t="s">
        <v>871</v>
      </c>
      <c r="D946" t="s">
        <v>872</v>
      </c>
      <c r="E946">
        <v>2021</v>
      </c>
      <c r="F946" t="s">
        <v>70</v>
      </c>
      <c r="G946" t="s">
        <v>873</v>
      </c>
      <c r="J946">
        <v>925</v>
      </c>
      <c r="K946">
        <v>928</v>
      </c>
      <c r="L946">
        <v>3</v>
      </c>
      <c r="M946" t="s">
        <v>874</v>
      </c>
      <c r="N946" t="s">
        <v>875</v>
      </c>
      <c r="O946" t="s">
        <v>876</v>
      </c>
      <c r="P946" t="s">
        <v>877</v>
      </c>
      <c r="Q946" t="s">
        <v>5808</v>
      </c>
      <c r="R946" t="s">
        <v>30</v>
      </c>
      <c r="S946" t="s">
        <v>28</v>
      </c>
    </row>
    <row r="947" spans="1:19" x14ac:dyDescent="0.25">
      <c r="A947" t="s">
        <v>5863</v>
      </c>
      <c r="B947" t="s">
        <v>5864</v>
      </c>
      <c r="C947" t="s">
        <v>5865</v>
      </c>
      <c r="D947" t="s">
        <v>5866</v>
      </c>
      <c r="E947">
        <v>2021</v>
      </c>
      <c r="F947" t="s">
        <v>613</v>
      </c>
      <c r="G947">
        <v>13</v>
      </c>
      <c r="H947">
        <v>6</v>
      </c>
      <c r="I947">
        <v>3290</v>
      </c>
      <c r="M947" t="s">
        <v>5867</v>
      </c>
      <c r="N947" t="s">
        <v>5868</v>
      </c>
      <c r="O947" t="s">
        <v>5869</v>
      </c>
      <c r="P947" t="s">
        <v>5870</v>
      </c>
      <c r="Q947" t="s">
        <v>5871</v>
      </c>
      <c r="R947" t="s">
        <v>27</v>
      </c>
      <c r="S947" t="s">
        <v>28</v>
      </c>
    </row>
    <row r="948" spans="1:19" x14ac:dyDescent="0.25">
      <c r="A948" t="s">
        <v>944</v>
      </c>
      <c r="B948" t="s">
        <v>945</v>
      </c>
      <c r="C948" t="s">
        <v>946</v>
      </c>
      <c r="D948" t="s">
        <v>947</v>
      </c>
      <c r="E948">
        <v>2021</v>
      </c>
      <c r="F948" t="s">
        <v>250</v>
      </c>
      <c r="J948">
        <v>150</v>
      </c>
      <c r="K948">
        <v>156</v>
      </c>
      <c r="L948">
        <v>6</v>
      </c>
      <c r="M948" t="s">
        <v>948</v>
      </c>
      <c r="N948" t="s">
        <v>949</v>
      </c>
      <c r="O948" t="s">
        <v>950</v>
      </c>
      <c r="P948" t="s">
        <v>951</v>
      </c>
      <c r="Q948" t="s">
        <v>5846</v>
      </c>
      <c r="R948" t="s">
        <v>30</v>
      </c>
      <c r="S948" t="s">
        <v>28</v>
      </c>
    </row>
    <row r="949" spans="1:19" x14ac:dyDescent="0.25">
      <c r="A949" t="s">
        <v>9267</v>
      </c>
      <c r="D949" t="s">
        <v>791</v>
      </c>
      <c r="E949">
        <v>2022</v>
      </c>
      <c r="F949" t="s">
        <v>9407</v>
      </c>
      <c r="J949">
        <v>212</v>
      </c>
      <c r="K949">
        <v>217</v>
      </c>
      <c r="L949">
        <f>K949-J949+1</f>
        <v>6</v>
      </c>
      <c r="M949" t="s">
        <v>792</v>
      </c>
      <c r="N949" t="s">
        <v>9268</v>
      </c>
      <c r="O949" t="s">
        <v>9269</v>
      </c>
      <c r="P949" t="s">
        <v>9270</v>
      </c>
      <c r="R949" t="s">
        <v>9238</v>
      </c>
      <c r="S949" t="s">
        <v>9239</v>
      </c>
    </row>
    <row r="950" spans="1:19" x14ac:dyDescent="0.25">
      <c r="A950" t="s">
        <v>9271</v>
      </c>
      <c r="D950" t="s">
        <v>9272</v>
      </c>
      <c r="E950">
        <v>2022</v>
      </c>
      <c r="F950" t="s">
        <v>9408</v>
      </c>
      <c r="L950">
        <f>K950-J950+1</f>
        <v>1</v>
      </c>
      <c r="M950" t="s">
        <v>9273</v>
      </c>
      <c r="N950" t="s">
        <v>9274</v>
      </c>
      <c r="O950" t="s">
        <v>9275</v>
      </c>
      <c r="P950" t="s">
        <v>9276</v>
      </c>
      <c r="R950" t="s">
        <v>9238</v>
      </c>
      <c r="S950" t="s">
        <v>9239</v>
      </c>
    </row>
    <row r="951" spans="1:19" x14ac:dyDescent="0.25">
      <c r="A951" t="s">
        <v>7372</v>
      </c>
      <c r="D951" t="s">
        <v>5386</v>
      </c>
      <c r="E951">
        <v>2022</v>
      </c>
      <c r="F951" t="s">
        <v>7373</v>
      </c>
      <c r="J951">
        <v>145</v>
      </c>
      <c r="K951">
        <v>151</v>
      </c>
      <c r="L951">
        <f t="shared" ref="L951:L974" si="14">K951-J951</f>
        <v>6</v>
      </c>
      <c r="M951" t="s">
        <v>5388</v>
      </c>
      <c r="N951" t="s">
        <v>7374</v>
      </c>
      <c r="O951" t="s">
        <v>7375</v>
      </c>
      <c r="P951" t="s">
        <v>7376</v>
      </c>
      <c r="Q951" s="3"/>
      <c r="R951" t="s">
        <v>7286</v>
      </c>
      <c r="S951" t="s">
        <v>7287</v>
      </c>
    </row>
    <row r="952" spans="1:19" x14ac:dyDescent="0.25">
      <c r="A952" t="s">
        <v>7403</v>
      </c>
      <c r="D952" t="s">
        <v>7404</v>
      </c>
      <c r="E952">
        <v>2022</v>
      </c>
      <c r="F952" t="s">
        <v>7405</v>
      </c>
      <c r="J952">
        <v>293</v>
      </c>
      <c r="K952">
        <v>300</v>
      </c>
      <c r="L952">
        <f t="shared" si="14"/>
        <v>7</v>
      </c>
      <c r="M952" t="s">
        <v>7406</v>
      </c>
      <c r="N952" t="s">
        <v>7407</v>
      </c>
      <c r="O952" t="s">
        <v>7408</v>
      </c>
      <c r="P952" t="s">
        <v>7409</v>
      </c>
      <c r="Q952" s="3"/>
      <c r="R952" t="s">
        <v>7286</v>
      </c>
      <c r="S952" t="s">
        <v>7287</v>
      </c>
    </row>
    <row r="953" spans="1:19" x14ac:dyDescent="0.25">
      <c r="A953" t="s">
        <v>7435</v>
      </c>
      <c r="D953" t="s">
        <v>595</v>
      </c>
      <c r="E953">
        <v>2022</v>
      </c>
      <c r="F953" t="s">
        <v>7436</v>
      </c>
      <c r="J953">
        <v>339</v>
      </c>
      <c r="K953">
        <v>344</v>
      </c>
      <c r="L953">
        <f t="shared" si="14"/>
        <v>5</v>
      </c>
      <c r="M953" t="s">
        <v>597</v>
      </c>
      <c r="N953" t="s">
        <v>7437</v>
      </c>
      <c r="O953" t="s">
        <v>7438</v>
      </c>
      <c r="P953" t="s">
        <v>7439</v>
      </c>
      <c r="Q953" s="3"/>
      <c r="R953" t="s">
        <v>7286</v>
      </c>
      <c r="S953" t="s">
        <v>7287</v>
      </c>
    </row>
    <row r="954" spans="1:19" x14ac:dyDescent="0.25">
      <c r="A954" t="s">
        <v>7589</v>
      </c>
      <c r="D954" t="s">
        <v>7590</v>
      </c>
      <c r="E954">
        <v>2022</v>
      </c>
      <c r="F954" t="s">
        <v>7591</v>
      </c>
      <c r="J954">
        <v>1</v>
      </c>
      <c r="K954">
        <v>5</v>
      </c>
      <c r="L954">
        <f t="shared" si="14"/>
        <v>4</v>
      </c>
      <c r="M954" t="s">
        <v>7592</v>
      </c>
      <c r="N954" t="s">
        <v>7593</v>
      </c>
      <c r="O954" t="s">
        <v>7594</v>
      </c>
      <c r="P954" t="s">
        <v>7595</v>
      </c>
      <c r="Q954" s="3"/>
      <c r="R954" t="s">
        <v>7286</v>
      </c>
      <c r="S954" t="s">
        <v>7287</v>
      </c>
    </row>
    <row r="955" spans="1:19" x14ac:dyDescent="0.25">
      <c r="A955" t="s">
        <v>7603</v>
      </c>
      <c r="D955" t="s">
        <v>7604</v>
      </c>
      <c r="E955">
        <v>2022</v>
      </c>
      <c r="F955" t="s">
        <v>7605</v>
      </c>
      <c r="G955">
        <v>1</v>
      </c>
      <c r="J955">
        <v>71</v>
      </c>
      <c r="K955">
        <v>76</v>
      </c>
      <c r="L955">
        <f t="shared" si="14"/>
        <v>5</v>
      </c>
      <c r="M955" t="s">
        <v>7606</v>
      </c>
      <c r="N955" t="s">
        <v>7607</v>
      </c>
      <c r="O955" t="s">
        <v>7608</v>
      </c>
      <c r="P955" t="s">
        <v>7609</v>
      </c>
      <c r="Q955" s="3"/>
      <c r="R955" t="s">
        <v>7286</v>
      </c>
      <c r="S955" t="s">
        <v>7287</v>
      </c>
    </row>
    <row r="956" spans="1:19" x14ac:dyDescent="0.25">
      <c r="A956" t="s">
        <v>7610</v>
      </c>
      <c r="D956" t="s">
        <v>7611</v>
      </c>
      <c r="E956">
        <v>2022</v>
      </c>
      <c r="F956" t="s">
        <v>7612</v>
      </c>
      <c r="J956">
        <v>586</v>
      </c>
      <c r="K956">
        <v>587</v>
      </c>
      <c r="L956">
        <f t="shared" si="14"/>
        <v>1</v>
      </c>
      <c r="M956" t="s">
        <v>7613</v>
      </c>
      <c r="N956" t="s">
        <v>7614</v>
      </c>
      <c r="O956" t="s">
        <v>7615</v>
      </c>
      <c r="P956" t="s">
        <v>7616</v>
      </c>
      <c r="Q956" s="3"/>
      <c r="R956" t="s">
        <v>7286</v>
      </c>
      <c r="S956" t="s">
        <v>7287</v>
      </c>
    </row>
    <row r="957" spans="1:19" x14ac:dyDescent="0.25">
      <c r="A957" t="s">
        <v>7756</v>
      </c>
      <c r="D957" t="s">
        <v>7757</v>
      </c>
      <c r="E957">
        <v>2022</v>
      </c>
      <c r="F957" t="s">
        <v>7758</v>
      </c>
      <c r="J957">
        <v>1</v>
      </c>
      <c r="K957">
        <v>8</v>
      </c>
      <c r="L957">
        <f t="shared" si="14"/>
        <v>7</v>
      </c>
      <c r="M957" t="s">
        <v>7759</v>
      </c>
      <c r="N957" t="s">
        <v>7760</v>
      </c>
      <c r="O957" t="s">
        <v>7761</v>
      </c>
      <c r="P957" t="s">
        <v>7762</v>
      </c>
      <c r="Q957" s="3"/>
      <c r="R957" t="s">
        <v>7286</v>
      </c>
      <c r="S957" t="s">
        <v>7287</v>
      </c>
    </row>
    <row r="958" spans="1:19" x14ac:dyDescent="0.25">
      <c r="A958" t="s">
        <v>7863</v>
      </c>
      <c r="D958" t="s">
        <v>7864</v>
      </c>
      <c r="E958">
        <v>2022</v>
      </c>
      <c r="F958" t="s">
        <v>7612</v>
      </c>
      <c r="J958">
        <v>175</v>
      </c>
      <c r="K958">
        <v>182</v>
      </c>
      <c r="L958">
        <f t="shared" si="14"/>
        <v>7</v>
      </c>
      <c r="M958" t="s">
        <v>7865</v>
      </c>
      <c r="N958" t="s">
        <v>7866</v>
      </c>
      <c r="O958" t="s">
        <v>7867</v>
      </c>
      <c r="P958" t="s">
        <v>7868</v>
      </c>
      <c r="Q958" s="3"/>
      <c r="R958" t="s">
        <v>7286</v>
      </c>
      <c r="S958" t="s">
        <v>7287</v>
      </c>
    </row>
    <row r="959" spans="1:19" x14ac:dyDescent="0.25">
      <c r="A959" t="s">
        <v>7881</v>
      </c>
      <c r="D959" t="s">
        <v>772</v>
      </c>
      <c r="E959">
        <v>2022</v>
      </c>
      <c r="F959" t="s">
        <v>7758</v>
      </c>
      <c r="J959">
        <v>1</v>
      </c>
      <c r="K959">
        <v>5</v>
      </c>
      <c r="L959">
        <f t="shared" si="14"/>
        <v>4</v>
      </c>
      <c r="M959" t="s">
        <v>774</v>
      </c>
      <c r="N959" t="s">
        <v>7882</v>
      </c>
      <c r="O959" t="s">
        <v>7883</v>
      </c>
      <c r="P959" t="s">
        <v>7884</v>
      </c>
      <c r="Q959" s="3"/>
      <c r="R959" t="s">
        <v>7286</v>
      </c>
      <c r="S959" t="s">
        <v>7287</v>
      </c>
    </row>
    <row r="960" spans="1:19" x14ac:dyDescent="0.25">
      <c r="A960" t="s">
        <v>7991</v>
      </c>
      <c r="D960" t="s">
        <v>7992</v>
      </c>
      <c r="E960">
        <v>2022</v>
      </c>
      <c r="F960" t="s">
        <v>572</v>
      </c>
      <c r="G960">
        <v>14</v>
      </c>
      <c r="H960">
        <v>1</v>
      </c>
      <c r="J960">
        <v>93</v>
      </c>
      <c r="K960">
        <v>106</v>
      </c>
      <c r="L960">
        <f t="shared" si="14"/>
        <v>13</v>
      </c>
      <c r="M960" t="s">
        <v>7993</v>
      </c>
      <c r="N960" t="s">
        <v>7994</v>
      </c>
      <c r="O960" t="s">
        <v>7995</v>
      </c>
      <c r="P960" t="s">
        <v>7996</v>
      </c>
      <c r="Q960" s="3"/>
      <c r="R960" t="s">
        <v>7340</v>
      </c>
      <c r="S960" t="s">
        <v>7287</v>
      </c>
    </row>
    <row r="961" spans="1:19" x14ac:dyDescent="0.25">
      <c r="A961" t="s">
        <v>8164</v>
      </c>
      <c r="D961" t="s">
        <v>8165</v>
      </c>
      <c r="E961">
        <v>2022</v>
      </c>
      <c r="F961" t="s">
        <v>8166</v>
      </c>
      <c r="J961">
        <v>233</v>
      </c>
      <c r="K961">
        <v>234</v>
      </c>
      <c r="L961">
        <f t="shared" si="14"/>
        <v>1</v>
      </c>
      <c r="M961" t="s">
        <v>8167</v>
      </c>
      <c r="N961" t="s">
        <v>8168</v>
      </c>
      <c r="O961" t="s">
        <v>8169</v>
      </c>
      <c r="P961" t="s">
        <v>8170</v>
      </c>
      <c r="Q961" s="3"/>
      <c r="R961" t="s">
        <v>7286</v>
      </c>
      <c r="S961" t="s">
        <v>7287</v>
      </c>
    </row>
    <row r="962" spans="1:19" x14ac:dyDescent="0.25">
      <c r="A962" t="s">
        <v>8229</v>
      </c>
      <c r="D962" t="s">
        <v>753</v>
      </c>
      <c r="E962">
        <v>2022</v>
      </c>
      <c r="F962" t="s">
        <v>8230</v>
      </c>
      <c r="J962">
        <v>1</v>
      </c>
      <c r="K962">
        <v>6</v>
      </c>
      <c r="L962">
        <f t="shared" si="14"/>
        <v>5</v>
      </c>
      <c r="M962" t="s">
        <v>754</v>
      </c>
      <c r="N962" t="s">
        <v>8231</v>
      </c>
      <c r="O962" t="s">
        <v>8232</v>
      </c>
      <c r="P962" t="s">
        <v>8233</v>
      </c>
      <c r="Q962" s="3"/>
      <c r="R962" t="s">
        <v>7286</v>
      </c>
      <c r="S962" t="s">
        <v>7287</v>
      </c>
    </row>
    <row r="963" spans="1:19" x14ac:dyDescent="0.25">
      <c r="A963" t="s">
        <v>8248</v>
      </c>
      <c r="D963" t="s">
        <v>1014</v>
      </c>
      <c r="E963">
        <v>2022</v>
      </c>
      <c r="F963" t="s">
        <v>8249</v>
      </c>
      <c r="J963">
        <v>1</v>
      </c>
      <c r="K963">
        <v>4</v>
      </c>
      <c r="L963">
        <f t="shared" si="14"/>
        <v>3</v>
      </c>
      <c r="M963" t="s">
        <v>1016</v>
      </c>
      <c r="N963" t="s">
        <v>8250</v>
      </c>
      <c r="O963" t="s">
        <v>8251</v>
      </c>
      <c r="P963" t="s">
        <v>8252</v>
      </c>
      <c r="Q963" s="3"/>
      <c r="R963" t="s">
        <v>7286</v>
      </c>
      <c r="S963" t="s">
        <v>7287</v>
      </c>
    </row>
    <row r="964" spans="1:19" x14ac:dyDescent="0.25">
      <c r="A964" t="s">
        <v>8455</v>
      </c>
      <c r="D964" t="s">
        <v>8456</v>
      </c>
      <c r="E964">
        <v>2022</v>
      </c>
      <c r="F964" t="s">
        <v>8457</v>
      </c>
      <c r="J964">
        <v>1</v>
      </c>
      <c r="K964">
        <v>6</v>
      </c>
      <c r="L964">
        <f t="shared" si="14"/>
        <v>5</v>
      </c>
      <c r="M964" t="s">
        <v>8458</v>
      </c>
      <c r="N964" t="s">
        <v>8459</v>
      </c>
      <c r="O964" t="s">
        <v>8460</v>
      </c>
      <c r="P964" t="s">
        <v>8461</v>
      </c>
      <c r="Q964" s="3"/>
      <c r="R964" t="s">
        <v>7286</v>
      </c>
      <c r="S964" t="s">
        <v>7287</v>
      </c>
    </row>
    <row r="965" spans="1:19" x14ac:dyDescent="0.25">
      <c r="A965" t="s">
        <v>8496</v>
      </c>
      <c r="D965" t="s">
        <v>8497</v>
      </c>
      <c r="E965">
        <v>2022</v>
      </c>
      <c r="F965" t="s">
        <v>7710</v>
      </c>
      <c r="G965">
        <v>15</v>
      </c>
      <c r="H965">
        <v>1</v>
      </c>
      <c r="J965">
        <v>2</v>
      </c>
      <c r="K965">
        <v>14</v>
      </c>
      <c r="L965">
        <f t="shared" si="14"/>
        <v>12</v>
      </c>
      <c r="M965" t="s">
        <v>8498</v>
      </c>
      <c r="N965" t="s">
        <v>8499</v>
      </c>
      <c r="O965" t="s">
        <v>8500</v>
      </c>
      <c r="P965" t="s">
        <v>8501</v>
      </c>
      <c r="Q965" s="3"/>
      <c r="R965" t="s">
        <v>7340</v>
      </c>
      <c r="S965" t="s">
        <v>7287</v>
      </c>
    </row>
    <row r="966" spans="1:19" x14ac:dyDescent="0.25">
      <c r="A966" t="s">
        <v>8502</v>
      </c>
      <c r="D966" t="s">
        <v>8503</v>
      </c>
      <c r="E966">
        <v>2022</v>
      </c>
      <c r="F966" t="s">
        <v>8504</v>
      </c>
      <c r="J966">
        <v>1</v>
      </c>
      <c r="K966">
        <v>4</v>
      </c>
      <c r="L966">
        <f t="shared" si="14"/>
        <v>3</v>
      </c>
      <c r="M966" t="s">
        <v>8505</v>
      </c>
      <c r="N966" t="s">
        <v>8506</v>
      </c>
      <c r="O966" t="s">
        <v>8507</v>
      </c>
      <c r="P966" t="s">
        <v>8508</v>
      </c>
      <c r="Q966" s="3"/>
      <c r="R966" t="s">
        <v>7286</v>
      </c>
      <c r="S966" t="s">
        <v>7287</v>
      </c>
    </row>
    <row r="967" spans="1:19" x14ac:dyDescent="0.25">
      <c r="A967" t="s">
        <v>8590</v>
      </c>
      <c r="D967" t="s">
        <v>8591</v>
      </c>
      <c r="E967">
        <v>2022</v>
      </c>
      <c r="F967" t="s">
        <v>572</v>
      </c>
      <c r="G967">
        <v>14</v>
      </c>
      <c r="H967">
        <v>4</v>
      </c>
      <c r="J967">
        <v>598</v>
      </c>
      <c r="K967">
        <v>609</v>
      </c>
      <c r="L967">
        <f t="shared" si="14"/>
        <v>11</v>
      </c>
      <c r="M967" t="s">
        <v>8592</v>
      </c>
      <c r="N967" t="s">
        <v>8593</v>
      </c>
      <c r="O967" t="s">
        <v>8594</v>
      </c>
      <c r="P967" t="s">
        <v>8595</v>
      </c>
      <c r="Q967" s="3"/>
      <c r="R967" t="s">
        <v>7340</v>
      </c>
      <c r="S967" t="s">
        <v>7287</v>
      </c>
    </row>
    <row r="968" spans="1:19" x14ac:dyDescent="0.25">
      <c r="A968" t="s">
        <v>8682</v>
      </c>
      <c r="D968" t="s">
        <v>8683</v>
      </c>
      <c r="E968">
        <v>2022</v>
      </c>
      <c r="F968" t="s">
        <v>8684</v>
      </c>
      <c r="J968">
        <v>1</v>
      </c>
      <c r="K968">
        <v>5</v>
      </c>
      <c r="L968">
        <f t="shared" si="14"/>
        <v>4</v>
      </c>
      <c r="M968" t="s">
        <v>8685</v>
      </c>
      <c r="N968" t="s">
        <v>8686</v>
      </c>
      <c r="O968" t="s">
        <v>8687</v>
      </c>
      <c r="P968" t="s">
        <v>8688</v>
      </c>
      <c r="Q968" s="3"/>
      <c r="R968" t="s">
        <v>7286</v>
      </c>
      <c r="S968" t="s">
        <v>7287</v>
      </c>
    </row>
    <row r="969" spans="1:19" x14ac:dyDescent="0.25">
      <c r="A969" t="s">
        <v>8857</v>
      </c>
      <c r="D969" t="s">
        <v>8858</v>
      </c>
      <c r="E969">
        <v>2022</v>
      </c>
      <c r="F969" t="s">
        <v>8230</v>
      </c>
      <c r="J969">
        <v>1</v>
      </c>
      <c r="K969">
        <v>6</v>
      </c>
      <c r="L969">
        <f t="shared" si="14"/>
        <v>5</v>
      </c>
      <c r="M969" t="s">
        <v>8859</v>
      </c>
      <c r="N969" t="s">
        <v>8860</v>
      </c>
      <c r="O969" t="s">
        <v>8861</v>
      </c>
      <c r="P969" t="s">
        <v>8862</v>
      </c>
      <c r="Q969" s="3"/>
      <c r="R969" t="s">
        <v>7286</v>
      </c>
      <c r="S969" t="s">
        <v>7287</v>
      </c>
    </row>
    <row r="970" spans="1:19" x14ac:dyDescent="0.25">
      <c r="A970" t="s">
        <v>8895</v>
      </c>
      <c r="D970" t="s">
        <v>8896</v>
      </c>
      <c r="E970">
        <v>2022</v>
      </c>
      <c r="F970" t="s">
        <v>8897</v>
      </c>
      <c r="J970">
        <v>59</v>
      </c>
      <c r="K970">
        <v>63</v>
      </c>
      <c r="L970">
        <f t="shared" si="14"/>
        <v>4</v>
      </c>
      <c r="M970" t="s">
        <v>8898</v>
      </c>
      <c r="N970" t="s">
        <v>8899</v>
      </c>
      <c r="O970" t="s">
        <v>8900</v>
      </c>
      <c r="P970" t="s">
        <v>8901</v>
      </c>
      <c r="Q970" s="3"/>
      <c r="R970" t="s">
        <v>7286</v>
      </c>
      <c r="S970" t="s">
        <v>7287</v>
      </c>
    </row>
    <row r="971" spans="1:19" x14ac:dyDescent="0.25">
      <c r="A971" t="s">
        <v>8996</v>
      </c>
      <c r="D971" t="s">
        <v>8997</v>
      </c>
      <c r="E971">
        <v>2022</v>
      </c>
      <c r="F971" t="s">
        <v>8998</v>
      </c>
      <c r="J971">
        <v>24</v>
      </c>
      <c r="K971">
        <v>29</v>
      </c>
      <c r="L971">
        <f t="shared" si="14"/>
        <v>5</v>
      </c>
      <c r="M971" t="s">
        <v>8999</v>
      </c>
      <c r="N971" t="s">
        <v>9000</v>
      </c>
      <c r="O971" t="s">
        <v>9001</v>
      </c>
      <c r="P971" t="s">
        <v>9002</v>
      </c>
      <c r="Q971" s="3"/>
      <c r="R971" t="s">
        <v>7286</v>
      </c>
      <c r="S971" t="s">
        <v>7287</v>
      </c>
    </row>
    <row r="972" spans="1:19" x14ac:dyDescent="0.25">
      <c r="A972" t="s">
        <v>9054</v>
      </c>
      <c r="D972" t="s">
        <v>9055</v>
      </c>
      <c r="E972">
        <v>2022</v>
      </c>
      <c r="F972" t="s">
        <v>768</v>
      </c>
      <c r="G972">
        <v>65</v>
      </c>
      <c r="H972">
        <v>1</v>
      </c>
      <c r="J972">
        <v>9</v>
      </c>
      <c r="K972">
        <v>17</v>
      </c>
      <c r="L972">
        <f t="shared" si="14"/>
        <v>8</v>
      </c>
      <c r="M972" t="s">
        <v>9056</v>
      </c>
      <c r="N972" t="s">
        <v>9057</v>
      </c>
      <c r="O972" t="s">
        <v>9058</v>
      </c>
      <c r="P972" t="s">
        <v>9059</v>
      </c>
      <c r="Q972" s="3"/>
      <c r="R972" t="s">
        <v>7340</v>
      </c>
      <c r="S972" t="s">
        <v>7287</v>
      </c>
    </row>
    <row r="973" spans="1:19" x14ac:dyDescent="0.25">
      <c r="A973" t="s">
        <v>9097</v>
      </c>
      <c r="D973" t="s">
        <v>9098</v>
      </c>
      <c r="E973">
        <v>2022</v>
      </c>
      <c r="F973" t="s">
        <v>572</v>
      </c>
      <c r="G973">
        <v>14</v>
      </c>
      <c r="H973">
        <v>2</v>
      </c>
      <c r="J973">
        <v>243</v>
      </c>
      <c r="K973">
        <v>252</v>
      </c>
      <c r="L973">
        <f t="shared" si="14"/>
        <v>9</v>
      </c>
      <c r="M973" t="s">
        <v>9099</v>
      </c>
      <c r="N973" t="s">
        <v>9100</v>
      </c>
      <c r="O973" t="s">
        <v>9101</v>
      </c>
      <c r="P973" t="s">
        <v>9102</v>
      </c>
      <c r="Q973" s="3"/>
      <c r="R973" t="s">
        <v>7340</v>
      </c>
      <c r="S973" t="s">
        <v>7287</v>
      </c>
    </row>
    <row r="974" spans="1:19" x14ac:dyDescent="0.25">
      <c r="A974" t="s">
        <v>9212</v>
      </c>
      <c r="D974" t="s">
        <v>9213</v>
      </c>
      <c r="E974">
        <v>2022</v>
      </c>
      <c r="F974" t="s">
        <v>9214</v>
      </c>
      <c r="J974">
        <v>847</v>
      </c>
      <c r="K974">
        <v>849</v>
      </c>
      <c r="L974">
        <f t="shared" si="14"/>
        <v>2</v>
      </c>
      <c r="M974" t="s">
        <v>9215</v>
      </c>
      <c r="N974" t="s">
        <v>9216</v>
      </c>
      <c r="O974" t="s">
        <v>9217</v>
      </c>
      <c r="P974" t="s">
        <v>9218</v>
      </c>
      <c r="Q974" s="3"/>
      <c r="R974" t="s">
        <v>7286</v>
      </c>
      <c r="S974" t="s">
        <v>7287</v>
      </c>
    </row>
    <row r="975" spans="1:19" x14ac:dyDescent="0.25">
      <c r="A975" t="s">
        <v>5847</v>
      </c>
      <c r="B975" t="s">
        <v>5848</v>
      </c>
      <c r="C975" t="s">
        <v>5849</v>
      </c>
      <c r="D975" t="s">
        <v>5850</v>
      </c>
      <c r="E975">
        <v>2022</v>
      </c>
      <c r="F975" t="s">
        <v>29</v>
      </c>
      <c r="G975" t="s">
        <v>5716</v>
      </c>
      <c r="J975">
        <v>124</v>
      </c>
      <c r="K975">
        <v>133</v>
      </c>
      <c r="L975">
        <v>9</v>
      </c>
      <c r="M975" t="s">
        <v>5851</v>
      </c>
      <c r="N975" t="s">
        <v>5852</v>
      </c>
      <c r="O975" t="s">
        <v>5853</v>
      </c>
      <c r="P975" t="s">
        <v>5854</v>
      </c>
      <c r="Q975" t="s">
        <v>5855</v>
      </c>
      <c r="R975" t="s">
        <v>30</v>
      </c>
      <c r="S975" t="s">
        <v>28</v>
      </c>
    </row>
    <row r="976" spans="1:19" x14ac:dyDescent="0.25">
      <c r="A976" t="s">
        <v>769</v>
      </c>
      <c r="B976" t="s">
        <v>770</v>
      </c>
      <c r="C976" t="s">
        <v>771</v>
      </c>
      <c r="D976" t="s">
        <v>772</v>
      </c>
      <c r="E976">
        <v>2022</v>
      </c>
      <c r="F976" t="s">
        <v>773</v>
      </c>
      <c r="M976" t="s">
        <v>774</v>
      </c>
      <c r="N976" t="s">
        <v>775</v>
      </c>
      <c r="O976" t="s">
        <v>776</v>
      </c>
      <c r="P976" t="s">
        <v>777</v>
      </c>
      <c r="Q976" t="s">
        <v>5710</v>
      </c>
      <c r="R976" t="s">
        <v>30</v>
      </c>
      <c r="S976" t="s">
        <v>28</v>
      </c>
    </row>
    <row r="977" spans="1:19" x14ac:dyDescent="0.25">
      <c r="A977" t="s">
        <v>1011</v>
      </c>
      <c r="B977" t="s">
        <v>1012</v>
      </c>
      <c r="C977" t="s">
        <v>1013</v>
      </c>
      <c r="D977" t="s">
        <v>1014</v>
      </c>
      <c r="E977">
        <v>2022</v>
      </c>
      <c r="F977" t="s">
        <v>1015</v>
      </c>
      <c r="M977" t="s">
        <v>1016</v>
      </c>
      <c r="N977" t="s">
        <v>1017</v>
      </c>
      <c r="O977" t="s">
        <v>1018</v>
      </c>
      <c r="P977" t="s">
        <v>1019</v>
      </c>
      <c r="Q977" t="s">
        <v>5873</v>
      </c>
      <c r="R977" t="s">
        <v>30</v>
      </c>
      <c r="S977" t="s">
        <v>28</v>
      </c>
    </row>
    <row r="978" spans="1:19" x14ac:dyDescent="0.25">
      <c r="A978" t="s">
        <v>5497</v>
      </c>
      <c r="B978" t="s">
        <v>5498</v>
      </c>
      <c r="C978" t="s">
        <v>5499</v>
      </c>
      <c r="D978" t="s">
        <v>5500</v>
      </c>
      <c r="E978">
        <v>2022</v>
      </c>
      <c r="F978" t="s">
        <v>5501</v>
      </c>
      <c r="G978">
        <v>10</v>
      </c>
      <c r="H978">
        <v>10</v>
      </c>
      <c r="I978">
        <v>2115</v>
      </c>
      <c r="M978" t="s">
        <v>5502</v>
      </c>
      <c r="N978" t="s">
        <v>5503</v>
      </c>
      <c r="O978" t="s">
        <v>5504</v>
      </c>
      <c r="P978" t="s">
        <v>5505</v>
      </c>
      <c r="Q978" t="s">
        <v>5506</v>
      </c>
      <c r="R978" t="s">
        <v>27</v>
      </c>
      <c r="S978" t="s">
        <v>28</v>
      </c>
    </row>
    <row r="979" spans="1:19" x14ac:dyDescent="0.25">
      <c r="A979" t="s">
        <v>903</v>
      </c>
      <c r="B979" t="s">
        <v>904</v>
      </c>
      <c r="C979" t="s">
        <v>905</v>
      </c>
      <c r="D979" t="s">
        <v>906</v>
      </c>
      <c r="E979">
        <v>2022</v>
      </c>
      <c r="F979" t="s">
        <v>70</v>
      </c>
      <c r="G979" t="s">
        <v>668</v>
      </c>
      <c r="J979">
        <v>758</v>
      </c>
      <c r="K979">
        <v>765</v>
      </c>
      <c r="L979">
        <v>7</v>
      </c>
      <c r="N979" t="s">
        <v>907</v>
      </c>
      <c r="O979" t="s">
        <v>908</v>
      </c>
      <c r="P979" t="s">
        <v>909</v>
      </c>
      <c r="Q979" t="s">
        <v>5833</v>
      </c>
      <c r="R979" t="s">
        <v>30</v>
      </c>
      <c r="S979" t="s">
        <v>28</v>
      </c>
    </row>
    <row r="980" spans="1:19" x14ac:dyDescent="0.25">
      <c r="A980" t="s">
        <v>5383</v>
      </c>
      <c r="B980" t="s">
        <v>5384</v>
      </c>
      <c r="C980" t="s">
        <v>5385</v>
      </c>
      <c r="D980" t="s">
        <v>5386</v>
      </c>
      <c r="E980">
        <v>2022</v>
      </c>
      <c r="F980" t="s">
        <v>5387</v>
      </c>
      <c r="J980">
        <v>145</v>
      </c>
      <c r="K980">
        <v>151</v>
      </c>
      <c r="L980">
        <v>6</v>
      </c>
      <c r="M980" t="s">
        <v>5388</v>
      </c>
      <c r="N980" t="s">
        <v>5389</v>
      </c>
      <c r="O980" t="s">
        <v>5390</v>
      </c>
      <c r="P980" t="s">
        <v>5391</v>
      </c>
      <c r="Q980" t="s">
        <v>5392</v>
      </c>
      <c r="R980" t="s">
        <v>30</v>
      </c>
      <c r="S980" t="s">
        <v>28</v>
      </c>
    </row>
    <row r="981" spans="1:19" x14ac:dyDescent="0.25">
      <c r="A981" t="s">
        <v>5809</v>
      </c>
      <c r="B981" t="s">
        <v>5810</v>
      </c>
      <c r="C981" t="s">
        <v>5811</v>
      </c>
      <c r="D981" t="s">
        <v>5812</v>
      </c>
      <c r="E981">
        <v>2022</v>
      </c>
      <c r="F981" t="s">
        <v>147</v>
      </c>
      <c r="G981" t="s">
        <v>5813</v>
      </c>
      <c r="J981">
        <v>612</v>
      </c>
      <c r="K981">
        <v>619</v>
      </c>
      <c r="L981">
        <v>7</v>
      </c>
      <c r="M981" t="s">
        <v>5814</v>
      </c>
      <c r="N981" t="s">
        <v>5815</v>
      </c>
      <c r="O981" t="s">
        <v>5816</v>
      </c>
      <c r="P981" t="s">
        <v>5817</v>
      </c>
      <c r="Q981" t="s">
        <v>5818</v>
      </c>
      <c r="R981" t="s">
        <v>30</v>
      </c>
      <c r="S981" t="s">
        <v>28</v>
      </c>
    </row>
    <row r="982" spans="1:19" x14ac:dyDescent="0.25">
      <c r="A982" t="s">
        <v>918</v>
      </c>
      <c r="B982" t="s">
        <v>919</v>
      </c>
      <c r="C982" t="s">
        <v>920</v>
      </c>
      <c r="D982" t="s">
        <v>921</v>
      </c>
      <c r="E982">
        <v>2022</v>
      </c>
      <c r="F982" t="s">
        <v>133</v>
      </c>
      <c r="G982">
        <v>11</v>
      </c>
      <c r="H982">
        <v>2</v>
      </c>
      <c r="J982">
        <v>104</v>
      </c>
      <c r="K982">
        <v>116</v>
      </c>
      <c r="L982">
        <v>12</v>
      </c>
      <c r="M982" t="s">
        <v>922</v>
      </c>
      <c r="N982" t="s">
        <v>923</v>
      </c>
      <c r="O982" t="s">
        <v>924</v>
      </c>
      <c r="P982" t="s">
        <v>925</v>
      </c>
      <c r="Q982" t="s">
        <v>5543</v>
      </c>
      <c r="R982" t="s">
        <v>27</v>
      </c>
      <c r="S982" t="s">
        <v>28</v>
      </c>
    </row>
    <row r="983" spans="1:19" x14ac:dyDescent="0.25">
      <c r="A983" t="s">
        <v>5603</v>
      </c>
      <c r="B983" t="s">
        <v>5604</v>
      </c>
      <c r="C983" t="s">
        <v>5605</v>
      </c>
      <c r="D983" t="s">
        <v>5606</v>
      </c>
      <c r="E983">
        <v>2022</v>
      </c>
      <c r="F983" t="s">
        <v>29</v>
      </c>
      <c r="G983" t="s">
        <v>5607</v>
      </c>
      <c r="J983">
        <v>125</v>
      </c>
      <c r="K983">
        <v>139</v>
      </c>
      <c r="L983">
        <v>14</v>
      </c>
      <c r="M983" t="s">
        <v>5608</v>
      </c>
      <c r="N983" t="s">
        <v>5609</v>
      </c>
      <c r="O983" t="s">
        <v>5610</v>
      </c>
      <c r="P983" t="s">
        <v>5611</v>
      </c>
      <c r="Q983" t="s">
        <v>5612</v>
      </c>
      <c r="R983" t="s">
        <v>30</v>
      </c>
      <c r="S983" t="s">
        <v>28</v>
      </c>
    </row>
    <row r="984" spans="1:19" x14ac:dyDescent="0.25">
      <c r="A984" t="s">
        <v>1029</v>
      </c>
      <c r="B984" t="s">
        <v>1030</v>
      </c>
      <c r="C984" t="s">
        <v>1031</v>
      </c>
      <c r="D984" t="s">
        <v>1032</v>
      </c>
      <c r="E984">
        <v>2022</v>
      </c>
      <c r="F984" t="s">
        <v>1033</v>
      </c>
      <c r="J984">
        <v>15</v>
      </c>
      <c r="K984">
        <v>21</v>
      </c>
      <c r="L984">
        <v>6</v>
      </c>
      <c r="M984" t="s">
        <v>1034</v>
      </c>
      <c r="N984" t="s">
        <v>1035</v>
      </c>
      <c r="O984" t="s">
        <v>1036</v>
      </c>
      <c r="P984" t="s">
        <v>1037</v>
      </c>
      <c r="Q984" t="s">
        <v>5877</v>
      </c>
      <c r="R984" t="s">
        <v>30</v>
      </c>
      <c r="S984" t="s">
        <v>28</v>
      </c>
    </row>
    <row r="985" spans="1:19" x14ac:dyDescent="0.25">
      <c r="A985" t="s">
        <v>344</v>
      </c>
      <c r="B985" t="s">
        <v>345</v>
      </c>
      <c r="C985" t="s">
        <v>346</v>
      </c>
      <c r="D985" t="s">
        <v>735</v>
      </c>
      <c r="E985">
        <v>2022</v>
      </c>
      <c r="F985" t="s">
        <v>736</v>
      </c>
      <c r="G985">
        <v>13</v>
      </c>
      <c r="H985">
        <v>1</v>
      </c>
      <c r="J985">
        <v>386</v>
      </c>
      <c r="K985">
        <v>399</v>
      </c>
      <c r="L985">
        <v>13</v>
      </c>
      <c r="M985" t="s">
        <v>737</v>
      </c>
      <c r="N985" t="s">
        <v>738</v>
      </c>
      <c r="O985" t="s">
        <v>739</v>
      </c>
      <c r="P985" t="s">
        <v>740</v>
      </c>
      <c r="Q985" t="s">
        <v>5413</v>
      </c>
      <c r="R985" t="s">
        <v>27</v>
      </c>
      <c r="S985" t="s">
        <v>28</v>
      </c>
    </row>
    <row r="986" spans="1:19" x14ac:dyDescent="0.25">
      <c r="A986" t="s">
        <v>707</v>
      </c>
      <c r="B986" t="s">
        <v>708</v>
      </c>
      <c r="C986" t="s">
        <v>709</v>
      </c>
      <c r="D986" t="s">
        <v>710</v>
      </c>
      <c r="E986">
        <v>2022</v>
      </c>
      <c r="F986" t="s">
        <v>711</v>
      </c>
      <c r="J986">
        <v>1287</v>
      </c>
      <c r="K986">
        <v>1291</v>
      </c>
      <c r="L986">
        <v>4</v>
      </c>
      <c r="M986" t="s">
        <v>712</v>
      </c>
      <c r="N986" t="s">
        <v>713</v>
      </c>
      <c r="O986" t="s">
        <v>714</v>
      </c>
      <c r="P986" t="s">
        <v>715</v>
      </c>
      <c r="Q986" t="s">
        <v>5649</v>
      </c>
      <c r="R986" t="s">
        <v>30</v>
      </c>
      <c r="S986" t="s">
        <v>28</v>
      </c>
    </row>
    <row r="987" spans="1:19" x14ac:dyDescent="0.25">
      <c r="A987" t="s">
        <v>5783</v>
      </c>
      <c r="B987" t="s">
        <v>5784</v>
      </c>
      <c r="C987" t="s">
        <v>5785</v>
      </c>
      <c r="D987" t="s">
        <v>5786</v>
      </c>
      <c r="E987">
        <v>2022</v>
      </c>
      <c r="F987" t="s">
        <v>403</v>
      </c>
      <c r="G987">
        <v>310</v>
      </c>
      <c r="J987">
        <v>60</v>
      </c>
      <c r="K987">
        <v>73</v>
      </c>
      <c r="L987">
        <v>13</v>
      </c>
      <c r="M987" t="s">
        <v>5787</v>
      </c>
      <c r="N987" t="s">
        <v>5788</v>
      </c>
      <c r="O987" t="s">
        <v>5789</v>
      </c>
      <c r="P987" t="s">
        <v>5790</v>
      </c>
      <c r="Q987" t="s">
        <v>5791</v>
      </c>
      <c r="R987" t="s">
        <v>30</v>
      </c>
      <c r="S987" t="s">
        <v>28</v>
      </c>
    </row>
    <row r="988" spans="1:19" x14ac:dyDescent="0.25">
      <c r="A988" t="s">
        <v>5280</v>
      </c>
      <c r="B988" t="s">
        <v>5281</v>
      </c>
      <c r="C988" t="s">
        <v>5282</v>
      </c>
      <c r="D988" t="s">
        <v>5283</v>
      </c>
      <c r="E988">
        <v>2022</v>
      </c>
      <c r="F988" t="s">
        <v>613</v>
      </c>
      <c r="G988">
        <v>14</v>
      </c>
      <c r="H988">
        <v>18</v>
      </c>
      <c r="I988">
        <v>11197</v>
      </c>
      <c r="M988" t="s">
        <v>5284</v>
      </c>
      <c r="N988" t="s">
        <v>5285</v>
      </c>
      <c r="O988" t="s">
        <v>5286</v>
      </c>
      <c r="P988" t="s">
        <v>5287</v>
      </c>
      <c r="Q988" t="s">
        <v>5288</v>
      </c>
      <c r="R988" t="s">
        <v>27</v>
      </c>
      <c r="S988" t="s">
        <v>28</v>
      </c>
    </row>
    <row r="989" spans="1:19" x14ac:dyDescent="0.25">
      <c r="A989" t="s">
        <v>5745</v>
      </c>
      <c r="B989" t="s">
        <v>5746</v>
      </c>
      <c r="C989" t="s">
        <v>5747</v>
      </c>
      <c r="D989" t="s">
        <v>5748</v>
      </c>
      <c r="E989">
        <v>2022</v>
      </c>
      <c r="F989" t="s">
        <v>70</v>
      </c>
      <c r="G989" t="s">
        <v>668</v>
      </c>
      <c r="J989">
        <v>21</v>
      </c>
      <c r="K989">
        <v>27</v>
      </c>
      <c r="L989">
        <v>6</v>
      </c>
      <c r="N989" t="s">
        <v>5749</v>
      </c>
      <c r="O989" t="s">
        <v>5750</v>
      </c>
      <c r="P989" t="s">
        <v>5751</v>
      </c>
      <c r="Q989" t="s">
        <v>5752</v>
      </c>
      <c r="R989" t="s">
        <v>30</v>
      </c>
      <c r="S989" t="s">
        <v>28</v>
      </c>
    </row>
    <row r="990" spans="1:19" x14ac:dyDescent="0.25">
      <c r="A990" t="s">
        <v>378</v>
      </c>
      <c r="B990" t="s">
        <v>379</v>
      </c>
      <c r="C990" t="s">
        <v>380</v>
      </c>
      <c r="D990" t="s">
        <v>381</v>
      </c>
      <c r="E990">
        <v>2022</v>
      </c>
      <c r="F990" t="s">
        <v>382</v>
      </c>
      <c r="G990">
        <v>9</v>
      </c>
      <c r="H990">
        <v>1</v>
      </c>
      <c r="I990">
        <v>14</v>
      </c>
      <c r="M990" t="s">
        <v>383</v>
      </c>
      <c r="N990" t="s">
        <v>384</v>
      </c>
      <c r="O990" t="s">
        <v>385</v>
      </c>
      <c r="P990" t="s">
        <v>386</v>
      </c>
      <c r="Q990" t="s">
        <v>5495</v>
      </c>
      <c r="R990" t="s">
        <v>27</v>
      </c>
      <c r="S990" t="s">
        <v>28</v>
      </c>
    </row>
    <row r="991" spans="1:19" x14ac:dyDescent="0.25">
      <c r="A991" t="s">
        <v>298</v>
      </c>
      <c r="B991" t="s">
        <v>299</v>
      </c>
      <c r="C991" t="s">
        <v>300</v>
      </c>
      <c r="D991" t="s">
        <v>301</v>
      </c>
      <c r="E991">
        <v>2022</v>
      </c>
      <c r="F991" t="s">
        <v>302</v>
      </c>
      <c r="G991">
        <v>6</v>
      </c>
      <c r="H991" t="s">
        <v>303</v>
      </c>
      <c r="I991">
        <v>569</v>
      </c>
      <c r="M991" t="s">
        <v>304</v>
      </c>
      <c r="N991" t="s">
        <v>305</v>
      </c>
      <c r="O991" t="s">
        <v>306</v>
      </c>
      <c r="P991" t="s">
        <v>307</v>
      </c>
      <c r="Q991" t="s">
        <v>5467</v>
      </c>
      <c r="R991" t="s">
        <v>27</v>
      </c>
      <c r="S991" t="s">
        <v>28</v>
      </c>
    </row>
    <row r="992" spans="1:19" x14ac:dyDescent="0.25">
      <c r="A992" t="s">
        <v>681</v>
      </c>
      <c r="B992" t="s">
        <v>682</v>
      </c>
      <c r="C992" t="s">
        <v>683</v>
      </c>
      <c r="D992" t="s">
        <v>684</v>
      </c>
      <c r="E992">
        <v>2022</v>
      </c>
      <c r="F992" t="s">
        <v>457</v>
      </c>
      <c r="I992">
        <v>470</v>
      </c>
      <c r="M992" t="s">
        <v>685</v>
      </c>
      <c r="N992" t="s">
        <v>686</v>
      </c>
      <c r="O992" t="s">
        <v>687</v>
      </c>
      <c r="P992" t="s">
        <v>688</v>
      </c>
      <c r="Q992" t="s">
        <v>5356</v>
      </c>
      <c r="R992" t="s">
        <v>30</v>
      </c>
      <c r="S992" t="s">
        <v>28</v>
      </c>
    </row>
    <row r="993" spans="1:19" x14ac:dyDescent="0.25">
      <c r="A993" t="s">
        <v>592</v>
      </c>
      <c r="B993" t="s">
        <v>593</v>
      </c>
      <c r="C993" t="s">
        <v>594</v>
      </c>
      <c r="D993" t="s">
        <v>595</v>
      </c>
      <c r="E993">
        <v>2022</v>
      </c>
      <c r="F993" t="s">
        <v>596</v>
      </c>
      <c r="J993">
        <v>339</v>
      </c>
      <c r="K993">
        <v>344</v>
      </c>
      <c r="L993">
        <v>5</v>
      </c>
      <c r="M993" t="s">
        <v>597</v>
      </c>
      <c r="N993" t="s">
        <v>598</v>
      </c>
      <c r="O993" t="s">
        <v>599</v>
      </c>
      <c r="P993" t="s">
        <v>600</v>
      </c>
      <c r="Q993" t="s">
        <v>5602</v>
      </c>
      <c r="R993" t="s">
        <v>30</v>
      </c>
      <c r="S993" t="s">
        <v>28</v>
      </c>
    </row>
    <row r="994" spans="1:19" x14ac:dyDescent="0.25">
      <c r="A994" t="s">
        <v>582</v>
      </c>
      <c r="B994" t="s">
        <v>583</v>
      </c>
      <c r="C994" t="s">
        <v>584</v>
      </c>
      <c r="D994" t="s">
        <v>585</v>
      </c>
      <c r="E994">
        <v>2022</v>
      </c>
      <c r="F994" t="s">
        <v>586</v>
      </c>
      <c r="G994" t="s">
        <v>587</v>
      </c>
      <c r="M994" t="s">
        <v>588</v>
      </c>
      <c r="N994" t="s">
        <v>589</v>
      </c>
      <c r="O994" t="s">
        <v>590</v>
      </c>
      <c r="P994" t="s">
        <v>591</v>
      </c>
      <c r="Q994" t="s">
        <v>5293</v>
      </c>
      <c r="R994" t="s">
        <v>30</v>
      </c>
      <c r="S994" t="s">
        <v>28</v>
      </c>
    </row>
    <row r="995" spans="1:19" x14ac:dyDescent="0.25">
      <c r="A995" t="s">
        <v>574</v>
      </c>
      <c r="B995" t="s">
        <v>575</v>
      </c>
      <c r="C995" t="s">
        <v>576</v>
      </c>
      <c r="D995" t="s">
        <v>577</v>
      </c>
      <c r="E995">
        <v>2022</v>
      </c>
      <c r="F995" t="s">
        <v>148</v>
      </c>
      <c r="G995">
        <v>27</v>
      </c>
      <c r="H995">
        <v>3</v>
      </c>
      <c r="J995">
        <v>4399</v>
      </c>
      <c r="K995">
        <v>4426</v>
      </c>
      <c r="L995">
        <v>27</v>
      </c>
      <c r="M995" t="s">
        <v>578</v>
      </c>
      <c r="N995" t="s">
        <v>579</v>
      </c>
      <c r="O995" t="s">
        <v>580</v>
      </c>
      <c r="P995" t="s">
        <v>581</v>
      </c>
      <c r="Q995" t="s">
        <v>5279</v>
      </c>
      <c r="R995" t="s">
        <v>27</v>
      </c>
      <c r="S995" t="s">
        <v>28</v>
      </c>
    </row>
    <row r="996" spans="1:19" x14ac:dyDescent="0.25">
      <c r="A996" t="s">
        <v>750</v>
      </c>
      <c r="B996" t="s">
        <v>751</v>
      </c>
      <c r="C996" t="s">
        <v>752</v>
      </c>
      <c r="D996" t="s">
        <v>753</v>
      </c>
      <c r="E996">
        <v>2022</v>
      </c>
      <c r="F996" t="s">
        <v>645</v>
      </c>
      <c r="M996" t="s">
        <v>754</v>
      </c>
      <c r="N996" t="s">
        <v>755</v>
      </c>
      <c r="O996" t="s">
        <v>756</v>
      </c>
      <c r="P996" t="s">
        <v>757</v>
      </c>
      <c r="Q996" t="s">
        <v>5657</v>
      </c>
      <c r="R996" t="s">
        <v>30</v>
      </c>
      <c r="S996" t="s">
        <v>28</v>
      </c>
    </row>
    <row r="997" spans="1:19" x14ac:dyDescent="0.25">
      <c r="A997" t="s">
        <v>848</v>
      </c>
      <c r="B997" t="s">
        <v>849</v>
      </c>
      <c r="C997">
        <v>57211003762</v>
      </c>
      <c r="D997" t="s">
        <v>850</v>
      </c>
      <c r="E997">
        <v>2022</v>
      </c>
      <c r="F997" t="s">
        <v>148</v>
      </c>
      <c r="G997">
        <v>27</v>
      </c>
      <c r="H997">
        <v>1</v>
      </c>
      <c r="J997">
        <v>891</v>
      </c>
      <c r="K997">
        <v>915</v>
      </c>
      <c r="L997">
        <v>24</v>
      </c>
      <c r="M997" t="s">
        <v>851</v>
      </c>
      <c r="N997" t="s">
        <v>852</v>
      </c>
      <c r="O997" t="s">
        <v>853</v>
      </c>
      <c r="P997" t="s">
        <v>854</v>
      </c>
      <c r="Q997" t="s">
        <v>5803</v>
      </c>
      <c r="R997" t="s">
        <v>27</v>
      </c>
      <c r="S997" t="s">
        <v>28</v>
      </c>
    </row>
    <row r="998" spans="1:19" x14ac:dyDescent="0.25">
      <c r="A998" t="s">
        <v>316</v>
      </c>
      <c r="B998" t="s">
        <v>317</v>
      </c>
      <c r="C998" t="s">
        <v>318</v>
      </c>
      <c r="D998" t="s">
        <v>319</v>
      </c>
      <c r="E998">
        <v>2022</v>
      </c>
      <c r="F998" t="s">
        <v>320</v>
      </c>
      <c r="J998">
        <v>31</v>
      </c>
      <c r="K998">
        <v>37</v>
      </c>
      <c r="L998">
        <v>6</v>
      </c>
      <c r="M998" t="s">
        <v>321</v>
      </c>
      <c r="N998" t="s">
        <v>322</v>
      </c>
      <c r="O998" t="s">
        <v>323</v>
      </c>
      <c r="P998" t="s">
        <v>324</v>
      </c>
      <c r="Q998" t="s">
        <v>5469</v>
      </c>
      <c r="R998" t="s">
        <v>30</v>
      </c>
      <c r="S998" t="s">
        <v>28</v>
      </c>
    </row>
    <row r="999" spans="1:19" x14ac:dyDescent="0.25">
      <c r="A999" t="s">
        <v>822</v>
      </c>
      <c r="B999" t="s">
        <v>823</v>
      </c>
      <c r="C999" t="s">
        <v>824</v>
      </c>
      <c r="D999" t="s">
        <v>825</v>
      </c>
      <c r="E999">
        <v>2022</v>
      </c>
      <c r="F999" t="s">
        <v>826</v>
      </c>
      <c r="J999">
        <v>183</v>
      </c>
      <c r="K999">
        <v>188</v>
      </c>
      <c r="L999">
        <v>5</v>
      </c>
      <c r="M999" t="s">
        <v>827</v>
      </c>
      <c r="N999" t="s">
        <v>828</v>
      </c>
      <c r="O999" t="s">
        <v>829</v>
      </c>
      <c r="P999" t="s">
        <v>830</v>
      </c>
      <c r="Q999" t="s">
        <v>5764</v>
      </c>
      <c r="R999" t="s">
        <v>30</v>
      </c>
      <c r="S999" t="s">
        <v>28</v>
      </c>
    </row>
    <row r="1000" spans="1:19" x14ac:dyDescent="0.25">
      <c r="A1000" t="s">
        <v>618</v>
      </c>
      <c r="B1000" t="s">
        <v>619</v>
      </c>
      <c r="C1000" t="s">
        <v>620</v>
      </c>
      <c r="D1000" t="s">
        <v>621</v>
      </c>
      <c r="E1000">
        <v>2022</v>
      </c>
      <c r="F1000" t="s">
        <v>108</v>
      </c>
      <c r="H1000">
        <v>53</v>
      </c>
      <c r="J1000">
        <v>51</v>
      </c>
      <c r="K1000">
        <v>69</v>
      </c>
      <c r="L1000">
        <v>18</v>
      </c>
      <c r="M1000" t="s">
        <v>622</v>
      </c>
      <c r="N1000" t="s">
        <v>623</v>
      </c>
      <c r="O1000" t="s">
        <v>624</v>
      </c>
      <c r="P1000" t="s">
        <v>625</v>
      </c>
      <c r="Q1000" t="s">
        <v>5615</v>
      </c>
      <c r="R1000" t="s">
        <v>27</v>
      </c>
      <c r="S1000" t="s">
        <v>28</v>
      </c>
    </row>
    <row r="1001" spans="1:19" x14ac:dyDescent="0.25">
      <c r="A1001" t="s">
        <v>910</v>
      </c>
      <c r="B1001" t="s">
        <v>911</v>
      </c>
      <c r="C1001" t="s">
        <v>912</v>
      </c>
      <c r="D1001" t="s">
        <v>913</v>
      </c>
      <c r="E1001">
        <v>2022</v>
      </c>
      <c r="F1001" t="s">
        <v>716</v>
      </c>
      <c r="G1001">
        <v>13</v>
      </c>
      <c r="I1001">
        <v>924953</v>
      </c>
      <c r="M1001" t="s">
        <v>914</v>
      </c>
      <c r="N1001" t="s">
        <v>915</v>
      </c>
      <c r="O1001" t="s">
        <v>916</v>
      </c>
      <c r="P1001" t="s">
        <v>917</v>
      </c>
      <c r="Q1001" t="s">
        <v>5541</v>
      </c>
      <c r="R1001" t="s">
        <v>27</v>
      </c>
      <c r="S1001" t="s">
        <v>28</v>
      </c>
    </row>
    <row r="1002" spans="1:19" x14ac:dyDescent="0.25">
      <c r="A1002" t="s">
        <v>741</v>
      </c>
      <c r="B1002" t="s">
        <v>742</v>
      </c>
      <c r="C1002" t="s">
        <v>743</v>
      </c>
      <c r="D1002" t="s">
        <v>744</v>
      </c>
      <c r="E1002">
        <v>2022</v>
      </c>
      <c r="F1002" t="s">
        <v>403</v>
      </c>
      <c r="G1002" t="s">
        <v>745</v>
      </c>
      <c r="J1002">
        <v>444</v>
      </c>
      <c r="K1002">
        <v>453</v>
      </c>
      <c r="L1002">
        <v>9</v>
      </c>
      <c r="M1002" t="s">
        <v>746</v>
      </c>
      <c r="N1002" t="s">
        <v>747</v>
      </c>
      <c r="O1002" t="s">
        <v>748</v>
      </c>
      <c r="P1002" t="s">
        <v>749</v>
      </c>
      <c r="Q1002" t="s">
        <v>5656</v>
      </c>
      <c r="R1002" t="s">
        <v>30</v>
      </c>
      <c r="S1002" t="s">
        <v>28</v>
      </c>
    </row>
    <row r="1003" spans="1:19" x14ac:dyDescent="0.25">
      <c r="A1003" t="s">
        <v>5712</v>
      </c>
      <c r="B1003" t="s">
        <v>5713</v>
      </c>
      <c r="C1003" t="s">
        <v>5714</v>
      </c>
      <c r="D1003" t="s">
        <v>5715</v>
      </c>
      <c r="E1003">
        <v>2022</v>
      </c>
      <c r="F1003" t="s">
        <v>29</v>
      </c>
      <c r="G1003" t="s">
        <v>5716</v>
      </c>
      <c r="J1003">
        <v>197</v>
      </c>
      <c r="K1003">
        <v>210</v>
      </c>
      <c r="L1003">
        <v>13</v>
      </c>
      <c r="M1003" t="s">
        <v>5717</v>
      </c>
      <c r="N1003" t="s">
        <v>5718</v>
      </c>
      <c r="O1003" t="s">
        <v>5719</v>
      </c>
      <c r="P1003" t="s">
        <v>5720</v>
      </c>
      <c r="Q1003" t="s">
        <v>5721</v>
      </c>
      <c r="R1003" t="s">
        <v>30</v>
      </c>
      <c r="S1003" t="s">
        <v>28</v>
      </c>
    </row>
    <row r="1004" spans="1:19" x14ac:dyDescent="0.25">
      <c r="A1004" t="s">
        <v>663</v>
      </c>
      <c r="B1004" t="s">
        <v>664</v>
      </c>
      <c r="C1004" t="s">
        <v>665</v>
      </c>
      <c r="D1004" t="s">
        <v>666</v>
      </c>
      <c r="E1004">
        <v>2022</v>
      </c>
      <c r="F1004" t="s">
        <v>667</v>
      </c>
      <c r="G1004" t="s">
        <v>668</v>
      </c>
      <c r="J1004">
        <v>240</v>
      </c>
      <c r="K1004">
        <v>249</v>
      </c>
      <c r="L1004">
        <v>9</v>
      </c>
      <c r="N1004" t="s">
        <v>669</v>
      </c>
      <c r="O1004" t="s">
        <v>670</v>
      </c>
      <c r="P1004" t="s">
        <v>671</v>
      </c>
      <c r="Q1004" t="s">
        <v>5345</v>
      </c>
      <c r="R1004" t="s">
        <v>30</v>
      </c>
      <c r="S1004" t="s">
        <v>28</v>
      </c>
    </row>
    <row r="1005" spans="1:19" x14ac:dyDescent="0.25">
      <c r="A1005" t="s">
        <v>970</v>
      </c>
      <c r="B1005" t="s">
        <v>971</v>
      </c>
      <c r="C1005" t="s">
        <v>972</v>
      </c>
      <c r="D1005" t="s">
        <v>973</v>
      </c>
      <c r="E1005">
        <v>2022</v>
      </c>
      <c r="F1005" t="s">
        <v>974</v>
      </c>
      <c r="J1005">
        <v>36</v>
      </c>
      <c r="K1005">
        <v>41</v>
      </c>
      <c r="L1005">
        <v>5</v>
      </c>
      <c r="M1005" t="s">
        <v>975</v>
      </c>
      <c r="N1005" t="s">
        <v>976</v>
      </c>
      <c r="O1005" t="s">
        <v>977</v>
      </c>
      <c r="P1005" t="s">
        <v>978</v>
      </c>
      <c r="Q1005" t="s">
        <v>5548</v>
      </c>
      <c r="R1005" t="s">
        <v>30</v>
      </c>
      <c r="S1005" t="s">
        <v>28</v>
      </c>
    </row>
    <row r="1006" spans="1:19" x14ac:dyDescent="0.25">
      <c r="A1006" t="s">
        <v>1038</v>
      </c>
      <c r="B1006" t="s">
        <v>1039</v>
      </c>
      <c r="C1006">
        <v>57223034902</v>
      </c>
      <c r="D1006" t="s">
        <v>1040</v>
      </c>
      <c r="E1006">
        <v>2022</v>
      </c>
      <c r="F1006" t="s">
        <v>1041</v>
      </c>
      <c r="J1006">
        <v>492</v>
      </c>
      <c r="K1006">
        <v>495</v>
      </c>
      <c r="L1006">
        <v>3</v>
      </c>
      <c r="M1006" t="s">
        <v>1042</v>
      </c>
      <c r="N1006" t="s">
        <v>1043</v>
      </c>
      <c r="O1006" t="s">
        <v>1044</v>
      </c>
      <c r="P1006" t="s">
        <v>1045</v>
      </c>
      <c r="Q1006" t="s">
        <v>5563</v>
      </c>
      <c r="R1006" t="s">
        <v>30</v>
      </c>
      <c r="S1006" t="s">
        <v>28</v>
      </c>
    </row>
    <row r="1007" spans="1:19" x14ac:dyDescent="0.25">
      <c r="A1007" t="s">
        <v>609</v>
      </c>
      <c r="B1007" t="s">
        <v>610</v>
      </c>
      <c r="C1007" t="s">
        <v>611</v>
      </c>
      <c r="D1007" t="s">
        <v>612</v>
      </c>
      <c r="E1007">
        <v>2022</v>
      </c>
      <c r="F1007" t="s">
        <v>613</v>
      </c>
      <c r="G1007">
        <v>14</v>
      </c>
      <c r="H1007">
        <v>8</v>
      </c>
      <c r="I1007">
        <v>4519</v>
      </c>
      <c r="M1007" t="s">
        <v>614</v>
      </c>
      <c r="N1007" t="s">
        <v>615</v>
      </c>
      <c r="O1007" t="s">
        <v>616</v>
      </c>
      <c r="P1007" t="s">
        <v>617</v>
      </c>
      <c r="Q1007" t="s">
        <v>5320</v>
      </c>
      <c r="R1007" t="s">
        <v>27</v>
      </c>
      <c r="S1007" t="s">
        <v>28</v>
      </c>
    </row>
    <row r="1008" spans="1:19" x14ac:dyDescent="0.25">
      <c r="A1008" t="s">
        <v>690</v>
      </c>
      <c r="B1008" t="s">
        <v>691</v>
      </c>
      <c r="C1008" t="s">
        <v>692</v>
      </c>
      <c r="D1008" t="s">
        <v>693</v>
      </c>
      <c r="E1008">
        <v>2022</v>
      </c>
      <c r="F1008" t="s">
        <v>373</v>
      </c>
      <c r="G1008">
        <v>53</v>
      </c>
      <c r="H1008">
        <v>5</v>
      </c>
      <c r="J1008">
        <v>513</v>
      </c>
      <c r="K1008">
        <v>537</v>
      </c>
      <c r="L1008">
        <v>24</v>
      </c>
      <c r="M1008" t="s">
        <v>694</v>
      </c>
      <c r="N1008" t="s">
        <v>695</v>
      </c>
      <c r="O1008" t="s">
        <v>696</v>
      </c>
      <c r="P1008" t="s">
        <v>697</v>
      </c>
      <c r="Q1008" t="s">
        <v>5371</v>
      </c>
      <c r="R1008" t="s">
        <v>27</v>
      </c>
      <c r="S1008" t="s">
        <v>28</v>
      </c>
    </row>
    <row r="1009" spans="1:19" x14ac:dyDescent="0.25">
      <c r="A1009" t="s">
        <v>886</v>
      </c>
      <c r="B1009" t="s">
        <v>887</v>
      </c>
      <c r="C1009" t="s">
        <v>888</v>
      </c>
      <c r="D1009" t="s">
        <v>889</v>
      </c>
      <c r="E1009">
        <v>2022</v>
      </c>
      <c r="F1009" t="s">
        <v>148</v>
      </c>
      <c r="G1009">
        <v>27</v>
      </c>
      <c r="H1009">
        <v>7</v>
      </c>
      <c r="J1009">
        <v>9317</v>
      </c>
      <c r="K1009">
        <v>9355</v>
      </c>
      <c r="L1009">
        <v>38</v>
      </c>
      <c r="M1009" t="s">
        <v>890</v>
      </c>
      <c r="N1009" t="s">
        <v>891</v>
      </c>
      <c r="O1009" t="s">
        <v>892</v>
      </c>
      <c r="P1009" t="s">
        <v>893</v>
      </c>
      <c r="Q1009" t="s">
        <v>5538</v>
      </c>
      <c r="R1009" t="s">
        <v>27</v>
      </c>
      <c r="S1009" t="s">
        <v>28</v>
      </c>
    </row>
    <row r="1010" spans="1:19" x14ac:dyDescent="0.25">
      <c r="A1010" t="s">
        <v>831</v>
      </c>
      <c r="B1010" t="s">
        <v>832</v>
      </c>
      <c r="C1010" t="s">
        <v>833</v>
      </c>
      <c r="D1010" t="s">
        <v>834</v>
      </c>
      <c r="E1010">
        <v>2022</v>
      </c>
      <c r="F1010" t="s">
        <v>835</v>
      </c>
      <c r="G1010">
        <v>11</v>
      </c>
      <c r="H1010">
        <v>2</v>
      </c>
      <c r="J1010">
        <v>172</v>
      </c>
      <c r="K1010">
        <v>178</v>
      </c>
      <c r="L1010">
        <v>6</v>
      </c>
      <c r="M1010" t="s">
        <v>836</v>
      </c>
      <c r="N1010" t="s">
        <v>837</v>
      </c>
      <c r="O1010" t="s">
        <v>838</v>
      </c>
      <c r="P1010" t="s">
        <v>839</v>
      </c>
      <c r="Q1010" t="s">
        <v>5482</v>
      </c>
      <c r="R1010" t="s">
        <v>27</v>
      </c>
      <c r="S1010" t="s">
        <v>28</v>
      </c>
    </row>
    <row r="1011" spans="1:19" x14ac:dyDescent="0.25">
      <c r="A1011" t="s">
        <v>804</v>
      </c>
      <c r="B1011" t="s">
        <v>805</v>
      </c>
      <c r="C1011" t="s">
        <v>806</v>
      </c>
      <c r="D1011" t="s">
        <v>807</v>
      </c>
      <c r="E1011">
        <v>2022</v>
      </c>
      <c r="F1011" t="s">
        <v>808</v>
      </c>
      <c r="H1011">
        <v>47</v>
      </c>
      <c r="J1011">
        <v>189</v>
      </c>
      <c r="K1011">
        <v>209</v>
      </c>
      <c r="L1011">
        <v>20</v>
      </c>
      <c r="M1011" t="s">
        <v>809</v>
      </c>
      <c r="N1011" t="s">
        <v>810</v>
      </c>
      <c r="O1011" t="s">
        <v>811</v>
      </c>
      <c r="P1011" t="s">
        <v>812</v>
      </c>
      <c r="Q1011" t="s">
        <v>5753</v>
      </c>
      <c r="R1011" t="s">
        <v>27</v>
      </c>
      <c r="S1011" t="s">
        <v>28</v>
      </c>
    </row>
    <row r="1012" spans="1:19" x14ac:dyDescent="0.25">
      <c r="A1012" t="s">
        <v>698</v>
      </c>
      <c r="B1012" t="s">
        <v>699</v>
      </c>
      <c r="C1012" t="s">
        <v>700</v>
      </c>
      <c r="D1012" t="s">
        <v>701</v>
      </c>
      <c r="E1012">
        <v>2022</v>
      </c>
      <c r="F1012" t="s">
        <v>147</v>
      </c>
      <c r="G1012" t="s">
        <v>702</v>
      </c>
      <c r="J1012">
        <v>40</v>
      </c>
      <c r="K1012">
        <v>54</v>
      </c>
      <c r="L1012">
        <v>14</v>
      </c>
      <c r="M1012" t="s">
        <v>703</v>
      </c>
      <c r="N1012" t="s">
        <v>704</v>
      </c>
      <c r="O1012" t="s">
        <v>705</v>
      </c>
      <c r="P1012" t="s">
        <v>706</v>
      </c>
      <c r="Q1012" t="s">
        <v>5648</v>
      </c>
      <c r="R1012" t="s">
        <v>30</v>
      </c>
      <c r="S1012" t="s">
        <v>28</v>
      </c>
    </row>
    <row r="1013" spans="1:19" x14ac:dyDescent="0.25">
      <c r="A1013" t="s">
        <v>7353</v>
      </c>
      <c r="D1013" t="s">
        <v>7354</v>
      </c>
      <c r="E1013">
        <v>2023</v>
      </c>
      <c r="F1013" t="s">
        <v>7355</v>
      </c>
      <c r="J1013">
        <v>893</v>
      </c>
      <c r="K1013">
        <v>897</v>
      </c>
      <c r="L1013">
        <f t="shared" ref="L1013:L1038" si="15">K1013-J1013</f>
        <v>4</v>
      </c>
      <c r="M1013" t="s">
        <v>7356</v>
      </c>
      <c r="N1013" t="s">
        <v>7357</v>
      </c>
      <c r="O1013" t="s">
        <v>7358</v>
      </c>
      <c r="P1013" t="s">
        <v>7359</v>
      </c>
      <c r="Q1013" s="3"/>
      <c r="R1013" t="s">
        <v>7286</v>
      </c>
      <c r="S1013" t="s">
        <v>7287</v>
      </c>
    </row>
    <row r="1014" spans="1:19" x14ac:dyDescent="0.25">
      <c r="A1014" t="s">
        <v>7424</v>
      </c>
      <c r="D1014" t="s">
        <v>98</v>
      </c>
      <c r="E1014">
        <v>2023</v>
      </c>
      <c r="F1014" t="s">
        <v>7425</v>
      </c>
      <c r="J1014">
        <v>52</v>
      </c>
      <c r="K1014">
        <v>56</v>
      </c>
      <c r="L1014">
        <f t="shared" si="15"/>
        <v>4</v>
      </c>
      <c r="M1014" t="s">
        <v>100</v>
      </c>
      <c r="N1014" t="s">
        <v>7426</v>
      </c>
      <c r="O1014" t="s">
        <v>7427</v>
      </c>
      <c r="P1014" t="s">
        <v>7428</v>
      </c>
      <c r="Q1014" s="3"/>
      <c r="R1014" t="s">
        <v>7286</v>
      </c>
      <c r="S1014" t="s">
        <v>7287</v>
      </c>
    </row>
    <row r="1015" spans="1:19" x14ac:dyDescent="0.25">
      <c r="A1015" t="s">
        <v>7472</v>
      </c>
      <c r="D1015" t="s">
        <v>7473</v>
      </c>
      <c r="E1015">
        <v>2023</v>
      </c>
      <c r="F1015" t="s">
        <v>7474</v>
      </c>
      <c r="J1015">
        <v>1</v>
      </c>
      <c r="K1015">
        <v>4</v>
      </c>
      <c r="L1015">
        <f t="shared" si="15"/>
        <v>3</v>
      </c>
      <c r="M1015" t="s">
        <v>7475</v>
      </c>
      <c r="N1015" t="s">
        <v>7476</v>
      </c>
      <c r="O1015" t="s">
        <v>7477</v>
      </c>
      <c r="P1015" t="s">
        <v>7478</v>
      </c>
      <c r="Q1015" s="3"/>
      <c r="R1015" t="s">
        <v>7286</v>
      </c>
      <c r="S1015" t="s">
        <v>7287</v>
      </c>
    </row>
    <row r="1016" spans="1:19" x14ac:dyDescent="0.25">
      <c r="A1016" t="s">
        <v>7493</v>
      </c>
      <c r="D1016" t="s">
        <v>408</v>
      </c>
      <c r="E1016">
        <v>2023</v>
      </c>
      <c r="F1016" t="s">
        <v>7494</v>
      </c>
      <c r="J1016">
        <v>599</v>
      </c>
      <c r="K1016">
        <v>604</v>
      </c>
      <c r="L1016">
        <f t="shared" si="15"/>
        <v>5</v>
      </c>
      <c r="M1016" t="s">
        <v>410</v>
      </c>
      <c r="N1016" t="s">
        <v>7495</v>
      </c>
      <c r="O1016" t="s">
        <v>7496</v>
      </c>
      <c r="P1016" t="s">
        <v>7497</v>
      </c>
      <c r="Q1016" s="3"/>
      <c r="R1016" t="s">
        <v>7286</v>
      </c>
      <c r="S1016" t="s">
        <v>7287</v>
      </c>
    </row>
    <row r="1017" spans="1:19" x14ac:dyDescent="0.25">
      <c r="A1017" t="s">
        <v>7512</v>
      </c>
      <c r="D1017" t="s">
        <v>7513</v>
      </c>
      <c r="E1017">
        <v>2023</v>
      </c>
      <c r="F1017" t="s">
        <v>7514</v>
      </c>
      <c r="J1017">
        <v>531</v>
      </c>
      <c r="K1017">
        <v>535</v>
      </c>
      <c r="L1017">
        <f t="shared" si="15"/>
        <v>4</v>
      </c>
      <c r="M1017" t="s">
        <v>269</v>
      </c>
      <c r="N1017" t="s">
        <v>7515</v>
      </c>
      <c r="O1017" t="s">
        <v>7516</v>
      </c>
      <c r="P1017" t="s">
        <v>7517</v>
      </c>
      <c r="Q1017" s="3"/>
      <c r="R1017" t="s">
        <v>7286</v>
      </c>
      <c r="S1017" t="s">
        <v>7287</v>
      </c>
    </row>
    <row r="1018" spans="1:19" x14ac:dyDescent="0.25">
      <c r="A1018" t="s">
        <v>7537</v>
      </c>
      <c r="D1018" t="s">
        <v>7538</v>
      </c>
      <c r="E1018">
        <v>2023</v>
      </c>
      <c r="F1018" t="s">
        <v>7539</v>
      </c>
      <c r="J1018">
        <v>441</v>
      </c>
      <c r="K1018">
        <v>446</v>
      </c>
      <c r="L1018">
        <f t="shared" si="15"/>
        <v>5</v>
      </c>
      <c r="M1018" t="s">
        <v>7540</v>
      </c>
      <c r="N1018" t="s">
        <v>7541</v>
      </c>
      <c r="O1018" t="s">
        <v>7542</v>
      </c>
      <c r="P1018" t="s">
        <v>7543</v>
      </c>
      <c r="Q1018" s="3"/>
      <c r="R1018" t="s">
        <v>7286</v>
      </c>
      <c r="S1018" t="s">
        <v>7287</v>
      </c>
    </row>
    <row r="1019" spans="1:19" x14ac:dyDescent="0.25">
      <c r="A1019" t="s">
        <v>7677</v>
      </c>
      <c r="D1019" t="s">
        <v>7678</v>
      </c>
      <c r="E1019">
        <v>2023</v>
      </c>
      <c r="F1019" t="s">
        <v>7474</v>
      </c>
      <c r="J1019">
        <v>1</v>
      </c>
      <c r="K1019">
        <v>8</v>
      </c>
      <c r="L1019">
        <f t="shared" si="15"/>
        <v>7</v>
      </c>
      <c r="M1019" t="s">
        <v>7679</v>
      </c>
      <c r="N1019" t="s">
        <v>7680</v>
      </c>
      <c r="O1019" t="s">
        <v>7681</v>
      </c>
      <c r="P1019" t="s">
        <v>7682</v>
      </c>
      <c r="Q1019" s="3"/>
      <c r="R1019" t="s">
        <v>7286</v>
      </c>
      <c r="S1019" t="s">
        <v>7287</v>
      </c>
    </row>
    <row r="1020" spans="1:19" x14ac:dyDescent="0.25">
      <c r="A1020" t="s">
        <v>7726</v>
      </c>
      <c r="D1020" t="s">
        <v>5429</v>
      </c>
      <c r="E1020">
        <v>2023</v>
      </c>
      <c r="F1020" t="s">
        <v>7727</v>
      </c>
      <c r="J1020">
        <v>1</v>
      </c>
      <c r="K1020">
        <v>6</v>
      </c>
      <c r="L1020">
        <f t="shared" si="15"/>
        <v>5</v>
      </c>
      <c r="M1020" t="s">
        <v>5431</v>
      </c>
      <c r="N1020" t="s">
        <v>7728</v>
      </c>
      <c r="O1020" t="s">
        <v>7729</v>
      </c>
      <c r="P1020" t="s">
        <v>7730</v>
      </c>
      <c r="Q1020" s="3"/>
      <c r="R1020" t="s">
        <v>7286</v>
      </c>
      <c r="S1020" t="s">
        <v>7287</v>
      </c>
    </row>
    <row r="1021" spans="1:19" x14ac:dyDescent="0.25">
      <c r="A1021" t="s">
        <v>7834</v>
      </c>
      <c r="D1021" t="s">
        <v>223</v>
      </c>
      <c r="E1021">
        <v>2023</v>
      </c>
      <c r="F1021" t="s">
        <v>7835</v>
      </c>
      <c r="J1021">
        <v>69</v>
      </c>
      <c r="K1021">
        <v>74</v>
      </c>
      <c r="L1021">
        <f t="shared" si="15"/>
        <v>5</v>
      </c>
      <c r="M1021" t="s">
        <v>225</v>
      </c>
      <c r="N1021" t="s">
        <v>7836</v>
      </c>
      <c r="O1021" t="s">
        <v>7837</v>
      </c>
      <c r="P1021" t="s">
        <v>7838</v>
      </c>
      <c r="Q1021" s="3"/>
      <c r="R1021" t="s">
        <v>7286</v>
      </c>
      <c r="S1021" t="s">
        <v>7287</v>
      </c>
    </row>
    <row r="1022" spans="1:19" x14ac:dyDescent="0.25">
      <c r="A1022" t="s">
        <v>7856</v>
      </c>
      <c r="D1022" t="s">
        <v>7857</v>
      </c>
      <c r="E1022">
        <v>2023</v>
      </c>
      <c r="F1022" t="s">
        <v>7858</v>
      </c>
      <c r="J1022">
        <v>351</v>
      </c>
      <c r="K1022">
        <v>355</v>
      </c>
      <c r="L1022">
        <f t="shared" si="15"/>
        <v>4</v>
      </c>
      <c r="M1022" t="s">
        <v>7859</v>
      </c>
      <c r="N1022" t="s">
        <v>7860</v>
      </c>
      <c r="O1022" t="s">
        <v>7861</v>
      </c>
      <c r="P1022" t="s">
        <v>7862</v>
      </c>
      <c r="Q1022" s="3"/>
      <c r="R1022" t="s">
        <v>7286</v>
      </c>
      <c r="S1022" t="s">
        <v>7287</v>
      </c>
    </row>
    <row r="1023" spans="1:19" x14ac:dyDescent="0.25">
      <c r="A1023" t="s">
        <v>7952</v>
      </c>
      <c r="D1023" t="s">
        <v>7953</v>
      </c>
      <c r="E1023">
        <v>2023</v>
      </c>
      <c r="F1023" t="s">
        <v>7954</v>
      </c>
      <c r="J1023">
        <v>1</v>
      </c>
      <c r="K1023">
        <v>6</v>
      </c>
      <c r="L1023">
        <f t="shared" si="15"/>
        <v>5</v>
      </c>
      <c r="M1023" t="s">
        <v>7955</v>
      </c>
      <c r="N1023" t="s">
        <v>7956</v>
      </c>
      <c r="O1023" t="s">
        <v>7957</v>
      </c>
      <c r="P1023" t="s">
        <v>7958</v>
      </c>
      <c r="Q1023" s="3"/>
      <c r="R1023" t="s">
        <v>7286</v>
      </c>
      <c r="S1023" t="s">
        <v>7287</v>
      </c>
    </row>
    <row r="1024" spans="1:19" x14ac:dyDescent="0.25">
      <c r="A1024" t="s">
        <v>8075</v>
      </c>
      <c r="D1024" t="s">
        <v>8076</v>
      </c>
      <c r="E1024">
        <v>2023</v>
      </c>
      <c r="F1024" t="s">
        <v>8077</v>
      </c>
      <c r="J1024">
        <v>1</v>
      </c>
      <c r="K1024">
        <v>7</v>
      </c>
      <c r="L1024">
        <f t="shared" si="15"/>
        <v>6</v>
      </c>
      <c r="M1024" t="s">
        <v>8078</v>
      </c>
      <c r="N1024" t="s">
        <v>8079</v>
      </c>
      <c r="O1024" t="s">
        <v>8080</v>
      </c>
      <c r="P1024" t="s">
        <v>8081</v>
      </c>
      <c r="Q1024" s="3"/>
      <c r="R1024" t="s">
        <v>7286</v>
      </c>
      <c r="S1024" t="s">
        <v>7287</v>
      </c>
    </row>
    <row r="1025" spans="1:19" x14ac:dyDescent="0.25">
      <c r="A1025" t="s">
        <v>8101</v>
      </c>
      <c r="D1025" t="s">
        <v>8102</v>
      </c>
      <c r="E1025">
        <v>2023</v>
      </c>
      <c r="F1025" t="s">
        <v>8103</v>
      </c>
      <c r="J1025">
        <v>1</v>
      </c>
      <c r="K1025">
        <v>6</v>
      </c>
      <c r="L1025">
        <f t="shared" si="15"/>
        <v>5</v>
      </c>
      <c r="M1025" t="s">
        <v>8104</v>
      </c>
      <c r="N1025" t="s">
        <v>8105</v>
      </c>
      <c r="O1025" t="s">
        <v>8106</v>
      </c>
      <c r="P1025" t="s">
        <v>8107</v>
      </c>
      <c r="Q1025" s="3"/>
      <c r="R1025" t="s">
        <v>7286</v>
      </c>
      <c r="S1025" t="s">
        <v>7287</v>
      </c>
    </row>
    <row r="1026" spans="1:19" x14ac:dyDescent="0.25">
      <c r="A1026" t="s">
        <v>8108</v>
      </c>
      <c r="D1026" t="s">
        <v>558</v>
      </c>
      <c r="E1026">
        <v>2023</v>
      </c>
      <c r="F1026" t="s">
        <v>8109</v>
      </c>
      <c r="J1026">
        <v>1</v>
      </c>
      <c r="K1026">
        <v>10</v>
      </c>
      <c r="L1026">
        <f t="shared" si="15"/>
        <v>9</v>
      </c>
      <c r="M1026" t="s">
        <v>560</v>
      </c>
      <c r="N1026" t="s">
        <v>8110</v>
      </c>
      <c r="O1026" t="s">
        <v>8111</v>
      </c>
      <c r="Q1026" s="3"/>
      <c r="R1026" t="s">
        <v>7286</v>
      </c>
      <c r="S1026" t="s">
        <v>7287</v>
      </c>
    </row>
    <row r="1027" spans="1:19" x14ac:dyDescent="0.25">
      <c r="A1027" t="s">
        <v>8132</v>
      </c>
      <c r="D1027" t="s">
        <v>8133</v>
      </c>
      <c r="E1027">
        <v>2023</v>
      </c>
      <c r="F1027" t="s">
        <v>8134</v>
      </c>
      <c r="J1027">
        <v>1</v>
      </c>
      <c r="K1027">
        <v>6</v>
      </c>
      <c r="L1027">
        <f t="shared" si="15"/>
        <v>5</v>
      </c>
      <c r="M1027" t="s">
        <v>8135</v>
      </c>
      <c r="N1027" t="s">
        <v>8136</v>
      </c>
      <c r="O1027" t="s">
        <v>8137</v>
      </c>
      <c r="P1027" t="s">
        <v>8138</v>
      </c>
      <c r="Q1027" s="3"/>
      <c r="R1027" t="s">
        <v>7286</v>
      </c>
      <c r="S1027" t="s">
        <v>7287</v>
      </c>
    </row>
    <row r="1028" spans="1:19" x14ac:dyDescent="0.25">
      <c r="A1028" t="s">
        <v>8171</v>
      </c>
      <c r="D1028" t="s">
        <v>8172</v>
      </c>
      <c r="E1028">
        <v>2023</v>
      </c>
      <c r="F1028" t="s">
        <v>7954</v>
      </c>
      <c r="J1028">
        <v>1</v>
      </c>
      <c r="K1028">
        <v>5</v>
      </c>
      <c r="L1028">
        <f t="shared" si="15"/>
        <v>4</v>
      </c>
      <c r="M1028" t="s">
        <v>8173</v>
      </c>
      <c r="N1028" t="s">
        <v>8174</v>
      </c>
      <c r="O1028" t="s">
        <v>8175</v>
      </c>
      <c r="P1028" t="s">
        <v>8176</v>
      </c>
      <c r="Q1028" s="3"/>
      <c r="R1028" t="s">
        <v>7286</v>
      </c>
      <c r="S1028" t="s">
        <v>7287</v>
      </c>
    </row>
    <row r="1029" spans="1:19" x14ac:dyDescent="0.25">
      <c r="A1029" t="s">
        <v>8177</v>
      </c>
      <c r="D1029" t="s">
        <v>8178</v>
      </c>
      <c r="E1029">
        <v>2023</v>
      </c>
      <c r="F1029" t="s">
        <v>8179</v>
      </c>
      <c r="J1029">
        <v>217</v>
      </c>
      <c r="K1029">
        <v>221</v>
      </c>
      <c r="L1029">
        <f t="shared" si="15"/>
        <v>4</v>
      </c>
      <c r="M1029" t="s">
        <v>8180</v>
      </c>
      <c r="N1029" t="s">
        <v>8181</v>
      </c>
      <c r="O1029" t="s">
        <v>8182</v>
      </c>
      <c r="P1029" t="s">
        <v>8183</v>
      </c>
      <c r="Q1029" s="3"/>
      <c r="R1029" t="s">
        <v>7286</v>
      </c>
      <c r="S1029" t="s">
        <v>7287</v>
      </c>
    </row>
    <row r="1030" spans="1:19" x14ac:dyDescent="0.25">
      <c r="A1030" t="s">
        <v>8263</v>
      </c>
      <c r="D1030" t="s">
        <v>8264</v>
      </c>
      <c r="E1030">
        <v>2023</v>
      </c>
      <c r="F1030" t="s">
        <v>8265</v>
      </c>
      <c r="J1030">
        <v>1</v>
      </c>
      <c r="K1030">
        <v>4</v>
      </c>
      <c r="L1030">
        <f t="shared" si="15"/>
        <v>3</v>
      </c>
      <c r="M1030" t="s">
        <v>8266</v>
      </c>
      <c r="N1030" t="s">
        <v>8267</v>
      </c>
      <c r="O1030" t="s">
        <v>8268</v>
      </c>
      <c r="P1030" t="s">
        <v>8269</v>
      </c>
      <c r="Q1030" s="3"/>
      <c r="R1030" t="s">
        <v>7286</v>
      </c>
      <c r="S1030" t="s">
        <v>7287</v>
      </c>
    </row>
    <row r="1031" spans="1:19" x14ac:dyDescent="0.25">
      <c r="A1031" t="s">
        <v>8339</v>
      </c>
      <c r="D1031" t="s">
        <v>5552</v>
      </c>
      <c r="E1031">
        <v>2023</v>
      </c>
      <c r="F1031" t="s">
        <v>8340</v>
      </c>
      <c r="J1031">
        <v>407</v>
      </c>
      <c r="K1031">
        <v>412</v>
      </c>
      <c r="L1031">
        <f t="shared" si="15"/>
        <v>5</v>
      </c>
      <c r="M1031" t="s">
        <v>5554</v>
      </c>
      <c r="N1031" t="s">
        <v>8341</v>
      </c>
      <c r="O1031" t="s">
        <v>8342</v>
      </c>
      <c r="P1031" t="s">
        <v>8343</v>
      </c>
      <c r="Q1031" s="3"/>
      <c r="R1031" t="s">
        <v>7286</v>
      </c>
      <c r="S1031" t="s">
        <v>7287</v>
      </c>
    </row>
    <row r="1032" spans="1:19" x14ac:dyDescent="0.25">
      <c r="A1032" t="s">
        <v>8440</v>
      </c>
      <c r="D1032" t="s">
        <v>461</v>
      </c>
      <c r="E1032">
        <v>2023</v>
      </c>
      <c r="F1032" t="s">
        <v>7954</v>
      </c>
      <c r="J1032">
        <v>1</v>
      </c>
      <c r="K1032">
        <v>8</v>
      </c>
      <c r="L1032">
        <f t="shared" si="15"/>
        <v>7</v>
      </c>
      <c r="M1032" t="s">
        <v>463</v>
      </c>
      <c r="N1032" t="s">
        <v>8441</v>
      </c>
      <c r="O1032" t="s">
        <v>8442</v>
      </c>
      <c r="P1032" t="s">
        <v>8443</v>
      </c>
      <c r="Q1032" s="3"/>
      <c r="R1032" t="s">
        <v>7286</v>
      </c>
      <c r="S1032" t="s">
        <v>7287</v>
      </c>
    </row>
    <row r="1033" spans="1:19" x14ac:dyDescent="0.25">
      <c r="A1033" t="s">
        <v>8556</v>
      </c>
      <c r="D1033" t="s">
        <v>292</v>
      </c>
      <c r="E1033">
        <v>2023</v>
      </c>
      <c r="F1033" t="s">
        <v>7539</v>
      </c>
      <c r="J1033">
        <v>330</v>
      </c>
      <c r="K1033">
        <v>335</v>
      </c>
      <c r="L1033">
        <f t="shared" si="15"/>
        <v>5</v>
      </c>
      <c r="M1033" t="s">
        <v>294</v>
      </c>
      <c r="N1033" t="s">
        <v>8557</v>
      </c>
      <c r="O1033" t="s">
        <v>8558</v>
      </c>
      <c r="P1033" t="s">
        <v>8559</v>
      </c>
      <c r="Q1033" s="3"/>
      <c r="R1033" t="s">
        <v>7286</v>
      </c>
      <c r="S1033" t="s">
        <v>7287</v>
      </c>
    </row>
    <row r="1034" spans="1:19" x14ac:dyDescent="0.25">
      <c r="A1034" t="s">
        <v>8712</v>
      </c>
      <c r="D1034" t="s">
        <v>116</v>
      </c>
      <c r="E1034">
        <v>2023</v>
      </c>
      <c r="F1034" t="s">
        <v>8713</v>
      </c>
      <c r="J1034">
        <v>33</v>
      </c>
      <c r="K1034">
        <v>38</v>
      </c>
      <c r="L1034">
        <f t="shared" si="15"/>
        <v>5</v>
      </c>
      <c r="M1034" t="s">
        <v>118</v>
      </c>
      <c r="N1034" t="s">
        <v>8714</v>
      </c>
      <c r="O1034" t="s">
        <v>8715</v>
      </c>
      <c r="P1034" t="s">
        <v>8716</v>
      </c>
      <c r="Q1034" s="3"/>
      <c r="R1034" t="s">
        <v>7286</v>
      </c>
      <c r="S1034" t="s">
        <v>7287</v>
      </c>
    </row>
    <row r="1035" spans="1:19" x14ac:dyDescent="0.25">
      <c r="A1035" t="s">
        <v>8752</v>
      </c>
      <c r="D1035" t="s">
        <v>8753</v>
      </c>
      <c r="E1035">
        <v>2023</v>
      </c>
      <c r="F1035" t="s">
        <v>8754</v>
      </c>
      <c r="J1035">
        <v>134</v>
      </c>
      <c r="K1035">
        <v>138</v>
      </c>
      <c r="L1035">
        <f t="shared" si="15"/>
        <v>4</v>
      </c>
      <c r="M1035" t="s">
        <v>8755</v>
      </c>
      <c r="N1035" t="s">
        <v>8756</v>
      </c>
      <c r="O1035" t="s">
        <v>8757</v>
      </c>
      <c r="P1035" t="s">
        <v>8758</v>
      </c>
      <c r="Q1035" s="3"/>
      <c r="R1035" t="s">
        <v>7286</v>
      </c>
      <c r="S1035" t="s">
        <v>7287</v>
      </c>
    </row>
    <row r="1036" spans="1:19" x14ac:dyDescent="0.25">
      <c r="A1036" t="s">
        <v>9044</v>
      </c>
      <c r="D1036" t="s">
        <v>5407</v>
      </c>
      <c r="E1036">
        <v>2023</v>
      </c>
      <c r="F1036" t="s">
        <v>7954</v>
      </c>
      <c r="J1036">
        <v>1</v>
      </c>
      <c r="K1036">
        <v>5</v>
      </c>
      <c r="L1036">
        <f t="shared" si="15"/>
        <v>4</v>
      </c>
      <c r="M1036" t="s">
        <v>5408</v>
      </c>
      <c r="N1036" t="s">
        <v>9045</v>
      </c>
      <c r="O1036" t="s">
        <v>9046</v>
      </c>
      <c r="P1036" t="s">
        <v>9047</v>
      </c>
      <c r="Q1036" s="3"/>
      <c r="R1036" t="s">
        <v>7286</v>
      </c>
      <c r="S1036" t="s">
        <v>7287</v>
      </c>
    </row>
    <row r="1037" spans="1:19" x14ac:dyDescent="0.25">
      <c r="A1037" t="s">
        <v>9123</v>
      </c>
      <c r="D1037" t="s">
        <v>9124</v>
      </c>
      <c r="E1037">
        <v>2023</v>
      </c>
      <c r="F1037" t="s">
        <v>9125</v>
      </c>
      <c r="J1037">
        <v>1</v>
      </c>
      <c r="K1037">
        <v>8</v>
      </c>
      <c r="L1037">
        <f t="shared" si="15"/>
        <v>7</v>
      </c>
      <c r="M1037" t="s">
        <v>9126</v>
      </c>
      <c r="N1037" t="s">
        <v>9127</v>
      </c>
      <c r="O1037" t="s">
        <v>9128</v>
      </c>
      <c r="P1037" t="s">
        <v>9129</v>
      </c>
      <c r="Q1037" s="3"/>
      <c r="R1037" t="s">
        <v>7286</v>
      </c>
      <c r="S1037" t="s">
        <v>7287</v>
      </c>
    </row>
    <row r="1038" spans="1:19" x14ac:dyDescent="0.25">
      <c r="A1038" t="s">
        <v>9137</v>
      </c>
      <c r="D1038" t="s">
        <v>488</v>
      </c>
      <c r="E1038">
        <v>2023</v>
      </c>
      <c r="F1038" t="s">
        <v>9138</v>
      </c>
      <c r="J1038">
        <v>256</v>
      </c>
      <c r="K1038">
        <v>257</v>
      </c>
      <c r="L1038">
        <f t="shared" si="15"/>
        <v>1</v>
      </c>
      <c r="M1038" t="s">
        <v>490</v>
      </c>
      <c r="N1038" t="s">
        <v>9139</v>
      </c>
      <c r="O1038" t="s">
        <v>9140</v>
      </c>
      <c r="P1038" t="s">
        <v>9141</v>
      </c>
      <c r="Q1038" s="3"/>
      <c r="R1038" t="s">
        <v>7286</v>
      </c>
      <c r="S1038" t="s">
        <v>7287</v>
      </c>
    </row>
    <row r="1039" spans="1:19" x14ac:dyDescent="0.25">
      <c r="A1039" t="s">
        <v>39</v>
      </c>
      <c r="B1039" t="s">
        <v>40</v>
      </c>
      <c r="C1039" t="s">
        <v>41</v>
      </c>
      <c r="D1039" t="s">
        <v>42</v>
      </c>
      <c r="E1039">
        <v>2023</v>
      </c>
      <c r="F1039" t="s">
        <v>43</v>
      </c>
      <c r="G1039">
        <v>34</v>
      </c>
      <c r="H1039" s="1">
        <v>45355</v>
      </c>
      <c r="I1039" t="s">
        <v>44</v>
      </c>
      <c r="M1039" t="s">
        <v>45</v>
      </c>
      <c r="N1039" t="s">
        <v>46</v>
      </c>
      <c r="O1039" t="s">
        <v>47</v>
      </c>
      <c r="P1039" t="s">
        <v>48</v>
      </c>
      <c r="Q1039" t="s">
        <v>5289</v>
      </c>
      <c r="R1039" t="s">
        <v>30</v>
      </c>
      <c r="S1039" t="s">
        <v>28</v>
      </c>
    </row>
    <row r="1040" spans="1:19" x14ac:dyDescent="0.25">
      <c r="A1040" t="s">
        <v>439</v>
      </c>
      <c r="B1040" t="s">
        <v>440</v>
      </c>
      <c r="C1040" t="s">
        <v>441</v>
      </c>
      <c r="D1040" t="s">
        <v>442</v>
      </c>
      <c r="E1040">
        <v>2023</v>
      </c>
      <c r="F1040" t="s">
        <v>329</v>
      </c>
      <c r="G1040">
        <v>7</v>
      </c>
      <c r="I1040" t="s">
        <v>443</v>
      </c>
      <c r="M1040" t="s">
        <v>444</v>
      </c>
      <c r="N1040" t="s">
        <v>445</v>
      </c>
      <c r="O1040" t="s">
        <v>446</v>
      </c>
      <c r="P1040" t="s">
        <v>447</v>
      </c>
      <c r="Q1040" t="s">
        <v>5544</v>
      </c>
      <c r="R1040" t="s">
        <v>27</v>
      </c>
      <c r="S1040" t="s">
        <v>28</v>
      </c>
    </row>
    <row r="1041" spans="1:19" x14ac:dyDescent="0.25">
      <c r="A1041" t="s">
        <v>95</v>
      </c>
      <c r="B1041" t="s">
        <v>96</v>
      </c>
      <c r="C1041" t="s">
        <v>97</v>
      </c>
      <c r="D1041" t="s">
        <v>98</v>
      </c>
      <c r="E1041">
        <v>2023</v>
      </c>
      <c r="F1041" t="s">
        <v>99</v>
      </c>
      <c r="J1041">
        <v>52</v>
      </c>
      <c r="K1041">
        <v>56</v>
      </c>
      <c r="L1041">
        <v>4</v>
      </c>
      <c r="M1041" t="s">
        <v>100</v>
      </c>
      <c r="N1041" t="s">
        <v>101</v>
      </c>
      <c r="O1041" t="s">
        <v>102</v>
      </c>
      <c r="P1041" t="s">
        <v>103</v>
      </c>
      <c r="Q1041" t="s">
        <v>5316</v>
      </c>
      <c r="R1041" t="s">
        <v>30</v>
      </c>
      <c r="S1041" t="s">
        <v>28</v>
      </c>
    </row>
    <row r="1042" spans="1:19" x14ac:dyDescent="0.25">
      <c r="A1042" t="s">
        <v>537</v>
      </c>
      <c r="B1042" t="s">
        <v>538</v>
      </c>
      <c r="C1042" t="s">
        <v>539</v>
      </c>
      <c r="D1042" t="s">
        <v>540</v>
      </c>
      <c r="E1042">
        <v>2023</v>
      </c>
      <c r="F1042" t="s">
        <v>541</v>
      </c>
      <c r="G1042">
        <v>43</v>
      </c>
      <c r="H1042">
        <v>2</v>
      </c>
      <c r="J1042">
        <v>32</v>
      </c>
      <c r="K1042">
        <v>42</v>
      </c>
      <c r="L1042">
        <v>10</v>
      </c>
      <c r="M1042" t="s">
        <v>542</v>
      </c>
      <c r="N1042" t="s">
        <v>543</v>
      </c>
      <c r="O1042" t="s">
        <v>544</v>
      </c>
      <c r="Q1042" t="s">
        <v>5567</v>
      </c>
      <c r="R1042" t="s">
        <v>27</v>
      </c>
      <c r="S1042" t="s">
        <v>28</v>
      </c>
    </row>
    <row r="1043" spans="1:19" x14ac:dyDescent="0.25">
      <c r="A1043" t="s">
        <v>184</v>
      </c>
      <c r="B1043" t="s">
        <v>185</v>
      </c>
      <c r="C1043" t="s">
        <v>186</v>
      </c>
      <c r="D1043" t="s">
        <v>187</v>
      </c>
      <c r="E1043">
        <v>2023</v>
      </c>
      <c r="F1043" t="s">
        <v>188</v>
      </c>
      <c r="G1043">
        <v>8</v>
      </c>
      <c r="I1043">
        <v>1258791</v>
      </c>
      <c r="M1043" t="s">
        <v>189</v>
      </c>
      <c r="N1043" t="s">
        <v>190</v>
      </c>
      <c r="O1043" t="s">
        <v>191</v>
      </c>
      <c r="P1043" t="s">
        <v>192</v>
      </c>
      <c r="Q1043" t="s">
        <v>5367</v>
      </c>
      <c r="R1043" t="s">
        <v>27</v>
      </c>
      <c r="S1043" t="s">
        <v>28</v>
      </c>
    </row>
    <row r="1044" spans="1:19" x14ac:dyDescent="0.25">
      <c r="A1044" t="s">
        <v>431</v>
      </c>
      <c r="B1044" t="s">
        <v>432</v>
      </c>
      <c r="C1044" t="s">
        <v>433</v>
      </c>
      <c r="D1044" t="s">
        <v>434</v>
      </c>
      <c r="E1044">
        <v>2023</v>
      </c>
      <c r="F1044" t="s">
        <v>404</v>
      </c>
      <c r="J1044">
        <v>120</v>
      </c>
      <c r="K1044">
        <v>129</v>
      </c>
      <c r="L1044">
        <v>9</v>
      </c>
      <c r="M1044" t="s">
        <v>435</v>
      </c>
      <c r="N1044" t="s">
        <v>436</v>
      </c>
      <c r="O1044" t="s">
        <v>437</v>
      </c>
      <c r="P1044" t="s">
        <v>438</v>
      </c>
      <c r="Q1044" t="s">
        <v>5542</v>
      </c>
      <c r="R1044" t="s">
        <v>30</v>
      </c>
      <c r="S1044" t="s">
        <v>28</v>
      </c>
    </row>
    <row r="1045" spans="1:19" x14ac:dyDescent="0.25">
      <c r="A1045" t="s">
        <v>5373</v>
      </c>
      <c r="B1045" t="s">
        <v>5374</v>
      </c>
      <c r="C1045" t="s">
        <v>5375</v>
      </c>
      <c r="D1045" t="s">
        <v>5376</v>
      </c>
      <c r="E1045">
        <v>2023</v>
      </c>
      <c r="F1045" t="s">
        <v>29</v>
      </c>
      <c r="G1045" t="s">
        <v>5377</v>
      </c>
      <c r="J1045">
        <v>609</v>
      </c>
      <c r="K1045">
        <v>619</v>
      </c>
      <c r="L1045">
        <v>10</v>
      </c>
      <c r="M1045" t="s">
        <v>5378</v>
      </c>
      <c r="N1045" t="s">
        <v>5379</v>
      </c>
      <c r="O1045" t="s">
        <v>5380</v>
      </c>
      <c r="P1045" t="s">
        <v>5381</v>
      </c>
      <c r="Q1045" t="s">
        <v>5382</v>
      </c>
      <c r="R1045" t="s">
        <v>30</v>
      </c>
      <c r="S1045" t="s">
        <v>28</v>
      </c>
    </row>
    <row r="1046" spans="1:19" x14ac:dyDescent="0.25">
      <c r="A1046" t="s">
        <v>158</v>
      </c>
      <c r="B1046" t="s">
        <v>159</v>
      </c>
      <c r="C1046" t="s">
        <v>160</v>
      </c>
      <c r="D1046" t="s">
        <v>161</v>
      </c>
      <c r="E1046">
        <v>2023</v>
      </c>
      <c r="F1046" t="s">
        <v>94</v>
      </c>
      <c r="G1046">
        <v>17</v>
      </c>
      <c r="H1046">
        <v>22</v>
      </c>
      <c r="J1046">
        <v>26</v>
      </c>
      <c r="K1046">
        <v>37</v>
      </c>
      <c r="L1046">
        <v>11</v>
      </c>
      <c r="M1046" t="s">
        <v>162</v>
      </c>
      <c r="N1046" t="s">
        <v>163</v>
      </c>
      <c r="O1046" t="s">
        <v>164</v>
      </c>
      <c r="P1046" t="s">
        <v>165</v>
      </c>
      <c r="Q1046" t="s">
        <v>5334</v>
      </c>
      <c r="R1046" t="s">
        <v>27</v>
      </c>
      <c r="S1046" t="s">
        <v>28</v>
      </c>
    </row>
    <row r="1047" spans="1:19" x14ac:dyDescent="0.25">
      <c r="A1047" t="s">
        <v>5404</v>
      </c>
      <c r="B1047" t="s">
        <v>5405</v>
      </c>
      <c r="C1047" t="s">
        <v>5406</v>
      </c>
      <c r="D1047" t="s">
        <v>5407</v>
      </c>
      <c r="E1047">
        <v>2023</v>
      </c>
      <c r="F1047" t="s">
        <v>462</v>
      </c>
      <c r="M1047" t="s">
        <v>5408</v>
      </c>
      <c r="N1047" t="s">
        <v>5409</v>
      </c>
      <c r="O1047" t="s">
        <v>5410</v>
      </c>
      <c r="P1047" t="s">
        <v>5411</v>
      </c>
      <c r="Q1047" t="s">
        <v>5412</v>
      </c>
      <c r="R1047" t="s">
        <v>30</v>
      </c>
      <c r="S1047" t="s">
        <v>28</v>
      </c>
    </row>
    <row r="1048" spans="1:19" x14ac:dyDescent="0.25">
      <c r="A1048" t="s">
        <v>414</v>
      </c>
      <c r="B1048" t="s">
        <v>415</v>
      </c>
      <c r="C1048">
        <v>57205914655</v>
      </c>
      <c r="D1048" t="s">
        <v>416</v>
      </c>
      <c r="E1048">
        <v>2023</v>
      </c>
      <c r="F1048" t="s">
        <v>417</v>
      </c>
      <c r="G1048">
        <v>31</v>
      </c>
      <c r="H1048">
        <v>9</v>
      </c>
      <c r="J1048">
        <v>5698</v>
      </c>
      <c r="K1048">
        <v>5714</v>
      </c>
      <c r="L1048">
        <v>16</v>
      </c>
      <c r="M1048" t="s">
        <v>418</v>
      </c>
      <c r="N1048" t="s">
        <v>419</v>
      </c>
      <c r="O1048" t="s">
        <v>420</v>
      </c>
      <c r="P1048" t="s">
        <v>421</v>
      </c>
      <c r="Q1048" t="s">
        <v>5539</v>
      </c>
      <c r="R1048" t="s">
        <v>27</v>
      </c>
      <c r="S1048" t="s">
        <v>28</v>
      </c>
    </row>
    <row r="1049" spans="1:19" x14ac:dyDescent="0.25">
      <c r="A1049" t="s">
        <v>273</v>
      </c>
      <c r="B1049" t="s">
        <v>274</v>
      </c>
      <c r="C1049" t="s">
        <v>275</v>
      </c>
      <c r="D1049" t="s">
        <v>276</v>
      </c>
      <c r="E1049">
        <v>2023</v>
      </c>
      <c r="F1049" t="s">
        <v>277</v>
      </c>
      <c r="G1049">
        <v>31</v>
      </c>
      <c r="H1049">
        <v>5</v>
      </c>
      <c r="J1049">
        <v>576</v>
      </c>
      <c r="K1049">
        <v>600</v>
      </c>
      <c r="L1049">
        <v>24</v>
      </c>
      <c r="M1049" t="s">
        <v>278</v>
      </c>
      <c r="N1049" t="s">
        <v>279</v>
      </c>
      <c r="O1049" t="s">
        <v>280</v>
      </c>
      <c r="P1049" t="s">
        <v>281</v>
      </c>
      <c r="Q1049" t="s">
        <v>5446</v>
      </c>
      <c r="R1049" t="s">
        <v>27</v>
      </c>
      <c r="S1049" t="s">
        <v>28</v>
      </c>
    </row>
    <row r="1050" spans="1:19" x14ac:dyDescent="0.25">
      <c r="A1050" t="s">
        <v>362</v>
      </c>
      <c r="B1050" t="s">
        <v>363</v>
      </c>
      <c r="C1050">
        <v>55537776100</v>
      </c>
      <c r="D1050" t="s">
        <v>364</v>
      </c>
      <c r="E1050">
        <v>2023</v>
      </c>
      <c r="F1050" t="s">
        <v>170</v>
      </c>
      <c r="G1050">
        <v>18</v>
      </c>
      <c r="H1050">
        <v>7</v>
      </c>
      <c r="J1050">
        <v>959</v>
      </c>
      <c r="K1050">
        <v>974</v>
      </c>
      <c r="L1050">
        <v>15</v>
      </c>
      <c r="M1050" t="s">
        <v>365</v>
      </c>
      <c r="N1050" t="s">
        <v>366</v>
      </c>
      <c r="O1050" t="s">
        <v>367</v>
      </c>
      <c r="P1050" t="s">
        <v>368</v>
      </c>
      <c r="Q1050" t="s">
        <v>5483</v>
      </c>
      <c r="R1050" t="s">
        <v>27</v>
      </c>
      <c r="S1050" t="s">
        <v>28</v>
      </c>
    </row>
    <row r="1051" spans="1:19" x14ac:dyDescent="0.25">
      <c r="A1051" t="s">
        <v>5485</v>
      </c>
      <c r="B1051" t="s">
        <v>5486</v>
      </c>
      <c r="C1051" t="s">
        <v>5487</v>
      </c>
      <c r="D1051" t="s">
        <v>5488</v>
      </c>
      <c r="E1051">
        <v>2023</v>
      </c>
      <c r="F1051" t="s">
        <v>5489</v>
      </c>
      <c r="G1051">
        <v>6</v>
      </c>
      <c r="H1051" t="s">
        <v>573</v>
      </c>
      <c r="J1051">
        <v>8</v>
      </c>
      <c r="K1051">
        <v>16</v>
      </c>
      <c r="L1051">
        <v>8</v>
      </c>
      <c r="M1051" t="s">
        <v>5490</v>
      </c>
      <c r="N1051" t="s">
        <v>5491</v>
      </c>
      <c r="O1051" t="s">
        <v>5492</v>
      </c>
      <c r="P1051" t="s">
        <v>5493</v>
      </c>
      <c r="Q1051" t="s">
        <v>5494</v>
      </c>
      <c r="R1051" t="s">
        <v>27</v>
      </c>
      <c r="S1051" t="s">
        <v>28</v>
      </c>
    </row>
    <row r="1052" spans="1:19" x14ac:dyDescent="0.25">
      <c r="A1052" t="s">
        <v>5323</v>
      </c>
      <c r="B1052" t="s">
        <v>5324</v>
      </c>
      <c r="C1052" t="s">
        <v>5325</v>
      </c>
      <c r="D1052" t="s">
        <v>5326</v>
      </c>
      <c r="E1052">
        <v>2023</v>
      </c>
      <c r="F1052" t="s">
        <v>29</v>
      </c>
      <c r="G1052" t="s">
        <v>5327</v>
      </c>
      <c r="J1052">
        <v>140</v>
      </c>
      <c r="K1052">
        <v>154</v>
      </c>
      <c r="L1052">
        <v>14</v>
      </c>
      <c r="M1052" t="s">
        <v>5328</v>
      </c>
      <c r="N1052" t="s">
        <v>5329</v>
      </c>
      <c r="O1052" t="s">
        <v>5330</v>
      </c>
      <c r="P1052" t="s">
        <v>5331</v>
      </c>
      <c r="Q1052" t="s">
        <v>5332</v>
      </c>
      <c r="R1052" t="s">
        <v>30</v>
      </c>
      <c r="S1052" t="s">
        <v>28</v>
      </c>
    </row>
    <row r="1053" spans="1:19" x14ac:dyDescent="0.25">
      <c r="A1053" t="s">
        <v>5508</v>
      </c>
      <c r="B1053" t="s">
        <v>5509</v>
      </c>
      <c r="C1053" t="s">
        <v>5510</v>
      </c>
      <c r="D1053" t="s">
        <v>5511</v>
      </c>
      <c r="E1053">
        <v>2023</v>
      </c>
      <c r="F1053" t="s">
        <v>549</v>
      </c>
      <c r="G1053">
        <v>11</v>
      </c>
      <c r="I1053" t="s">
        <v>5512</v>
      </c>
      <c r="M1053" t="s">
        <v>5513</v>
      </c>
      <c r="N1053" t="s">
        <v>5514</v>
      </c>
      <c r="O1053" t="s">
        <v>5515</v>
      </c>
      <c r="P1053" t="s">
        <v>5516</v>
      </c>
      <c r="Q1053" t="s">
        <v>5517</v>
      </c>
      <c r="R1053" t="s">
        <v>27</v>
      </c>
      <c r="S1053" t="s">
        <v>28</v>
      </c>
    </row>
    <row r="1054" spans="1:19" x14ac:dyDescent="0.25">
      <c r="A1054" t="s">
        <v>5549</v>
      </c>
      <c r="B1054" t="s">
        <v>5550</v>
      </c>
      <c r="C1054" t="s">
        <v>5551</v>
      </c>
      <c r="D1054" t="s">
        <v>5552</v>
      </c>
      <c r="E1054">
        <v>2023</v>
      </c>
      <c r="F1054" t="s">
        <v>5553</v>
      </c>
      <c r="J1054">
        <v>407</v>
      </c>
      <c r="K1054">
        <v>412</v>
      </c>
      <c r="L1054">
        <v>5</v>
      </c>
      <c r="M1054" t="s">
        <v>5554</v>
      </c>
      <c r="N1054" t="s">
        <v>5555</v>
      </c>
      <c r="O1054" t="s">
        <v>5556</v>
      </c>
      <c r="P1054" t="s">
        <v>5557</v>
      </c>
      <c r="Q1054" t="s">
        <v>5558</v>
      </c>
      <c r="R1054" t="s">
        <v>30</v>
      </c>
      <c r="S1054" t="s">
        <v>28</v>
      </c>
    </row>
    <row r="1055" spans="1:19" x14ac:dyDescent="0.25">
      <c r="A1055" t="s">
        <v>282</v>
      </c>
      <c r="B1055" t="s">
        <v>283</v>
      </c>
      <c r="C1055" t="s">
        <v>284</v>
      </c>
      <c r="D1055" t="s">
        <v>285</v>
      </c>
      <c r="E1055">
        <v>2023</v>
      </c>
      <c r="F1055" t="s">
        <v>125</v>
      </c>
      <c r="G1055">
        <v>2</v>
      </c>
      <c r="J1055">
        <v>192</v>
      </c>
      <c r="K1055">
        <v>197</v>
      </c>
      <c r="L1055">
        <v>5</v>
      </c>
      <c r="N1055" t="s">
        <v>286</v>
      </c>
      <c r="O1055" t="s">
        <v>287</v>
      </c>
      <c r="P1055" t="s">
        <v>288</v>
      </c>
      <c r="Q1055" t="s">
        <v>5456</v>
      </c>
      <c r="R1055" t="s">
        <v>30</v>
      </c>
      <c r="S1055" t="s">
        <v>28</v>
      </c>
    </row>
    <row r="1056" spans="1:19" x14ac:dyDescent="0.25">
      <c r="A1056" t="s">
        <v>5568</v>
      </c>
      <c r="B1056" t="s">
        <v>5569</v>
      </c>
      <c r="C1056" t="s">
        <v>5570</v>
      </c>
      <c r="D1056" t="s">
        <v>5571</v>
      </c>
      <c r="E1056">
        <v>2023</v>
      </c>
      <c r="F1056" t="s">
        <v>329</v>
      </c>
      <c r="G1056">
        <v>7</v>
      </c>
      <c r="I1056" t="s">
        <v>5572</v>
      </c>
      <c r="M1056" t="s">
        <v>5573</v>
      </c>
      <c r="N1056" t="s">
        <v>5574</v>
      </c>
      <c r="O1056" t="s">
        <v>5575</v>
      </c>
      <c r="P1056" t="s">
        <v>5576</v>
      </c>
      <c r="Q1056" t="s">
        <v>5577</v>
      </c>
      <c r="R1056" t="s">
        <v>27</v>
      </c>
      <c r="S1056" t="s">
        <v>28</v>
      </c>
    </row>
    <row r="1057" spans="1:19" x14ac:dyDescent="0.25">
      <c r="A1057" t="s">
        <v>212</v>
      </c>
      <c r="B1057" t="s">
        <v>213</v>
      </c>
      <c r="C1057" t="s">
        <v>214</v>
      </c>
      <c r="D1057" t="s">
        <v>215</v>
      </c>
      <c r="E1057">
        <v>2023</v>
      </c>
      <c r="F1057" t="s">
        <v>216</v>
      </c>
      <c r="G1057">
        <v>18</v>
      </c>
      <c r="J1057">
        <v>48</v>
      </c>
      <c r="K1057">
        <v>58</v>
      </c>
      <c r="L1057">
        <v>10</v>
      </c>
      <c r="N1057" t="s">
        <v>217</v>
      </c>
      <c r="O1057" t="s">
        <v>218</v>
      </c>
      <c r="P1057" t="s">
        <v>219</v>
      </c>
      <c r="Q1057" t="s">
        <v>5370</v>
      </c>
      <c r="R1057" t="s">
        <v>27</v>
      </c>
      <c r="S1057" t="s">
        <v>28</v>
      </c>
    </row>
    <row r="1058" spans="1:19" x14ac:dyDescent="0.25">
      <c r="A1058" t="s">
        <v>264</v>
      </c>
      <c r="B1058" t="s">
        <v>265</v>
      </c>
      <c r="C1058" t="s">
        <v>266</v>
      </c>
      <c r="D1058" t="s">
        <v>267</v>
      </c>
      <c r="E1058">
        <v>2023</v>
      </c>
      <c r="F1058" t="s">
        <v>268</v>
      </c>
      <c r="J1058">
        <v>531</v>
      </c>
      <c r="K1058">
        <v>535</v>
      </c>
      <c r="L1058">
        <v>4</v>
      </c>
      <c r="M1058" t="s">
        <v>269</v>
      </c>
      <c r="N1058" t="s">
        <v>270</v>
      </c>
      <c r="O1058" t="s">
        <v>271</v>
      </c>
      <c r="P1058" t="s">
        <v>272</v>
      </c>
      <c r="Q1058" t="s">
        <v>5436</v>
      </c>
      <c r="R1058" t="s">
        <v>30</v>
      </c>
      <c r="S1058" t="s">
        <v>28</v>
      </c>
    </row>
    <row r="1059" spans="1:19" x14ac:dyDescent="0.25">
      <c r="A1059" t="s">
        <v>5529</v>
      </c>
      <c r="B1059" t="s">
        <v>5530</v>
      </c>
      <c r="C1059" t="s">
        <v>5531</v>
      </c>
      <c r="D1059" t="s">
        <v>5532</v>
      </c>
      <c r="E1059">
        <v>2023</v>
      </c>
      <c r="F1059" t="s">
        <v>1699</v>
      </c>
      <c r="G1059">
        <v>7</v>
      </c>
      <c r="H1059">
        <v>2</v>
      </c>
      <c r="I1059">
        <v>3596251</v>
      </c>
      <c r="M1059" t="s">
        <v>5533</v>
      </c>
      <c r="N1059" t="s">
        <v>5534</v>
      </c>
      <c r="O1059" t="s">
        <v>5535</v>
      </c>
      <c r="P1059" t="s">
        <v>5536</v>
      </c>
      <c r="Q1059" t="s">
        <v>5537</v>
      </c>
      <c r="R1059" t="s">
        <v>27</v>
      </c>
      <c r="S1059" t="s">
        <v>28</v>
      </c>
    </row>
    <row r="1060" spans="1:19" x14ac:dyDescent="0.25">
      <c r="A1060" t="s">
        <v>5347</v>
      </c>
      <c r="B1060" t="s">
        <v>5348</v>
      </c>
      <c r="C1060" t="s">
        <v>5349</v>
      </c>
      <c r="D1060" t="s">
        <v>5350</v>
      </c>
      <c r="E1060">
        <v>2023</v>
      </c>
      <c r="F1060" t="s">
        <v>613</v>
      </c>
      <c r="G1060">
        <v>15</v>
      </c>
      <c r="H1060">
        <v>18</v>
      </c>
      <c r="I1060">
        <v>13364</v>
      </c>
      <c r="M1060" t="s">
        <v>5351</v>
      </c>
      <c r="N1060" t="s">
        <v>5352</v>
      </c>
      <c r="O1060" t="s">
        <v>5353</v>
      </c>
      <c r="P1060" t="s">
        <v>5354</v>
      </c>
      <c r="Q1060" t="s">
        <v>5355</v>
      </c>
      <c r="R1060" t="s">
        <v>27</v>
      </c>
      <c r="S1060" t="s">
        <v>28</v>
      </c>
    </row>
    <row r="1061" spans="1:19" x14ac:dyDescent="0.25">
      <c r="A1061" t="s">
        <v>122</v>
      </c>
      <c r="B1061" t="s">
        <v>123</v>
      </c>
      <c r="C1061">
        <v>37120648800</v>
      </c>
      <c r="D1061" t="s">
        <v>124</v>
      </c>
      <c r="E1061">
        <v>2023</v>
      </c>
      <c r="F1061" t="s">
        <v>125</v>
      </c>
      <c r="G1061">
        <v>1</v>
      </c>
      <c r="J1061">
        <v>573</v>
      </c>
      <c r="K1061">
        <v>578</v>
      </c>
      <c r="L1061">
        <v>5</v>
      </c>
      <c r="N1061" t="s">
        <v>126</v>
      </c>
      <c r="O1061" t="s">
        <v>127</v>
      </c>
      <c r="P1061" t="s">
        <v>128</v>
      </c>
      <c r="Q1061" t="s">
        <v>5319</v>
      </c>
      <c r="R1061" t="s">
        <v>30</v>
      </c>
      <c r="S1061" t="s">
        <v>28</v>
      </c>
    </row>
    <row r="1062" spans="1:19" x14ac:dyDescent="0.25">
      <c r="A1062" t="s">
        <v>503</v>
      </c>
      <c r="B1062" t="s">
        <v>504</v>
      </c>
      <c r="C1062" t="s">
        <v>505</v>
      </c>
      <c r="D1062" t="s">
        <v>506</v>
      </c>
      <c r="E1062">
        <v>2023</v>
      </c>
      <c r="F1062" t="s">
        <v>507</v>
      </c>
      <c r="J1062">
        <v>441</v>
      </c>
      <c r="K1062">
        <v>456</v>
      </c>
      <c r="L1062">
        <v>15</v>
      </c>
      <c r="M1062" t="s">
        <v>508</v>
      </c>
      <c r="N1062" t="s">
        <v>509</v>
      </c>
      <c r="O1062" t="s">
        <v>510</v>
      </c>
      <c r="P1062" t="s">
        <v>511</v>
      </c>
      <c r="Q1062" t="s">
        <v>5562</v>
      </c>
      <c r="R1062" t="s">
        <v>30</v>
      </c>
      <c r="S1062" t="s">
        <v>28</v>
      </c>
    </row>
    <row r="1063" spans="1:19" x14ac:dyDescent="0.25">
      <c r="A1063" t="s">
        <v>76</v>
      </c>
      <c r="B1063" t="s">
        <v>77</v>
      </c>
      <c r="C1063" t="s">
        <v>78</v>
      </c>
      <c r="D1063" t="s">
        <v>79</v>
      </c>
      <c r="E1063">
        <v>2023</v>
      </c>
      <c r="F1063" t="s">
        <v>80</v>
      </c>
      <c r="J1063">
        <v>180</v>
      </c>
      <c r="K1063">
        <v>181</v>
      </c>
      <c r="L1063">
        <v>1</v>
      </c>
      <c r="M1063" t="s">
        <v>81</v>
      </c>
      <c r="N1063" t="s">
        <v>82</v>
      </c>
      <c r="O1063" t="s">
        <v>83</v>
      </c>
      <c r="P1063" t="s">
        <v>84</v>
      </c>
      <c r="Q1063" t="s">
        <v>5294</v>
      </c>
      <c r="R1063" t="s">
        <v>30</v>
      </c>
      <c r="S1063" t="s">
        <v>28</v>
      </c>
    </row>
    <row r="1064" spans="1:19" x14ac:dyDescent="0.25">
      <c r="A1064" t="s">
        <v>5426</v>
      </c>
      <c r="B1064" t="s">
        <v>5427</v>
      </c>
      <c r="C1064" t="s">
        <v>5428</v>
      </c>
      <c r="D1064" t="s">
        <v>5429</v>
      </c>
      <c r="E1064">
        <v>2023</v>
      </c>
      <c r="F1064" t="s">
        <v>5430</v>
      </c>
      <c r="M1064" t="s">
        <v>5431</v>
      </c>
      <c r="N1064" t="s">
        <v>5432</v>
      </c>
      <c r="O1064" t="s">
        <v>5433</v>
      </c>
      <c r="P1064" t="s">
        <v>5434</v>
      </c>
      <c r="Q1064" t="s">
        <v>5435</v>
      </c>
      <c r="R1064" t="s">
        <v>30</v>
      </c>
      <c r="S1064" t="s">
        <v>28</v>
      </c>
    </row>
    <row r="1065" spans="1:19" x14ac:dyDescent="0.25">
      <c r="A1065" t="s">
        <v>85</v>
      </c>
      <c r="B1065" t="s">
        <v>86</v>
      </c>
      <c r="C1065" t="s">
        <v>87</v>
      </c>
      <c r="D1065" t="s">
        <v>88</v>
      </c>
      <c r="E1065">
        <v>2023</v>
      </c>
      <c r="F1065" t="s">
        <v>89</v>
      </c>
      <c r="M1065" t="s">
        <v>90</v>
      </c>
      <c r="N1065" t="s">
        <v>91</v>
      </c>
      <c r="O1065" t="s">
        <v>92</v>
      </c>
      <c r="P1065" t="s">
        <v>93</v>
      </c>
      <c r="Q1065" t="s">
        <v>5295</v>
      </c>
      <c r="R1065" t="s">
        <v>27</v>
      </c>
      <c r="S1065" t="s">
        <v>28</v>
      </c>
    </row>
    <row r="1066" spans="1:19" x14ac:dyDescent="0.25">
      <c r="A1066" t="s">
        <v>255</v>
      </c>
      <c r="B1066" t="s">
        <v>256</v>
      </c>
      <c r="C1066" t="s">
        <v>257</v>
      </c>
      <c r="D1066" t="s">
        <v>258</v>
      </c>
      <c r="E1066">
        <v>2023</v>
      </c>
      <c r="F1066" t="s">
        <v>259</v>
      </c>
      <c r="G1066">
        <v>40</v>
      </c>
      <c r="H1066">
        <v>2</v>
      </c>
      <c r="J1066">
        <v>153</v>
      </c>
      <c r="K1066">
        <v>177</v>
      </c>
      <c r="L1066">
        <v>24</v>
      </c>
      <c r="M1066" t="s">
        <v>260</v>
      </c>
      <c r="N1066" t="s">
        <v>261</v>
      </c>
      <c r="O1066" t="s">
        <v>262</v>
      </c>
      <c r="P1066" t="s">
        <v>263</v>
      </c>
      <c r="Q1066" t="s">
        <v>5425</v>
      </c>
      <c r="R1066" t="s">
        <v>27</v>
      </c>
      <c r="S1066" t="s">
        <v>28</v>
      </c>
    </row>
    <row r="1067" spans="1:19" x14ac:dyDescent="0.25">
      <c r="A1067" t="s">
        <v>5335</v>
      </c>
      <c r="B1067" t="s">
        <v>5336</v>
      </c>
      <c r="C1067" t="s">
        <v>5337</v>
      </c>
      <c r="D1067" t="s">
        <v>5338</v>
      </c>
      <c r="E1067">
        <v>2023</v>
      </c>
      <c r="F1067" t="s">
        <v>5339</v>
      </c>
      <c r="J1067">
        <v>370</v>
      </c>
      <c r="K1067">
        <v>372</v>
      </c>
      <c r="L1067">
        <v>2</v>
      </c>
      <c r="M1067" t="s">
        <v>5340</v>
      </c>
      <c r="N1067" t="s">
        <v>5341</v>
      </c>
      <c r="O1067" t="s">
        <v>5342</v>
      </c>
      <c r="P1067" t="s">
        <v>5343</v>
      </c>
      <c r="Q1067" t="s">
        <v>5344</v>
      </c>
      <c r="R1067" t="s">
        <v>30</v>
      </c>
      <c r="S1067" t="s">
        <v>28</v>
      </c>
    </row>
    <row r="1068" spans="1:19" x14ac:dyDescent="0.25">
      <c r="A1068" t="s">
        <v>289</v>
      </c>
      <c r="B1068" t="s">
        <v>290</v>
      </c>
      <c r="C1068" t="s">
        <v>291</v>
      </c>
      <c r="D1068" t="s">
        <v>292</v>
      </c>
      <c r="E1068">
        <v>2023</v>
      </c>
      <c r="F1068" t="s">
        <v>293</v>
      </c>
      <c r="J1068">
        <v>330</v>
      </c>
      <c r="K1068">
        <v>335</v>
      </c>
      <c r="L1068">
        <v>5</v>
      </c>
      <c r="M1068" t="s">
        <v>294</v>
      </c>
      <c r="N1068" t="s">
        <v>295</v>
      </c>
      <c r="O1068" t="s">
        <v>296</v>
      </c>
      <c r="P1068" t="s">
        <v>297</v>
      </c>
      <c r="Q1068" t="s">
        <v>5457</v>
      </c>
      <c r="R1068" t="s">
        <v>30</v>
      </c>
      <c r="S1068" t="s">
        <v>28</v>
      </c>
    </row>
    <row r="1069" spans="1:19" x14ac:dyDescent="0.25">
      <c r="A1069" t="s">
        <v>229</v>
      </c>
      <c r="B1069" t="s">
        <v>230</v>
      </c>
      <c r="C1069" t="s">
        <v>231</v>
      </c>
      <c r="D1069" t="s">
        <v>232</v>
      </c>
      <c r="E1069">
        <v>2023</v>
      </c>
      <c r="F1069" t="s">
        <v>233</v>
      </c>
      <c r="G1069">
        <v>3693</v>
      </c>
      <c r="J1069">
        <v>229</v>
      </c>
      <c r="K1069">
        <v>242</v>
      </c>
      <c r="L1069">
        <v>13</v>
      </c>
      <c r="N1069" t="s">
        <v>234</v>
      </c>
      <c r="O1069" t="s">
        <v>235</v>
      </c>
      <c r="P1069" t="s">
        <v>236</v>
      </c>
      <c r="Q1069" t="s">
        <v>5393</v>
      </c>
      <c r="R1069" t="s">
        <v>30</v>
      </c>
      <c r="S1069" t="s">
        <v>28</v>
      </c>
    </row>
    <row r="1070" spans="1:19" x14ac:dyDescent="0.25">
      <c r="A1070" t="s">
        <v>458</v>
      </c>
      <c r="B1070" t="s">
        <v>459</v>
      </c>
      <c r="C1070" t="s">
        <v>460</v>
      </c>
      <c r="D1070" t="s">
        <v>461</v>
      </c>
      <c r="E1070">
        <v>2023</v>
      </c>
      <c r="F1070" t="s">
        <v>462</v>
      </c>
      <c r="M1070" t="s">
        <v>463</v>
      </c>
      <c r="N1070" t="s">
        <v>464</v>
      </c>
      <c r="O1070" t="s">
        <v>465</v>
      </c>
      <c r="P1070" t="s">
        <v>466</v>
      </c>
      <c r="Q1070" t="s">
        <v>5546</v>
      </c>
      <c r="R1070" t="s">
        <v>30</v>
      </c>
      <c r="S1070" t="s">
        <v>28</v>
      </c>
    </row>
    <row r="1071" spans="1:19" x14ac:dyDescent="0.25">
      <c r="A1071" t="s">
        <v>104</v>
      </c>
      <c r="B1071" t="s">
        <v>105</v>
      </c>
      <c r="C1071" t="s">
        <v>106</v>
      </c>
      <c r="D1071" t="s">
        <v>107</v>
      </c>
      <c r="E1071">
        <v>2023</v>
      </c>
      <c r="F1071" t="s">
        <v>108</v>
      </c>
      <c r="H1071">
        <v>56</v>
      </c>
      <c r="J1071">
        <v>8</v>
      </c>
      <c r="K1071">
        <v>28</v>
      </c>
      <c r="L1071">
        <v>20</v>
      </c>
      <c r="M1071" t="s">
        <v>109</v>
      </c>
      <c r="N1071" t="s">
        <v>110</v>
      </c>
      <c r="O1071" t="s">
        <v>111</v>
      </c>
      <c r="P1071" t="s">
        <v>112</v>
      </c>
      <c r="Q1071" t="s">
        <v>5317</v>
      </c>
      <c r="R1071" t="s">
        <v>27</v>
      </c>
      <c r="S1071" t="s">
        <v>28</v>
      </c>
    </row>
    <row r="1072" spans="1:19" x14ac:dyDescent="0.25">
      <c r="A1072" t="s">
        <v>485</v>
      </c>
      <c r="B1072" t="s">
        <v>486</v>
      </c>
      <c r="C1072" t="s">
        <v>487</v>
      </c>
      <c r="D1072" t="s">
        <v>488</v>
      </c>
      <c r="E1072">
        <v>2023</v>
      </c>
      <c r="F1072" t="s">
        <v>489</v>
      </c>
      <c r="J1072">
        <v>256</v>
      </c>
      <c r="K1072">
        <v>257</v>
      </c>
      <c r="L1072">
        <v>1</v>
      </c>
      <c r="M1072" t="s">
        <v>490</v>
      </c>
      <c r="N1072" t="s">
        <v>491</v>
      </c>
      <c r="O1072" t="s">
        <v>492</v>
      </c>
      <c r="P1072" t="s">
        <v>493</v>
      </c>
      <c r="Q1072" t="s">
        <v>5560</v>
      </c>
      <c r="R1072" t="s">
        <v>30</v>
      </c>
      <c r="S1072" t="s">
        <v>28</v>
      </c>
    </row>
    <row r="1073" spans="1:19" x14ac:dyDescent="0.25">
      <c r="A1073" t="s">
        <v>563</v>
      </c>
      <c r="B1073" t="s">
        <v>564</v>
      </c>
      <c r="C1073" t="s">
        <v>565</v>
      </c>
      <c r="D1073" t="s">
        <v>566</v>
      </c>
      <c r="E1073">
        <v>2023</v>
      </c>
      <c r="F1073" t="s">
        <v>567</v>
      </c>
      <c r="G1073">
        <v>20</v>
      </c>
      <c r="H1073">
        <v>1</v>
      </c>
      <c r="I1073">
        <v>2</v>
      </c>
      <c r="M1073" t="s">
        <v>568</v>
      </c>
      <c r="N1073" t="s">
        <v>569</v>
      </c>
      <c r="O1073" t="s">
        <v>570</v>
      </c>
      <c r="P1073" t="s">
        <v>571</v>
      </c>
      <c r="Q1073" t="s">
        <v>5590</v>
      </c>
      <c r="R1073" t="s">
        <v>27</v>
      </c>
      <c r="S1073" t="s">
        <v>28</v>
      </c>
    </row>
    <row r="1074" spans="1:19" x14ac:dyDescent="0.25">
      <c r="A1074" t="s">
        <v>150</v>
      </c>
      <c r="B1074" t="s">
        <v>151</v>
      </c>
      <c r="C1074" t="s">
        <v>152</v>
      </c>
      <c r="D1074" t="s">
        <v>153</v>
      </c>
      <c r="E1074">
        <v>2023</v>
      </c>
      <c r="F1074" t="s">
        <v>70</v>
      </c>
      <c r="G1074" t="s">
        <v>71</v>
      </c>
      <c r="J1074">
        <v>475</v>
      </c>
      <c r="K1074">
        <v>481</v>
      </c>
      <c r="L1074">
        <v>6</v>
      </c>
      <c r="M1074" t="s">
        <v>154</v>
      </c>
      <c r="N1074" t="s">
        <v>155</v>
      </c>
      <c r="O1074" t="s">
        <v>156</v>
      </c>
      <c r="P1074" t="s">
        <v>157</v>
      </c>
      <c r="Q1074" t="s">
        <v>5333</v>
      </c>
      <c r="R1074" t="s">
        <v>30</v>
      </c>
      <c r="S1074" t="s">
        <v>28</v>
      </c>
    </row>
    <row r="1075" spans="1:19" x14ac:dyDescent="0.25">
      <c r="A1075" t="s">
        <v>58</v>
      </c>
      <c r="B1075" t="s">
        <v>59</v>
      </c>
      <c r="C1075">
        <v>58168336700</v>
      </c>
      <c r="D1075" t="s">
        <v>60</v>
      </c>
      <c r="E1075">
        <v>2023</v>
      </c>
      <c r="F1075" t="s">
        <v>61</v>
      </c>
      <c r="G1075">
        <v>46</v>
      </c>
      <c r="I1075">
        <v>100566</v>
      </c>
      <c r="M1075" t="s">
        <v>62</v>
      </c>
      <c r="N1075" t="s">
        <v>63</v>
      </c>
      <c r="O1075" t="s">
        <v>64</v>
      </c>
      <c r="P1075" t="s">
        <v>65</v>
      </c>
      <c r="Q1075" t="s">
        <v>5291</v>
      </c>
      <c r="R1075" t="s">
        <v>27</v>
      </c>
      <c r="S1075" t="s">
        <v>28</v>
      </c>
    </row>
    <row r="1076" spans="1:19" x14ac:dyDescent="0.25">
      <c r="A1076" t="s">
        <v>5580</v>
      </c>
      <c r="B1076" t="s">
        <v>5581</v>
      </c>
      <c r="C1076" t="s">
        <v>5582</v>
      </c>
      <c r="D1076" t="s">
        <v>5583</v>
      </c>
      <c r="E1076">
        <v>2023</v>
      </c>
      <c r="F1076" t="s">
        <v>29</v>
      </c>
      <c r="G1076" t="s">
        <v>5584</v>
      </c>
      <c r="J1076">
        <v>455</v>
      </c>
      <c r="K1076">
        <v>466</v>
      </c>
      <c r="L1076">
        <v>11</v>
      </c>
      <c r="M1076" t="s">
        <v>5585</v>
      </c>
      <c r="N1076" t="s">
        <v>5586</v>
      </c>
      <c r="O1076" t="s">
        <v>5587</v>
      </c>
      <c r="P1076" t="s">
        <v>5588</v>
      </c>
      <c r="Q1076" t="s">
        <v>5589</v>
      </c>
      <c r="R1076" t="s">
        <v>30</v>
      </c>
      <c r="S1076" t="s">
        <v>28</v>
      </c>
    </row>
    <row r="1077" spans="1:19" x14ac:dyDescent="0.25">
      <c r="A1077" t="s">
        <v>246</v>
      </c>
      <c r="B1077" t="s">
        <v>247</v>
      </c>
      <c r="C1077" t="s">
        <v>248</v>
      </c>
      <c r="D1077" t="s">
        <v>249</v>
      </c>
      <c r="E1077">
        <v>2023</v>
      </c>
      <c r="F1077" t="s">
        <v>250</v>
      </c>
      <c r="J1077">
        <v>238</v>
      </c>
      <c r="K1077">
        <v>245</v>
      </c>
      <c r="L1077">
        <v>7</v>
      </c>
      <c r="M1077" t="s">
        <v>251</v>
      </c>
      <c r="N1077" t="s">
        <v>252</v>
      </c>
      <c r="O1077" t="s">
        <v>253</v>
      </c>
      <c r="P1077" t="s">
        <v>254</v>
      </c>
      <c r="Q1077" t="s">
        <v>5424</v>
      </c>
      <c r="R1077" t="s">
        <v>30</v>
      </c>
      <c r="S1077" t="s">
        <v>28</v>
      </c>
    </row>
    <row r="1078" spans="1:19" x14ac:dyDescent="0.25">
      <c r="A1078" t="s">
        <v>405</v>
      </c>
      <c r="B1078" t="s">
        <v>406</v>
      </c>
      <c r="C1078" t="s">
        <v>407</v>
      </c>
      <c r="D1078" t="s">
        <v>408</v>
      </c>
      <c r="E1078">
        <v>2023</v>
      </c>
      <c r="F1078" t="s">
        <v>409</v>
      </c>
      <c r="J1078">
        <v>599</v>
      </c>
      <c r="K1078">
        <v>604</v>
      </c>
      <c r="L1078">
        <v>5</v>
      </c>
      <c r="M1078" t="s">
        <v>410</v>
      </c>
      <c r="N1078" t="s">
        <v>411</v>
      </c>
      <c r="O1078" t="s">
        <v>412</v>
      </c>
      <c r="P1078" t="s">
        <v>413</v>
      </c>
      <c r="Q1078" t="s">
        <v>5528</v>
      </c>
      <c r="R1078" t="s">
        <v>30</v>
      </c>
      <c r="S1078" t="s">
        <v>28</v>
      </c>
    </row>
    <row r="1079" spans="1:19" x14ac:dyDescent="0.25">
      <c r="A1079" t="s">
        <v>545</v>
      </c>
      <c r="B1079" t="s">
        <v>546</v>
      </c>
      <c r="C1079" t="s">
        <v>547</v>
      </c>
      <c r="D1079" t="s">
        <v>548</v>
      </c>
      <c r="E1079">
        <v>2023</v>
      </c>
      <c r="F1079" t="s">
        <v>549</v>
      </c>
      <c r="G1079">
        <v>11</v>
      </c>
      <c r="I1079" t="s">
        <v>550</v>
      </c>
      <c r="M1079" t="s">
        <v>551</v>
      </c>
      <c r="N1079" t="s">
        <v>552</v>
      </c>
      <c r="O1079" t="s">
        <v>553</v>
      </c>
      <c r="P1079" t="s">
        <v>554</v>
      </c>
      <c r="Q1079" t="s">
        <v>5578</v>
      </c>
      <c r="R1079" t="s">
        <v>27</v>
      </c>
      <c r="S1079" t="s">
        <v>28</v>
      </c>
    </row>
    <row r="1080" spans="1:19" x14ac:dyDescent="0.25">
      <c r="A1080" t="s">
        <v>66</v>
      </c>
      <c r="B1080" t="s">
        <v>67</v>
      </c>
      <c r="C1080" t="s">
        <v>68</v>
      </c>
      <c r="D1080" t="s">
        <v>69</v>
      </c>
      <c r="E1080">
        <v>2023</v>
      </c>
      <c r="F1080" t="s">
        <v>70</v>
      </c>
      <c r="G1080" t="s">
        <v>71</v>
      </c>
      <c r="J1080">
        <v>599</v>
      </c>
      <c r="K1080">
        <v>610</v>
      </c>
      <c r="L1080">
        <v>11</v>
      </c>
      <c r="M1080" t="s">
        <v>72</v>
      </c>
      <c r="N1080" t="s">
        <v>73</v>
      </c>
      <c r="O1080" t="s">
        <v>74</v>
      </c>
      <c r="P1080" t="s">
        <v>75</v>
      </c>
      <c r="Q1080" t="s">
        <v>5292</v>
      </c>
      <c r="R1080" t="s">
        <v>30</v>
      </c>
      <c r="S1080" t="s">
        <v>28</v>
      </c>
    </row>
    <row r="1081" spans="1:19" x14ac:dyDescent="0.25">
      <c r="A1081" t="s">
        <v>467</v>
      </c>
      <c r="B1081" t="s">
        <v>468</v>
      </c>
      <c r="C1081" t="s">
        <v>469</v>
      </c>
      <c r="D1081" t="s">
        <v>470</v>
      </c>
      <c r="E1081">
        <v>2023</v>
      </c>
      <c r="F1081" t="s">
        <v>471</v>
      </c>
      <c r="G1081">
        <v>12</v>
      </c>
      <c r="H1081">
        <v>3</v>
      </c>
      <c r="J1081">
        <v>2642</v>
      </c>
      <c r="K1081">
        <v>2645</v>
      </c>
      <c r="L1081">
        <v>3</v>
      </c>
      <c r="M1081" t="s">
        <v>472</v>
      </c>
      <c r="N1081" t="s">
        <v>473</v>
      </c>
      <c r="O1081" t="s">
        <v>474</v>
      </c>
      <c r="P1081" t="s">
        <v>475</v>
      </c>
      <c r="Q1081" t="s">
        <v>5547</v>
      </c>
      <c r="R1081" t="s">
        <v>27</v>
      </c>
      <c r="S1081" t="s">
        <v>28</v>
      </c>
    </row>
    <row r="1082" spans="1:19" x14ac:dyDescent="0.25">
      <c r="A1082" t="s">
        <v>5447</v>
      </c>
      <c r="B1082" t="s">
        <v>5448</v>
      </c>
      <c r="C1082" t="s">
        <v>5449</v>
      </c>
      <c r="D1082" t="s">
        <v>5450</v>
      </c>
      <c r="E1082">
        <v>2023</v>
      </c>
      <c r="F1082" t="s">
        <v>2498</v>
      </c>
      <c r="G1082">
        <v>24</v>
      </c>
      <c r="H1082">
        <v>1</v>
      </c>
      <c r="I1082">
        <v>336</v>
      </c>
      <c r="M1082" t="s">
        <v>5451</v>
      </c>
      <c r="N1082" t="s">
        <v>5452</v>
      </c>
      <c r="O1082" t="s">
        <v>5453</v>
      </c>
      <c r="P1082" t="s">
        <v>5454</v>
      </c>
      <c r="Q1082" t="s">
        <v>5455</v>
      </c>
      <c r="R1082" t="s">
        <v>27</v>
      </c>
      <c r="S1082" t="s">
        <v>28</v>
      </c>
    </row>
    <row r="1083" spans="1:19" x14ac:dyDescent="0.25">
      <c r="A1083" t="s">
        <v>220</v>
      </c>
      <c r="B1083" t="s">
        <v>221</v>
      </c>
      <c r="C1083" t="s">
        <v>222</v>
      </c>
      <c r="D1083" t="s">
        <v>223</v>
      </c>
      <c r="E1083">
        <v>2023</v>
      </c>
      <c r="F1083" t="s">
        <v>224</v>
      </c>
      <c r="J1083">
        <v>69</v>
      </c>
      <c r="K1083">
        <v>74</v>
      </c>
      <c r="L1083">
        <v>5</v>
      </c>
      <c r="M1083" t="s">
        <v>225</v>
      </c>
      <c r="N1083" t="s">
        <v>226</v>
      </c>
      <c r="O1083" t="s">
        <v>227</v>
      </c>
      <c r="P1083" t="s">
        <v>228</v>
      </c>
      <c r="Q1083" t="s">
        <v>5372</v>
      </c>
      <c r="R1083" t="s">
        <v>30</v>
      </c>
      <c r="S1083" t="s">
        <v>28</v>
      </c>
    </row>
    <row r="1084" spans="1:19" x14ac:dyDescent="0.25">
      <c r="A1084" t="s">
        <v>344</v>
      </c>
      <c r="B1084" t="s">
        <v>345</v>
      </c>
      <c r="C1084" t="s">
        <v>346</v>
      </c>
      <c r="D1084" t="s">
        <v>347</v>
      </c>
      <c r="E1084">
        <v>2023</v>
      </c>
      <c r="F1084" t="s">
        <v>147</v>
      </c>
      <c r="G1084" t="s">
        <v>348</v>
      </c>
      <c r="J1084">
        <v>25</v>
      </c>
      <c r="K1084">
        <v>46</v>
      </c>
      <c r="L1084">
        <v>21</v>
      </c>
      <c r="M1084" t="s">
        <v>349</v>
      </c>
      <c r="N1084" t="s">
        <v>350</v>
      </c>
      <c r="O1084" t="s">
        <v>351</v>
      </c>
      <c r="P1084" t="s">
        <v>352</v>
      </c>
      <c r="Q1084" t="s">
        <v>5472</v>
      </c>
      <c r="R1084" t="s">
        <v>30</v>
      </c>
      <c r="S1084" t="s">
        <v>28</v>
      </c>
    </row>
    <row r="1085" spans="1:19" x14ac:dyDescent="0.25">
      <c r="A1085" t="s">
        <v>555</v>
      </c>
      <c r="B1085" t="s">
        <v>556</v>
      </c>
      <c r="C1085" t="s">
        <v>557</v>
      </c>
      <c r="D1085" t="s">
        <v>558</v>
      </c>
      <c r="E1085">
        <v>2023</v>
      </c>
      <c r="F1085" t="s">
        <v>559</v>
      </c>
      <c r="M1085" t="s">
        <v>560</v>
      </c>
      <c r="N1085" t="s">
        <v>561</v>
      </c>
      <c r="O1085" t="s">
        <v>562</v>
      </c>
      <c r="Q1085" t="s">
        <v>5579</v>
      </c>
      <c r="R1085" t="s">
        <v>30</v>
      </c>
      <c r="S1085" t="s">
        <v>28</v>
      </c>
    </row>
    <row r="1086" spans="1:19" x14ac:dyDescent="0.25">
      <c r="A1086" t="s">
        <v>388</v>
      </c>
      <c r="B1086" t="s">
        <v>389</v>
      </c>
      <c r="C1086">
        <v>57363922700</v>
      </c>
      <c r="D1086" t="s">
        <v>390</v>
      </c>
      <c r="E1086">
        <v>2023</v>
      </c>
      <c r="F1086" t="s">
        <v>70</v>
      </c>
      <c r="G1086" t="s">
        <v>71</v>
      </c>
      <c r="J1086">
        <v>756</v>
      </c>
      <c r="K1086">
        <v>764</v>
      </c>
      <c r="L1086">
        <v>8</v>
      </c>
      <c r="M1086" t="s">
        <v>391</v>
      </c>
      <c r="N1086" t="s">
        <v>392</v>
      </c>
      <c r="O1086" t="s">
        <v>393</v>
      </c>
      <c r="P1086" t="s">
        <v>394</v>
      </c>
      <c r="Q1086" t="s">
        <v>5496</v>
      </c>
      <c r="R1086" t="s">
        <v>30</v>
      </c>
      <c r="S1086" t="s">
        <v>28</v>
      </c>
    </row>
    <row r="1087" spans="1:19" x14ac:dyDescent="0.25">
      <c r="A1087" t="s">
        <v>113</v>
      </c>
      <c r="B1087" t="s">
        <v>114</v>
      </c>
      <c r="C1087" t="s">
        <v>115</v>
      </c>
      <c r="D1087" t="s">
        <v>116</v>
      </c>
      <c r="E1087">
        <v>2023</v>
      </c>
      <c r="F1087" t="s">
        <v>117</v>
      </c>
      <c r="J1087">
        <v>33</v>
      </c>
      <c r="K1087">
        <v>38</v>
      </c>
      <c r="L1087">
        <v>5</v>
      </c>
      <c r="M1087" t="s">
        <v>118</v>
      </c>
      <c r="N1087" t="s">
        <v>119</v>
      </c>
      <c r="O1087" t="s">
        <v>120</v>
      </c>
      <c r="P1087" t="s">
        <v>121</v>
      </c>
      <c r="Q1087" t="s">
        <v>5318</v>
      </c>
      <c r="R1087" t="s">
        <v>30</v>
      </c>
      <c r="S1087" t="s">
        <v>28</v>
      </c>
    </row>
    <row r="1088" spans="1:19" x14ac:dyDescent="0.25">
      <c r="A1088" t="s">
        <v>9232</v>
      </c>
      <c r="D1088" t="s">
        <v>9233</v>
      </c>
      <c r="E1088">
        <v>2024</v>
      </c>
      <c r="F1088" t="s">
        <v>9400</v>
      </c>
      <c r="L1088">
        <f>K1088-J1088+1</f>
        <v>1</v>
      </c>
      <c r="M1088" t="s">
        <v>9234</v>
      </c>
      <c r="N1088" t="s">
        <v>9235</v>
      </c>
      <c r="O1088" t="s">
        <v>9236</v>
      </c>
      <c r="P1088" t="s">
        <v>9237</v>
      </c>
      <c r="R1088" t="s">
        <v>9238</v>
      </c>
      <c r="S1088" t="s">
        <v>9239</v>
      </c>
    </row>
    <row r="1089" spans="1:19" x14ac:dyDescent="0.25">
      <c r="A1089" t="s">
        <v>9240</v>
      </c>
      <c r="D1089" t="s">
        <v>7263</v>
      </c>
      <c r="E1089">
        <v>2024</v>
      </c>
      <c r="F1089" t="s">
        <v>9401</v>
      </c>
      <c r="J1089">
        <v>302</v>
      </c>
      <c r="K1089">
        <v>313</v>
      </c>
      <c r="L1089">
        <f>K1089-J1089+1</f>
        <v>12</v>
      </c>
      <c r="M1089" t="s">
        <v>7265</v>
      </c>
      <c r="N1089" t="s">
        <v>9241</v>
      </c>
      <c r="O1089" t="s">
        <v>9242</v>
      </c>
      <c r="P1089" t="s">
        <v>9243</v>
      </c>
      <c r="R1089" t="s">
        <v>9238</v>
      </c>
      <c r="S1089" t="s">
        <v>9239</v>
      </c>
    </row>
    <row r="1090" spans="1:19" x14ac:dyDescent="0.25">
      <c r="A1090" t="s">
        <v>9249</v>
      </c>
      <c r="D1090" t="s">
        <v>9250</v>
      </c>
      <c r="E1090">
        <v>2024</v>
      </c>
      <c r="F1090" t="s">
        <v>9403</v>
      </c>
      <c r="J1090">
        <v>392</v>
      </c>
      <c r="K1090">
        <v>397</v>
      </c>
      <c r="L1090">
        <f>K1090-J1090+1</f>
        <v>6</v>
      </c>
      <c r="M1090" t="s">
        <v>7274</v>
      </c>
      <c r="N1090" t="s">
        <v>9251</v>
      </c>
      <c r="O1090" t="s">
        <v>9252</v>
      </c>
      <c r="P1090" t="s">
        <v>9253</v>
      </c>
      <c r="R1090" t="s">
        <v>9238</v>
      </c>
      <c r="S1090" t="s">
        <v>9239</v>
      </c>
    </row>
    <row r="1091" spans="1:19" x14ac:dyDescent="0.25">
      <c r="A1091" t="s">
        <v>7320</v>
      </c>
      <c r="D1091" t="s">
        <v>524</v>
      </c>
      <c r="E1091">
        <v>2024</v>
      </c>
      <c r="F1091" t="s">
        <v>7321</v>
      </c>
      <c r="J1091">
        <v>227</v>
      </c>
      <c r="K1091">
        <v>232</v>
      </c>
      <c r="L1091">
        <f t="shared" ref="L1091:L1098" si="16">K1091-J1091</f>
        <v>5</v>
      </c>
      <c r="M1091" t="s">
        <v>526</v>
      </c>
      <c r="N1091" t="s">
        <v>7322</v>
      </c>
      <c r="O1091" t="s">
        <v>7323</v>
      </c>
      <c r="P1091" t="s">
        <v>7324</v>
      </c>
      <c r="Q1091" s="3"/>
      <c r="R1091" t="s">
        <v>7286</v>
      </c>
      <c r="S1091" t="s">
        <v>7287</v>
      </c>
    </row>
    <row r="1092" spans="1:19" x14ac:dyDescent="0.25">
      <c r="A1092" t="s">
        <v>7417</v>
      </c>
      <c r="D1092" t="s">
        <v>7418</v>
      </c>
      <c r="E1092">
        <v>2024</v>
      </c>
      <c r="F1092" t="s">
        <v>7419</v>
      </c>
      <c r="J1092">
        <v>693</v>
      </c>
      <c r="K1092">
        <v>697</v>
      </c>
      <c r="L1092">
        <f t="shared" si="16"/>
        <v>4</v>
      </c>
      <c r="M1092" t="s">
        <v>7420</v>
      </c>
      <c r="N1092" t="s">
        <v>7421</v>
      </c>
      <c r="O1092" t="s">
        <v>7422</v>
      </c>
      <c r="P1092" t="s">
        <v>7423</v>
      </c>
      <c r="Q1092" s="3"/>
      <c r="R1092" t="s">
        <v>7286</v>
      </c>
      <c r="S1092" t="s">
        <v>7287</v>
      </c>
    </row>
    <row r="1093" spans="1:19" x14ac:dyDescent="0.25">
      <c r="A1093" t="s">
        <v>7661</v>
      </c>
      <c r="D1093" t="s">
        <v>5418</v>
      </c>
      <c r="E1093">
        <v>2024</v>
      </c>
      <c r="F1093" t="s">
        <v>7662</v>
      </c>
      <c r="J1093">
        <v>1</v>
      </c>
      <c r="K1093">
        <v>8</v>
      </c>
      <c r="L1093">
        <f t="shared" si="16"/>
        <v>7</v>
      </c>
      <c r="M1093" t="s">
        <v>5420</v>
      </c>
      <c r="N1093" t="s">
        <v>7663</v>
      </c>
      <c r="O1093" t="s">
        <v>7664</v>
      </c>
      <c r="Q1093" s="3"/>
      <c r="R1093" t="s">
        <v>7286</v>
      </c>
      <c r="S1093" t="s">
        <v>7287</v>
      </c>
    </row>
    <row r="1094" spans="1:19" x14ac:dyDescent="0.25">
      <c r="A1094" t="s">
        <v>8223</v>
      </c>
      <c r="D1094" t="s">
        <v>8224</v>
      </c>
      <c r="E1094">
        <v>2024</v>
      </c>
      <c r="F1094" t="s">
        <v>7710</v>
      </c>
      <c r="G1094">
        <v>17</v>
      </c>
      <c r="J1094">
        <v>157</v>
      </c>
      <c r="K1094">
        <v>171</v>
      </c>
      <c r="L1094">
        <f t="shared" si="16"/>
        <v>14</v>
      </c>
      <c r="M1094" t="s">
        <v>8225</v>
      </c>
      <c r="N1094" t="s">
        <v>8226</v>
      </c>
      <c r="O1094" t="s">
        <v>8227</v>
      </c>
      <c r="P1094" t="s">
        <v>8228</v>
      </c>
      <c r="Q1094" s="3"/>
      <c r="R1094" t="s">
        <v>7340</v>
      </c>
      <c r="S1094" t="s">
        <v>7287</v>
      </c>
    </row>
    <row r="1095" spans="1:19" x14ac:dyDescent="0.25">
      <c r="A1095" t="s">
        <v>8308</v>
      </c>
      <c r="D1095" t="s">
        <v>8309</v>
      </c>
      <c r="E1095">
        <v>2024</v>
      </c>
      <c r="F1095" t="s">
        <v>8310</v>
      </c>
      <c r="J1095">
        <v>1</v>
      </c>
      <c r="K1095">
        <v>8</v>
      </c>
      <c r="L1095">
        <f t="shared" si="16"/>
        <v>7</v>
      </c>
      <c r="M1095" t="s">
        <v>8311</v>
      </c>
      <c r="N1095" t="s">
        <v>8312</v>
      </c>
      <c r="O1095" t="s">
        <v>8313</v>
      </c>
      <c r="Q1095" s="3"/>
      <c r="R1095" t="s">
        <v>7286</v>
      </c>
      <c r="S1095" t="s">
        <v>7287</v>
      </c>
    </row>
    <row r="1096" spans="1:19" x14ac:dyDescent="0.25">
      <c r="A1096" t="s">
        <v>8596</v>
      </c>
      <c r="D1096" t="s">
        <v>5397</v>
      </c>
      <c r="E1096">
        <v>2024</v>
      </c>
      <c r="F1096" t="s">
        <v>8597</v>
      </c>
      <c r="J1096">
        <v>734</v>
      </c>
      <c r="K1096">
        <v>743</v>
      </c>
      <c r="L1096">
        <f t="shared" si="16"/>
        <v>9</v>
      </c>
      <c r="M1096" t="s">
        <v>5399</v>
      </c>
      <c r="N1096" t="s">
        <v>8598</v>
      </c>
      <c r="O1096" t="s">
        <v>8599</v>
      </c>
      <c r="P1096" t="s">
        <v>8600</v>
      </c>
      <c r="Q1096" s="3"/>
      <c r="R1096" t="s">
        <v>7286</v>
      </c>
      <c r="S1096" t="s">
        <v>7287</v>
      </c>
    </row>
    <row r="1097" spans="1:19" x14ac:dyDescent="0.25">
      <c r="A1097" t="s">
        <v>8989</v>
      </c>
      <c r="D1097" t="s">
        <v>8990</v>
      </c>
      <c r="E1097">
        <v>2024</v>
      </c>
      <c r="F1097" t="s">
        <v>8991</v>
      </c>
      <c r="J1097">
        <v>279</v>
      </c>
      <c r="K1097">
        <v>283</v>
      </c>
      <c r="L1097">
        <f t="shared" si="16"/>
        <v>4</v>
      </c>
      <c r="M1097" t="s">
        <v>8992</v>
      </c>
      <c r="N1097" t="s">
        <v>8993</v>
      </c>
      <c r="O1097" t="s">
        <v>8994</v>
      </c>
      <c r="P1097" t="s">
        <v>8995</v>
      </c>
      <c r="Q1097" s="3"/>
      <c r="R1097" t="s">
        <v>7286</v>
      </c>
      <c r="S1097" t="s">
        <v>7287</v>
      </c>
    </row>
    <row r="1098" spans="1:19" x14ac:dyDescent="0.25">
      <c r="A1098" t="s">
        <v>9103</v>
      </c>
      <c r="D1098" t="s">
        <v>9104</v>
      </c>
      <c r="E1098">
        <v>2024</v>
      </c>
      <c r="F1098" t="s">
        <v>9105</v>
      </c>
      <c r="J1098">
        <v>552</v>
      </c>
      <c r="K1098">
        <v>557</v>
      </c>
      <c r="L1098">
        <f t="shared" si="16"/>
        <v>5</v>
      </c>
      <c r="M1098" t="s">
        <v>9106</v>
      </c>
      <c r="N1098" t="s">
        <v>9107</v>
      </c>
      <c r="O1098" t="s">
        <v>9108</v>
      </c>
      <c r="P1098" t="s">
        <v>9109</v>
      </c>
      <c r="Q1098" s="3"/>
      <c r="R1098" t="s">
        <v>7286</v>
      </c>
      <c r="S1098" t="s">
        <v>7287</v>
      </c>
    </row>
    <row r="1099" spans="1:19" x14ac:dyDescent="0.25">
      <c r="A1099" t="s">
        <v>335</v>
      </c>
      <c r="B1099" t="s">
        <v>336</v>
      </c>
      <c r="C1099" t="s">
        <v>337</v>
      </c>
      <c r="D1099" t="s">
        <v>338</v>
      </c>
      <c r="E1099">
        <v>2024</v>
      </c>
      <c r="F1099" t="s">
        <v>339</v>
      </c>
      <c r="G1099">
        <v>40</v>
      </c>
      <c r="H1099">
        <v>19</v>
      </c>
      <c r="J1099">
        <v>5980</v>
      </c>
      <c r="K1099">
        <v>5996</v>
      </c>
      <c r="L1099">
        <v>16</v>
      </c>
      <c r="M1099" t="s">
        <v>340</v>
      </c>
      <c r="N1099" t="s">
        <v>341</v>
      </c>
      <c r="O1099" t="s">
        <v>342</v>
      </c>
      <c r="P1099" t="s">
        <v>343</v>
      </c>
      <c r="Q1099" t="s">
        <v>5471</v>
      </c>
      <c r="R1099" t="s">
        <v>27</v>
      </c>
      <c r="S1099" t="s">
        <v>28</v>
      </c>
    </row>
    <row r="1100" spans="1:19" x14ac:dyDescent="0.25">
      <c r="A1100" t="s">
        <v>5394</v>
      </c>
      <c r="B1100" t="s">
        <v>5395</v>
      </c>
      <c r="C1100" t="s">
        <v>5396</v>
      </c>
      <c r="D1100" t="s">
        <v>5397</v>
      </c>
      <c r="E1100">
        <v>2024</v>
      </c>
      <c r="F1100" t="s">
        <v>5398</v>
      </c>
      <c r="J1100">
        <v>734</v>
      </c>
      <c r="K1100">
        <v>743</v>
      </c>
      <c r="L1100">
        <v>9</v>
      </c>
      <c r="M1100" t="s">
        <v>5399</v>
      </c>
      <c r="N1100" t="s">
        <v>5400</v>
      </c>
      <c r="O1100" t="s">
        <v>5401</v>
      </c>
      <c r="P1100" t="s">
        <v>5402</v>
      </c>
      <c r="Q1100" t="s">
        <v>5403</v>
      </c>
      <c r="R1100" t="s">
        <v>30</v>
      </c>
      <c r="S1100" t="s">
        <v>28</v>
      </c>
    </row>
    <row r="1101" spans="1:19" x14ac:dyDescent="0.25">
      <c r="A1101" t="s">
        <v>521</v>
      </c>
      <c r="B1101" t="s">
        <v>522</v>
      </c>
      <c r="C1101" t="s">
        <v>523</v>
      </c>
      <c r="D1101" t="s">
        <v>524</v>
      </c>
      <c r="E1101">
        <v>2024</v>
      </c>
      <c r="F1101" t="s">
        <v>525</v>
      </c>
      <c r="J1101">
        <v>227</v>
      </c>
      <c r="K1101">
        <v>232</v>
      </c>
      <c r="L1101">
        <v>5</v>
      </c>
      <c r="M1101" t="s">
        <v>526</v>
      </c>
      <c r="N1101" t="s">
        <v>527</v>
      </c>
      <c r="O1101" t="s">
        <v>528</v>
      </c>
      <c r="P1101" t="s">
        <v>529</v>
      </c>
      <c r="Q1101" t="s">
        <v>5565</v>
      </c>
      <c r="R1101" t="s">
        <v>30</v>
      </c>
      <c r="S1101" t="s">
        <v>28</v>
      </c>
    </row>
    <row r="1102" spans="1:19" x14ac:dyDescent="0.25">
      <c r="A1102" t="s">
        <v>448</v>
      </c>
      <c r="B1102" t="s">
        <v>449</v>
      </c>
      <c r="C1102" t="s">
        <v>450</v>
      </c>
      <c r="D1102" t="s">
        <v>451</v>
      </c>
      <c r="E1102">
        <v>2024</v>
      </c>
      <c r="F1102" t="s">
        <v>452</v>
      </c>
      <c r="G1102">
        <v>14</v>
      </c>
      <c r="H1102">
        <v>1</v>
      </c>
      <c r="I1102">
        <v>17299</v>
      </c>
      <c r="M1102" t="s">
        <v>453</v>
      </c>
      <c r="N1102" t="s">
        <v>454</v>
      </c>
      <c r="O1102" t="s">
        <v>455</v>
      </c>
      <c r="P1102" t="s">
        <v>456</v>
      </c>
      <c r="Q1102" t="s">
        <v>5545</v>
      </c>
      <c r="R1102" t="s">
        <v>27</v>
      </c>
      <c r="S1102" t="s">
        <v>28</v>
      </c>
    </row>
    <row r="1103" spans="1:19" x14ac:dyDescent="0.25">
      <c r="A1103" t="s">
        <v>513</v>
      </c>
      <c r="B1103" t="s">
        <v>514</v>
      </c>
      <c r="C1103" t="s">
        <v>515</v>
      </c>
      <c r="D1103" t="s">
        <v>516</v>
      </c>
      <c r="E1103">
        <v>2024</v>
      </c>
      <c r="F1103" t="s">
        <v>61</v>
      </c>
      <c r="G1103">
        <v>50</v>
      </c>
      <c r="I1103">
        <v>100647</v>
      </c>
      <c r="M1103" t="s">
        <v>517</v>
      </c>
      <c r="N1103" t="s">
        <v>518</v>
      </c>
      <c r="O1103" t="s">
        <v>519</v>
      </c>
      <c r="P1103" t="s">
        <v>520</v>
      </c>
      <c r="Q1103" t="s">
        <v>5564</v>
      </c>
      <c r="R1103" t="s">
        <v>27</v>
      </c>
      <c r="S1103" t="s">
        <v>28</v>
      </c>
    </row>
    <row r="1104" spans="1:19" x14ac:dyDescent="0.25">
      <c r="A1104" t="s">
        <v>238</v>
      </c>
      <c r="B1104" t="s">
        <v>239</v>
      </c>
      <c r="C1104" t="s">
        <v>240</v>
      </c>
      <c r="D1104" t="s">
        <v>241</v>
      </c>
      <c r="E1104">
        <v>2024</v>
      </c>
      <c r="F1104" t="s">
        <v>237</v>
      </c>
      <c r="G1104">
        <v>101</v>
      </c>
      <c r="H1104">
        <v>3</v>
      </c>
      <c r="J1104">
        <v>1341</v>
      </c>
      <c r="K1104">
        <v>1347</v>
      </c>
      <c r="L1104">
        <v>6</v>
      </c>
      <c r="M1104" t="s">
        <v>242</v>
      </c>
      <c r="N1104" t="s">
        <v>243</v>
      </c>
      <c r="O1104" t="s">
        <v>244</v>
      </c>
      <c r="P1104" t="s">
        <v>245</v>
      </c>
      <c r="Q1104" t="s">
        <v>5414</v>
      </c>
      <c r="R1104" t="s">
        <v>27</v>
      </c>
      <c r="S1104" t="s">
        <v>28</v>
      </c>
    </row>
    <row r="1105" spans="1:19" x14ac:dyDescent="0.25">
      <c r="A1105" t="s">
        <v>5518</v>
      </c>
      <c r="B1105" t="s">
        <v>5519</v>
      </c>
      <c r="C1105" t="s">
        <v>5520</v>
      </c>
      <c r="D1105" t="s">
        <v>5521</v>
      </c>
      <c r="E1105">
        <v>2024</v>
      </c>
      <c r="F1105" t="s">
        <v>403</v>
      </c>
      <c r="G1105" t="s">
        <v>5522</v>
      </c>
      <c r="J1105">
        <v>168</v>
      </c>
      <c r="K1105">
        <v>177</v>
      </c>
      <c r="L1105">
        <v>9</v>
      </c>
      <c r="M1105" t="s">
        <v>5523</v>
      </c>
      <c r="N1105" t="s">
        <v>5524</v>
      </c>
      <c r="O1105" t="s">
        <v>5525</v>
      </c>
      <c r="P1105" t="s">
        <v>5526</v>
      </c>
      <c r="Q1105" t="s">
        <v>5527</v>
      </c>
      <c r="R1105" t="s">
        <v>30</v>
      </c>
      <c r="S1105" t="s">
        <v>28</v>
      </c>
    </row>
    <row r="1106" spans="1:19" x14ac:dyDescent="0.25">
      <c r="A1106" t="s">
        <v>18</v>
      </c>
      <c r="B1106" t="s">
        <v>19</v>
      </c>
      <c r="C1106" t="s">
        <v>20</v>
      </c>
      <c r="D1106" t="s">
        <v>21</v>
      </c>
      <c r="E1106">
        <v>2024</v>
      </c>
      <c r="F1106" t="s">
        <v>22</v>
      </c>
      <c r="G1106">
        <v>5</v>
      </c>
      <c r="H1106">
        <v>2</v>
      </c>
      <c r="M1106" t="s">
        <v>23</v>
      </c>
      <c r="N1106" t="s">
        <v>24</v>
      </c>
      <c r="O1106" t="s">
        <v>25</v>
      </c>
      <c r="P1106" t="s">
        <v>26</v>
      </c>
      <c r="Q1106" t="s">
        <v>5277</v>
      </c>
      <c r="R1106" t="s">
        <v>27</v>
      </c>
      <c r="S1106" t="s">
        <v>28</v>
      </c>
    </row>
    <row r="1107" spans="1:19" x14ac:dyDescent="0.25">
      <c r="A1107" t="s">
        <v>5458</v>
      </c>
      <c r="B1107" t="s">
        <v>5459</v>
      </c>
      <c r="C1107" t="s">
        <v>5460</v>
      </c>
      <c r="D1107" t="s">
        <v>5461</v>
      </c>
      <c r="E1107">
        <v>2024</v>
      </c>
      <c r="F1107" t="s">
        <v>5310</v>
      </c>
      <c r="G1107">
        <v>38</v>
      </c>
      <c r="I1107">
        <v>101876</v>
      </c>
      <c r="M1107" t="s">
        <v>5462</v>
      </c>
      <c r="N1107" t="s">
        <v>5463</v>
      </c>
      <c r="O1107" t="s">
        <v>5464</v>
      </c>
      <c r="P1107" t="s">
        <v>5465</v>
      </c>
      <c r="Q1107" t="s">
        <v>5466</v>
      </c>
      <c r="R1107" t="s">
        <v>27</v>
      </c>
      <c r="S1107" t="s">
        <v>28</v>
      </c>
    </row>
    <row r="1108" spans="1:19" x14ac:dyDescent="0.25">
      <c r="A1108" t="s">
        <v>530</v>
      </c>
      <c r="B1108" t="s">
        <v>531</v>
      </c>
      <c r="C1108" t="s">
        <v>532</v>
      </c>
      <c r="D1108" t="s">
        <v>533</v>
      </c>
      <c r="E1108">
        <v>2024</v>
      </c>
      <c r="F1108" t="s">
        <v>512</v>
      </c>
      <c r="G1108">
        <v>2750</v>
      </c>
      <c r="H1108">
        <v>1</v>
      </c>
      <c r="I1108" s="4" t="s">
        <v>4407</v>
      </c>
      <c r="M1108" t="s">
        <v>534</v>
      </c>
      <c r="N1108" t="s">
        <v>535</v>
      </c>
      <c r="O1108" t="s">
        <v>536</v>
      </c>
      <c r="Q1108" t="s">
        <v>5566</v>
      </c>
      <c r="R1108" t="s">
        <v>30</v>
      </c>
      <c r="S1108" t="s">
        <v>28</v>
      </c>
    </row>
    <row r="1109" spans="1:19" x14ac:dyDescent="0.25">
      <c r="A1109" t="s">
        <v>5296</v>
      </c>
      <c r="B1109" t="s">
        <v>5297</v>
      </c>
      <c r="C1109" t="s">
        <v>5298</v>
      </c>
      <c r="D1109" t="s">
        <v>5299</v>
      </c>
      <c r="E1109">
        <v>2024</v>
      </c>
      <c r="F1109" t="s">
        <v>5300</v>
      </c>
      <c r="G1109">
        <v>25</v>
      </c>
      <c r="H1109">
        <v>4</v>
      </c>
      <c r="J1109">
        <v>497</v>
      </c>
      <c r="K1109">
        <v>505</v>
      </c>
      <c r="L1109">
        <v>8</v>
      </c>
      <c r="M1109" t="s">
        <v>5301</v>
      </c>
      <c r="N1109" t="s">
        <v>5302</v>
      </c>
      <c r="O1109" t="s">
        <v>5303</v>
      </c>
      <c r="P1109" t="s">
        <v>5304</v>
      </c>
      <c r="Q1109" t="s">
        <v>5305</v>
      </c>
      <c r="R1109" t="s">
        <v>27</v>
      </c>
      <c r="S1109" t="s">
        <v>28</v>
      </c>
    </row>
    <row r="1110" spans="1:19" x14ac:dyDescent="0.25">
      <c r="A1110" t="s">
        <v>325</v>
      </c>
      <c r="B1110" t="s">
        <v>326</v>
      </c>
      <c r="C1110" t="s">
        <v>327</v>
      </c>
      <c r="D1110" t="s">
        <v>328</v>
      </c>
      <c r="E1110">
        <v>2024</v>
      </c>
      <c r="F1110" t="s">
        <v>329</v>
      </c>
      <c r="G1110">
        <v>8</v>
      </c>
      <c r="I1110" t="s">
        <v>330</v>
      </c>
      <c r="M1110" t="s">
        <v>331</v>
      </c>
      <c r="N1110" t="s">
        <v>332</v>
      </c>
      <c r="O1110" t="s">
        <v>333</v>
      </c>
      <c r="P1110" t="s">
        <v>334</v>
      </c>
      <c r="Q1110" t="s">
        <v>5470</v>
      </c>
      <c r="R1110" t="s">
        <v>27</v>
      </c>
      <c r="S1110" t="s">
        <v>28</v>
      </c>
    </row>
    <row r="1111" spans="1:19" x14ac:dyDescent="0.25">
      <c r="A1111" t="s">
        <v>5358</v>
      </c>
      <c r="B1111" t="s">
        <v>5359</v>
      </c>
      <c r="C1111" t="s">
        <v>5360</v>
      </c>
      <c r="D1111" t="s">
        <v>5361</v>
      </c>
      <c r="E1111">
        <v>2024</v>
      </c>
      <c r="F1111" t="s">
        <v>5310</v>
      </c>
      <c r="G1111">
        <v>38</v>
      </c>
      <c r="I1111">
        <v>101879</v>
      </c>
      <c r="M1111" t="s">
        <v>5362</v>
      </c>
      <c r="N1111" t="s">
        <v>5363</v>
      </c>
      <c r="O1111" t="s">
        <v>5364</v>
      </c>
      <c r="P1111" t="s">
        <v>5365</v>
      </c>
      <c r="Q1111" t="s">
        <v>5366</v>
      </c>
      <c r="R1111" t="s">
        <v>27</v>
      </c>
      <c r="S1111" t="s">
        <v>28</v>
      </c>
    </row>
    <row r="1112" spans="1:19" x14ac:dyDescent="0.25">
      <c r="A1112" t="s">
        <v>494</v>
      </c>
      <c r="B1112" t="s">
        <v>495</v>
      </c>
      <c r="C1112" t="s">
        <v>496</v>
      </c>
      <c r="D1112" t="s">
        <v>497</v>
      </c>
      <c r="E1112">
        <v>2024</v>
      </c>
      <c r="F1112" t="s">
        <v>498</v>
      </c>
      <c r="G1112">
        <v>14</v>
      </c>
      <c r="H1112">
        <v>2</v>
      </c>
      <c r="I1112">
        <v>583</v>
      </c>
      <c r="M1112" t="s">
        <v>499</v>
      </c>
      <c r="N1112" t="s">
        <v>500</v>
      </c>
      <c r="O1112" t="s">
        <v>501</v>
      </c>
      <c r="P1112" t="s">
        <v>502</v>
      </c>
      <c r="Q1112" t="s">
        <v>5561</v>
      </c>
      <c r="R1112" t="s">
        <v>27</v>
      </c>
      <c r="S1112" t="s">
        <v>28</v>
      </c>
    </row>
    <row r="1113" spans="1:19" x14ac:dyDescent="0.25">
      <c r="A1113" t="s">
        <v>422</v>
      </c>
      <c r="B1113" t="s">
        <v>423</v>
      </c>
      <c r="C1113" t="s">
        <v>424</v>
      </c>
      <c r="D1113" t="s">
        <v>425</v>
      </c>
      <c r="E1113">
        <v>2024</v>
      </c>
      <c r="F1113" t="s">
        <v>426</v>
      </c>
      <c r="G1113">
        <v>75</v>
      </c>
      <c r="H1113">
        <v>1</v>
      </c>
      <c r="J1113">
        <v>133</v>
      </c>
      <c r="K1113">
        <v>139</v>
      </c>
      <c r="L1113">
        <v>6</v>
      </c>
      <c r="M1113" t="s">
        <v>427</v>
      </c>
      <c r="N1113" t="s">
        <v>428</v>
      </c>
      <c r="O1113" t="s">
        <v>429</v>
      </c>
      <c r="P1113" t="s">
        <v>430</v>
      </c>
      <c r="Q1113" t="s">
        <v>5540</v>
      </c>
      <c r="R1113" t="s">
        <v>27</v>
      </c>
      <c r="S1113" t="s">
        <v>28</v>
      </c>
    </row>
    <row r="1114" spans="1:19" x14ac:dyDescent="0.25">
      <c r="A1114" t="s">
        <v>31</v>
      </c>
      <c r="B1114" t="s">
        <v>32</v>
      </c>
      <c r="C1114">
        <v>57223255546</v>
      </c>
      <c r="D1114" t="s">
        <v>33</v>
      </c>
      <c r="E1114">
        <v>2024</v>
      </c>
      <c r="F1114" t="s">
        <v>34</v>
      </c>
      <c r="M1114" t="s">
        <v>35</v>
      </c>
      <c r="N1114" t="s">
        <v>36</v>
      </c>
      <c r="O1114" t="s">
        <v>37</v>
      </c>
      <c r="P1114" t="s">
        <v>38</v>
      </c>
      <c r="Q1114" t="s">
        <v>5278</v>
      </c>
      <c r="R1114" t="s">
        <v>27</v>
      </c>
      <c r="S1114" t="s">
        <v>28</v>
      </c>
    </row>
    <row r="1115" spans="1:19" x14ac:dyDescent="0.25">
      <c r="A1115" t="s">
        <v>5473</v>
      </c>
      <c r="B1115" t="s">
        <v>5474</v>
      </c>
      <c r="C1115">
        <v>25824564900</v>
      </c>
      <c r="D1115" t="s">
        <v>5475</v>
      </c>
      <c r="E1115">
        <v>2024</v>
      </c>
      <c r="F1115" t="s">
        <v>148</v>
      </c>
      <c r="M1115" t="s">
        <v>5476</v>
      </c>
      <c r="N1115" t="s">
        <v>5477</v>
      </c>
      <c r="O1115" t="s">
        <v>5478</v>
      </c>
      <c r="P1115" t="s">
        <v>5479</v>
      </c>
      <c r="Q1115" t="s">
        <v>5480</v>
      </c>
      <c r="R1115" t="s">
        <v>27</v>
      </c>
      <c r="S1115" t="s">
        <v>28</v>
      </c>
    </row>
    <row r="1116" spans="1:19" x14ac:dyDescent="0.25">
      <c r="A1116" t="s">
        <v>49</v>
      </c>
      <c r="B1116" t="s">
        <v>50</v>
      </c>
      <c r="C1116" t="s">
        <v>51</v>
      </c>
      <c r="D1116" t="s">
        <v>52</v>
      </c>
      <c r="E1116">
        <v>2024</v>
      </c>
      <c r="F1116" t="s">
        <v>53</v>
      </c>
      <c r="G1116">
        <v>231</v>
      </c>
      <c r="J1116">
        <v>771</v>
      </c>
      <c r="K1116">
        <v>778</v>
      </c>
      <c r="L1116">
        <v>7</v>
      </c>
      <c r="M1116" t="s">
        <v>54</v>
      </c>
      <c r="N1116" t="s">
        <v>55</v>
      </c>
      <c r="O1116" t="s">
        <v>56</v>
      </c>
      <c r="P1116" t="s">
        <v>57</v>
      </c>
      <c r="Q1116" t="s">
        <v>5290</v>
      </c>
      <c r="R1116" t="s">
        <v>30</v>
      </c>
      <c r="S1116" t="s">
        <v>28</v>
      </c>
    </row>
    <row r="1117" spans="1:19" x14ac:dyDescent="0.25">
      <c r="A1117" t="s">
        <v>369</v>
      </c>
      <c r="B1117" t="s">
        <v>370</v>
      </c>
      <c r="C1117" t="s">
        <v>371</v>
      </c>
      <c r="D1117" t="s">
        <v>372</v>
      </c>
      <c r="E1117">
        <v>2024</v>
      </c>
      <c r="F1117" t="s">
        <v>373</v>
      </c>
      <c r="G1117">
        <v>55</v>
      </c>
      <c r="H1117">
        <v>3</v>
      </c>
      <c r="J1117">
        <v>527</v>
      </c>
      <c r="K1117">
        <v>551</v>
      </c>
      <c r="L1117">
        <v>24</v>
      </c>
      <c r="M1117" t="s">
        <v>374</v>
      </c>
      <c r="N1117" t="s">
        <v>375</v>
      </c>
      <c r="O1117" t="s">
        <v>376</v>
      </c>
      <c r="P1117" t="s">
        <v>377</v>
      </c>
      <c r="Q1117" t="s">
        <v>5484</v>
      </c>
      <c r="R1117" t="s">
        <v>27</v>
      </c>
      <c r="S1117" t="s">
        <v>28</v>
      </c>
    </row>
    <row r="1118" spans="1:19" x14ac:dyDescent="0.25">
      <c r="A1118" t="s">
        <v>353</v>
      </c>
      <c r="B1118" t="s">
        <v>354</v>
      </c>
      <c r="C1118" t="s">
        <v>355</v>
      </c>
      <c r="D1118" t="s">
        <v>356</v>
      </c>
      <c r="E1118">
        <v>2024</v>
      </c>
      <c r="F1118" t="s">
        <v>357</v>
      </c>
      <c r="G1118">
        <v>9</v>
      </c>
      <c r="H1118">
        <v>3</v>
      </c>
      <c r="J1118">
        <v>463</v>
      </c>
      <c r="K1118">
        <v>473</v>
      </c>
      <c r="L1118">
        <v>10</v>
      </c>
      <c r="M1118" t="s">
        <v>358</v>
      </c>
      <c r="N1118" t="s">
        <v>359</v>
      </c>
      <c r="O1118" t="s">
        <v>360</v>
      </c>
      <c r="P1118" t="s">
        <v>361</v>
      </c>
      <c r="Q1118" t="s">
        <v>5481</v>
      </c>
      <c r="R1118" t="s">
        <v>27</v>
      </c>
      <c r="S1118" t="s">
        <v>28</v>
      </c>
    </row>
    <row r="1119" spans="1:19" x14ac:dyDescent="0.25">
      <c r="A1119" t="s">
        <v>5437</v>
      </c>
      <c r="B1119" t="s">
        <v>5438</v>
      </c>
      <c r="C1119" t="s">
        <v>5439</v>
      </c>
      <c r="D1119" t="s">
        <v>5440</v>
      </c>
      <c r="E1119">
        <v>2024</v>
      </c>
      <c r="F1119" t="s">
        <v>1266</v>
      </c>
      <c r="G1119">
        <v>681</v>
      </c>
      <c r="J1119">
        <v>189</v>
      </c>
      <c r="K1119">
        <v>200</v>
      </c>
      <c r="L1119">
        <v>11</v>
      </c>
      <c r="M1119" t="s">
        <v>5441</v>
      </c>
      <c r="N1119" t="s">
        <v>5442</v>
      </c>
      <c r="O1119" t="s">
        <v>5443</v>
      </c>
      <c r="P1119" t="s">
        <v>5444</v>
      </c>
      <c r="Q1119" t="s">
        <v>5445</v>
      </c>
      <c r="R1119" t="s">
        <v>30</v>
      </c>
      <c r="S1119" t="s">
        <v>28</v>
      </c>
    </row>
    <row r="1120" spans="1:19" x14ac:dyDescent="0.25">
      <c r="A1120" t="s">
        <v>166</v>
      </c>
      <c r="B1120" t="s">
        <v>167</v>
      </c>
      <c r="C1120" t="s">
        <v>168</v>
      </c>
      <c r="D1120" t="s">
        <v>169</v>
      </c>
      <c r="E1120">
        <v>2024</v>
      </c>
      <c r="F1120" t="s">
        <v>170</v>
      </c>
      <c r="M1120" t="s">
        <v>171</v>
      </c>
      <c r="N1120" t="s">
        <v>172</v>
      </c>
      <c r="O1120" t="s">
        <v>173</v>
      </c>
      <c r="P1120" t="s">
        <v>174</v>
      </c>
      <c r="Q1120" t="s">
        <v>5346</v>
      </c>
      <c r="R1120" t="s">
        <v>27</v>
      </c>
      <c r="S1120" t="s">
        <v>28</v>
      </c>
    </row>
    <row r="1121" spans="1:19" x14ac:dyDescent="0.25">
      <c r="A1121" t="s">
        <v>138</v>
      </c>
      <c r="B1121" t="s">
        <v>139</v>
      </c>
      <c r="C1121" t="s">
        <v>140</v>
      </c>
      <c r="D1121" t="s">
        <v>141</v>
      </c>
      <c r="E1121">
        <v>2024</v>
      </c>
      <c r="F1121" t="s">
        <v>142</v>
      </c>
      <c r="M1121" t="s">
        <v>143</v>
      </c>
      <c r="N1121" t="s">
        <v>144</v>
      </c>
      <c r="O1121" t="s">
        <v>145</v>
      </c>
      <c r="P1121" t="s">
        <v>146</v>
      </c>
      <c r="Q1121" t="s">
        <v>5322</v>
      </c>
      <c r="R1121" t="s">
        <v>30</v>
      </c>
      <c r="S1121" t="s">
        <v>28</v>
      </c>
    </row>
    <row r="1122" spans="1:19" x14ac:dyDescent="0.25">
      <c r="A1122" t="s">
        <v>477</v>
      </c>
      <c r="B1122" t="s">
        <v>478</v>
      </c>
      <c r="C1122" t="s">
        <v>479</v>
      </c>
      <c r="D1122" t="s">
        <v>480</v>
      </c>
      <c r="E1122">
        <v>2024</v>
      </c>
      <c r="F1122" t="s">
        <v>147</v>
      </c>
      <c r="G1122">
        <v>1984</v>
      </c>
      <c r="J1122">
        <v>166</v>
      </c>
      <c r="K1122">
        <v>173</v>
      </c>
      <c r="L1122">
        <v>7</v>
      </c>
      <c r="M1122" t="s">
        <v>481</v>
      </c>
      <c r="N1122" t="s">
        <v>482</v>
      </c>
      <c r="O1122" t="s">
        <v>483</v>
      </c>
      <c r="P1122" t="s">
        <v>484</v>
      </c>
      <c r="Q1122" t="s">
        <v>5559</v>
      </c>
      <c r="R1122" t="s">
        <v>30</v>
      </c>
      <c r="S1122" t="s">
        <v>28</v>
      </c>
    </row>
    <row r="1123" spans="1:19" x14ac:dyDescent="0.25">
      <c r="A1123" t="s">
        <v>129</v>
      </c>
      <c r="B1123" t="s">
        <v>130</v>
      </c>
      <c r="C1123" t="s">
        <v>131</v>
      </c>
      <c r="D1123" t="s">
        <v>132</v>
      </c>
      <c r="E1123">
        <v>2024</v>
      </c>
      <c r="F1123" t="s">
        <v>133</v>
      </c>
      <c r="G1123">
        <v>13</v>
      </c>
      <c r="H1123">
        <v>4</v>
      </c>
      <c r="J1123">
        <v>268</v>
      </c>
      <c r="K1123">
        <v>277</v>
      </c>
      <c r="L1123">
        <v>9</v>
      </c>
      <c r="M1123" t="s">
        <v>134</v>
      </c>
      <c r="N1123" t="s">
        <v>135</v>
      </c>
      <c r="O1123" t="s">
        <v>136</v>
      </c>
      <c r="P1123" t="s">
        <v>137</v>
      </c>
      <c r="Q1123" t="s">
        <v>5321</v>
      </c>
      <c r="R1123" t="s">
        <v>27</v>
      </c>
      <c r="S1123" t="s">
        <v>28</v>
      </c>
    </row>
    <row r="1124" spans="1:19" x14ac:dyDescent="0.25">
      <c r="A1124" t="s">
        <v>202</v>
      </c>
      <c r="B1124" t="s">
        <v>203</v>
      </c>
      <c r="C1124" t="s">
        <v>204</v>
      </c>
      <c r="D1124" t="s">
        <v>205</v>
      </c>
      <c r="E1124">
        <v>2024</v>
      </c>
      <c r="F1124" t="s">
        <v>206</v>
      </c>
      <c r="G1124">
        <v>10</v>
      </c>
      <c r="H1124">
        <v>6</v>
      </c>
      <c r="I1124" t="s">
        <v>207</v>
      </c>
      <c r="M1124" t="s">
        <v>208</v>
      </c>
      <c r="N1124" t="s">
        <v>209</v>
      </c>
      <c r="O1124" t="s">
        <v>210</v>
      </c>
      <c r="P1124" t="s">
        <v>211</v>
      </c>
      <c r="Q1124" t="s">
        <v>5369</v>
      </c>
      <c r="R1124" t="s">
        <v>27</v>
      </c>
      <c r="S1124" t="s">
        <v>28</v>
      </c>
    </row>
    <row r="1125" spans="1:19" x14ac:dyDescent="0.25">
      <c r="A1125" t="s">
        <v>5415</v>
      </c>
      <c r="B1125" t="s">
        <v>5416</v>
      </c>
      <c r="C1125" t="s">
        <v>5417</v>
      </c>
      <c r="D1125" t="s">
        <v>5418</v>
      </c>
      <c r="E1125">
        <v>2024</v>
      </c>
      <c r="F1125" t="s">
        <v>5419</v>
      </c>
      <c r="M1125" t="s">
        <v>5420</v>
      </c>
      <c r="N1125" t="s">
        <v>5421</v>
      </c>
      <c r="O1125" t="s">
        <v>5422</v>
      </c>
      <c r="Q1125" t="s">
        <v>5423</v>
      </c>
      <c r="R1125" t="s">
        <v>30</v>
      </c>
      <c r="S1125" t="s">
        <v>28</v>
      </c>
    </row>
    <row r="1126" spans="1:19" x14ac:dyDescent="0.25">
      <c r="A1126" t="s">
        <v>5306</v>
      </c>
      <c r="B1126" t="s">
        <v>5307</v>
      </c>
      <c r="C1126" t="s">
        <v>5308</v>
      </c>
      <c r="D1126" t="s">
        <v>5309</v>
      </c>
      <c r="E1126">
        <v>2024</v>
      </c>
      <c r="F1126" t="s">
        <v>5310</v>
      </c>
      <c r="G1126">
        <v>38</v>
      </c>
      <c r="I1126">
        <v>101846</v>
      </c>
      <c r="M1126" t="s">
        <v>5311</v>
      </c>
      <c r="N1126" t="s">
        <v>5312</v>
      </c>
      <c r="O1126" t="s">
        <v>5313</v>
      </c>
      <c r="P1126" t="s">
        <v>5314</v>
      </c>
      <c r="Q1126" t="s">
        <v>5315</v>
      </c>
      <c r="R1126" t="s">
        <v>27</v>
      </c>
      <c r="S1126" t="s">
        <v>28</v>
      </c>
    </row>
    <row r="1127" spans="1:19" x14ac:dyDescent="0.25">
      <c r="A1127" t="s">
        <v>193</v>
      </c>
      <c r="B1127" t="s">
        <v>194</v>
      </c>
      <c r="C1127" t="s">
        <v>195</v>
      </c>
      <c r="D1127" t="s">
        <v>196</v>
      </c>
      <c r="E1127">
        <v>2024</v>
      </c>
      <c r="F1127" t="s">
        <v>197</v>
      </c>
      <c r="M1127" t="s">
        <v>198</v>
      </c>
      <c r="N1127" t="s">
        <v>199</v>
      </c>
      <c r="O1127" t="s">
        <v>200</v>
      </c>
      <c r="P1127" t="s">
        <v>201</v>
      </c>
      <c r="Q1127" t="s">
        <v>5368</v>
      </c>
      <c r="R1127" t="s">
        <v>27</v>
      </c>
      <c r="S1127" t="s">
        <v>28</v>
      </c>
    </row>
    <row r="1128" spans="1:19" x14ac:dyDescent="0.25">
      <c r="A1128" t="s">
        <v>175</v>
      </c>
      <c r="B1128" t="s">
        <v>176</v>
      </c>
      <c r="C1128" t="s">
        <v>177</v>
      </c>
      <c r="D1128" t="s">
        <v>178</v>
      </c>
      <c r="E1128">
        <v>2024</v>
      </c>
      <c r="F1128" t="s">
        <v>29</v>
      </c>
      <c r="G1128" t="s">
        <v>179</v>
      </c>
      <c r="J1128">
        <v>67</v>
      </c>
      <c r="K1128">
        <v>76</v>
      </c>
      <c r="L1128">
        <v>9</v>
      </c>
      <c r="M1128" t="s">
        <v>180</v>
      </c>
      <c r="N1128" t="s">
        <v>181</v>
      </c>
      <c r="O1128" t="s">
        <v>182</v>
      </c>
      <c r="P1128" t="s">
        <v>183</v>
      </c>
      <c r="Q1128" t="s">
        <v>5357</v>
      </c>
      <c r="R1128" t="s">
        <v>30</v>
      </c>
      <c r="S1128" t="s">
        <v>28</v>
      </c>
    </row>
    <row r="1129" spans="1:19" x14ac:dyDescent="0.25">
      <c r="A1129" t="s">
        <v>308</v>
      </c>
      <c r="B1129" t="s">
        <v>309</v>
      </c>
      <c r="C1129" t="s">
        <v>310</v>
      </c>
      <c r="D1129" t="s">
        <v>311</v>
      </c>
      <c r="E1129">
        <v>2024</v>
      </c>
      <c r="F1129" t="s">
        <v>312</v>
      </c>
      <c r="G1129">
        <v>53</v>
      </c>
      <c r="H1129">
        <v>2</v>
      </c>
      <c r="J1129">
        <v>443</v>
      </c>
      <c r="K1129">
        <v>452</v>
      </c>
      <c r="L1129">
        <v>9</v>
      </c>
      <c r="N1129" t="s">
        <v>313</v>
      </c>
      <c r="O1129" t="s">
        <v>314</v>
      </c>
      <c r="P1129" t="s">
        <v>315</v>
      </c>
      <c r="Q1129" t="s">
        <v>5468</v>
      </c>
      <c r="R1129" t="s">
        <v>27</v>
      </c>
      <c r="S1129" t="s">
        <v>28</v>
      </c>
    </row>
    <row r="1130" spans="1:19" x14ac:dyDescent="0.25">
      <c r="A1130" t="s">
        <v>448</v>
      </c>
      <c r="B1130" t="s">
        <v>449</v>
      </c>
      <c r="C1130" t="s">
        <v>450</v>
      </c>
      <c r="D1130" t="s">
        <v>451</v>
      </c>
      <c r="E1130">
        <v>2024</v>
      </c>
      <c r="F1130" t="s">
        <v>452</v>
      </c>
      <c r="G1130">
        <v>14</v>
      </c>
      <c r="H1130">
        <v>1</v>
      </c>
      <c r="I1130">
        <v>17299</v>
      </c>
      <c r="M1130" t="s">
        <v>453</v>
      </c>
      <c r="N1130" t="s">
        <v>454</v>
      </c>
      <c r="O1130" t="s">
        <v>455</v>
      </c>
      <c r="P1130" t="s">
        <v>456</v>
      </c>
      <c r="Q1130" t="s">
        <v>5545</v>
      </c>
      <c r="R1130" t="s">
        <v>27</v>
      </c>
      <c r="S1130" t="s">
        <v>28</v>
      </c>
    </row>
    <row r="1131" spans="1:19" x14ac:dyDescent="0.25">
      <c r="A1131" t="s">
        <v>193</v>
      </c>
      <c r="B1131" t="s">
        <v>194</v>
      </c>
      <c r="C1131" t="s">
        <v>195</v>
      </c>
      <c r="D1131" t="s">
        <v>196</v>
      </c>
      <c r="E1131">
        <v>2024</v>
      </c>
      <c r="F1131" t="s">
        <v>197</v>
      </c>
      <c r="G1131">
        <v>83</v>
      </c>
      <c r="H1131">
        <v>36</v>
      </c>
      <c r="J1131">
        <v>84047</v>
      </c>
      <c r="K1131">
        <v>84094</v>
      </c>
      <c r="L1131">
        <v>47</v>
      </c>
      <c r="M1131" t="s">
        <v>198</v>
      </c>
      <c r="N1131" t="s">
        <v>199</v>
      </c>
      <c r="O1131" t="s">
        <v>200</v>
      </c>
      <c r="P1131" t="s">
        <v>201</v>
      </c>
      <c r="Q1131" t="s">
        <v>5368</v>
      </c>
      <c r="R1131" t="s">
        <v>27</v>
      </c>
      <c r="S1131" t="s">
        <v>28</v>
      </c>
    </row>
    <row r="1132" spans="1:19" x14ac:dyDescent="0.25">
      <c r="A1132" t="s">
        <v>7260</v>
      </c>
      <c r="B1132" t="s">
        <v>7261</v>
      </c>
      <c r="C1132" t="s">
        <v>7262</v>
      </c>
      <c r="D1132" t="s">
        <v>7263</v>
      </c>
      <c r="E1132">
        <v>2024</v>
      </c>
      <c r="F1132" t="s">
        <v>7264</v>
      </c>
      <c r="J1132">
        <v>302</v>
      </c>
      <c r="K1132">
        <v>313</v>
      </c>
      <c r="L1132">
        <v>11</v>
      </c>
      <c r="M1132" t="s">
        <v>7265</v>
      </c>
      <c r="N1132" t="s">
        <v>7266</v>
      </c>
      <c r="O1132" t="s">
        <v>7267</v>
      </c>
      <c r="P1132" t="s">
        <v>7268</v>
      </c>
      <c r="Q1132" t="s">
        <v>7278</v>
      </c>
      <c r="R1132" t="s">
        <v>30</v>
      </c>
      <c r="S1132" t="s">
        <v>28</v>
      </c>
    </row>
    <row r="1133" spans="1:19" x14ac:dyDescent="0.25">
      <c r="A1133" t="s">
        <v>7269</v>
      </c>
      <c r="B1133" t="s">
        <v>7270</v>
      </c>
      <c r="C1133" t="s">
        <v>7271</v>
      </c>
      <c r="D1133" t="s">
        <v>7272</v>
      </c>
      <c r="E1133">
        <v>2024</v>
      </c>
      <c r="F1133" t="s">
        <v>7273</v>
      </c>
      <c r="J1133">
        <v>392</v>
      </c>
      <c r="K1133">
        <v>397</v>
      </c>
      <c r="L1133">
        <v>5</v>
      </c>
      <c r="M1133" t="s">
        <v>7274</v>
      </c>
      <c r="N1133" t="s">
        <v>7275</v>
      </c>
      <c r="O1133" t="s">
        <v>7276</v>
      </c>
      <c r="P1133" t="s">
        <v>7277</v>
      </c>
      <c r="Q1133" t="s">
        <v>7279</v>
      </c>
      <c r="R1133" t="s">
        <v>30</v>
      </c>
      <c r="S1133" t="s">
        <v>28</v>
      </c>
    </row>
    <row r="1134" spans="1:19" x14ac:dyDescent="0.25">
      <c r="A1134" t="s">
        <v>10922</v>
      </c>
      <c r="D1134" t="s">
        <v>10921</v>
      </c>
      <c r="E1134">
        <v>2025</v>
      </c>
      <c r="F1134" t="s">
        <v>10920</v>
      </c>
      <c r="J1134">
        <v>1</v>
      </c>
      <c r="K1134">
        <v>5</v>
      </c>
      <c r="N1134" t="s">
        <v>10919</v>
      </c>
      <c r="P1134" t="s">
        <v>10918</v>
      </c>
      <c r="R1134" t="s">
        <v>7286</v>
      </c>
      <c r="S1134" t="s">
        <v>7287</v>
      </c>
    </row>
    <row r="1135" spans="1:19" x14ac:dyDescent="0.25">
      <c r="A1135" t="s">
        <v>10917</v>
      </c>
      <c r="D1135" t="s">
        <v>10916</v>
      </c>
      <c r="E1135">
        <v>2025</v>
      </c>
      <c r="F1135" t="s">
        <v>10915</v>
      </c>
      <c r="J1135">
        <v>1</v>
      </c>
      <c r="K1135">
        <v>7</v>
      </c>
      <c r="N1135" t="s">
        <v>10914</v>
      </c>
      <c r="P1135" t="s">
        <v>10913</v>
      </c>
      <c r="R1135" t="s">
        <v>7286</v>
      </c>
      <c r="S1135" t="s">
        <v>7287</v>
      </c>
    </row>
    <row r="1136" spans="1:19" x14ac:dyDescent="0.25">
      <c r="A1136" t="s">
        <v>10912</v>
      </c>
      <c r="D1136" t="s">
        <v>10911</v>
      </c>
      <c r="E1136">
        <v>2025</v>
      </c>
      <c r="F1136" t="s">
        <v>10910</v>
      </c>
      <c r="J1136">
        <v>564</v>
      </c>
      <c r="K1136">
        <v>575</v>
      </c>
      <c r="N1136" t="s">
        <v>10909</v>
      </c>
      <c r="P1136" t="s">
        <v>10908</v>
      </c>
      <c r="R1136" t="s">
        <v>7286</v>
      </c>
      <c r="S1136" t="s">
        <v>7287</v>
      </c>
    </row>
    <row r="1137" spans="1:19" x14ac:dyDescent="0.25">
      <c r="A1137" t="s">
        <v>10907</v>
      </c>
      <c r="D1137" t="s">
        <v>10906</v>
      </c>
      <c r="E1137">
        <v>2025</v>
      </c>
      <c r="F1137" t="s">
        <v>10887</v>
      </c>
      <c r="J1137">
        <v>1</v>
      </c>
      <c r="K1137">
        <v>6</v>
      </c>
      <c r="N1137" t="s">
        <v>10905</v>
      </c>
      <c r="R1137" t="s">
        <v>7286</v>
      </c>
      <c r="S1137" t="s">
        <v>7287</v>
      </c>
    </row>
    <row r="1138" spans="1:19" x14ac:dyDescent="0.25">
      <c r="A1138" t="s">
        <v>10904</v>
      </c>
      <c r="D1138" t="s">
        <v>10903</v>
      </c>
      <c r="E1138">
        <v>2025</v>
      </c>
      <c r="F1138" t="s">
        <v>10902</v>
      </c>
      <c r="J1138">
        <v>1</v>
      </c>
      <c r="K1138">
        <v>6</v>
      </c>
      <c r="N1138" t="s">
        <v>10901</v>
      </c>
      <c r="P1138" t="s">
        <v>10900</v>
      </c>
      <c r="R1138" t="s">
        <v>7286</v>
      </c>
      <c r="S1138" t="s">
        <v>7287</v>
      </c>
    </row>
    <row r="1139" spans="1:19" x14ac:dyDescent="0.25">
      <c r="A1139" t="s">
        <v>10899</v>
      </c>
      <c r="D1139" t="s">
        <v>10898</v>
      </c>
      <c r="E1139">
        <v>2025</v>
      </c>
      <c r="F1139" t="s">
        <v>10897</v>
      </c>
      <c r="J1139">
        <v>1</v>
      </c>
      <c r="K1139">
        <v>6</v>
      </c>
      <c r="N1139" t="s">
        <v>10896</v>
      </c>
      <c r="P1139" t="s">
        <v>10895</v>
      </c>
      <c r="R1139" t="s">
        <v>7286</v>
      </c>
      <c r="S1139" t="s">
        <v>7287</v>
      </c>
    </row>
    <row r="1140" spans="1:19" x14ac:dyDescent="0.25">
      <c r="A1140" t="s">
        <v>10894</v>
      </c>
      <c r="D1140" t="s">
        <v>10893</v>
      </c>
      <c r="E1140">
        <v>2025</v>
      </c>
      <c r="F1140" t="s">
        <v>10892</v>
      </c>
      <c r="J1140">
        <v>692</v>
      </c>
      <c r="K1140">
        <v>695</v>
      </c>
      <c r="N1140" t="s">
        <v>10891</v>
      </c>
      <c r="P1140" t="s">
        <v>10890</v>
      </c>
      <c r="R1140" t="s">
        <v>7286</v>
      </c>
      <c r="S1140" t="s">
        <v>7287</v>
      </c>
    </row>
    <row r="1141" spans="1:19" x14ac:dyDescent="0.25">
      <c r="A1141" t="s">
        <v>10889</v>
      </c>
      <c r="D1141" t="s">
        <v>10888</v>
      </c>
      <c r="E1141">
        <v>2025</v>
      </c>
      <c r="F1141" t="s">
        <v>10887</v>
      </c>
      <c r="J1141">
        <v>1</v>
      </c>
      <c r="K1141">
        <v>8</v>
      </c>
      <c r="N1141" t="s">
        <v>10886</v>
      </c>
      <c r="P1141" t="s">
        <v>10885</v>
      </c>
      <c r="R1141" t="s">
        <v>7286</v>
      </c>
      <c r="S1141" t="s">
        <v>7287</v>
      </c>
    </row>
    <row r="1142" spans="1:19" x14ac:dyDescent="0.25">
      <c r="A1142" t="s">
        <v>10884</v>
      </c>
      <c r="D1142" t="s">
        <v>10883</v>
      </c>
      <c r="E1142">
        <v>2025</v>
      </c>
      <c r="F1142" t="s">
        <v>10882</v>
      </c>
      <c r="J1142">
        <v>396</v>
      </c>
      <c r="K1142">
        <v>401</v>
      </c>
      <c r="N1142" t="s">
        <v>10881</v>
      </c>
      <c r="P1142" t="s">
        <v>10880</v>
      </c>
      <c r="R1142" t="s">
        <v>7286</v>
      </c>
      <c r="S1142" t="s">
        <v>7287</v>
      </c>
    </row>
    <row r="1143" spans="1:19" x14ac:dyDescent="0.25">
      <c r="A1143" t="s">
        <v>10879</v>
      </c>
      <c r="D1143" t="s">
        <v>10878</v>
      </c>
      <c r="E1143">
        <v>2025</v>
      </c>
      <c r="F1143" t="s">
        <v>10877</v>
      </c>
      <c r="J1143">
        <v>361</v>
      </c>
      <c r="K1143">
        <v>366</v>
      </c>
      <c r="N1143" t="s">
        <v>10876</v>
      </c>
      <c r="P1143" t="s">
        <v>10875</v>
      </c>
      <c r="R1143" t="s">
        <v>7286</v>
      </c>
      <c r="S1143" t="s">
        <v>7287</v>
      </c>
    </row>
    <row r="1144" spans="1:19" x14ac:dyDescent="0.25">
      <c r="A1144" t="s">
        <v>10874</v>
      </c>
      <c r="D1144" t="s">
        <v>10873</v>
      </c>
      <c r="E1144">
        <v>2025</v>
      </c>
      <c r="F1144" t="s">
        <v>10872</v>
      </c>
      <c r="J1144">
        <v>1</v>
      </c>
      <c r="K1144">
        <v>4</v>
      </c>
      <c r="N1144" t="s">
        <v>10871</v>
      </c>
      <c r="P1144" t="s">
        <v>10870</v>
      </c>
      <c r="R1144" t="s">
        <v>7286</v>
      </c>
      <c r="S1144" t="s">
        <v>7287</v>
      </c>
    </row>
    <row r="1145" spans="1:19" x14ac:dyDescent="0.25">
      <c r="A1145" t="s">
        <v>10869</v>
      </c>
      <c r="D1145" t="s">
        <v>10868</v>
      </c>
      <c r="E1145">
        <v>2025</v>
      </c>
      <c r="F1145" t="s">
        <v>10867</v>
      </c>
      <c r="J1145">
        <v>1</v>
      </c>
      <c r="K1145">
        <v>8</v>
      </c>
      <c r="N1145" t="s">
        <v>10866</v>
      </c>
      <c r="P1145" t="s">
        <v>10865</v>
      </c>
      <c r="R1145" t="s">
        <v>7286</v>
      </c>
      <c r="S1145" t="s">
        <v>7287</v>
      </c>
    </row>
    <row r="1146" spans="1:19" x14ac:dyDescent="0.25">
      <c r="A1146" t="s">
        <v>10864</v>
      </c>
      <c r="D1146" t="s">
        <v>10863</v>
      </c>
      <c r="E1146">
        <v>2025</v>
      </c>
      <c r="F1146" t="s">
        <v>10862</v>
      </c>
      <c r="J1146">
        <v>1</v>
      </c>
      <c r="K1146">
        <v>5</v>
      </c>
      <c r="N1146" t="s">
        <v>10861</v>
      </c>
      <c r="P1146" t="s">
        <v>10860</v>
      </c>
      <c r="R1146" t="s">
        <v>7286</v>
      </c>
      <c r="S1146" t="s">
        <v>7287</v>
      </c>
    </row>
    <row r="1147" spans="1:19" x14ac:dyDescent="0.25">
      <c r="A1147" t="s">
        <v>10859</v>
      </c>
      <c r="D1147" t="s">
        <v>10858</v>
      </c>
      <c r="E1147">
        <v>2025</v>
      </c>
      <c r="F1147" t="s">
        <v>10857</v>
      </c>
      <c r="J1147">
        <v>144</v>
      </c>
      <c r="K1147">
        <v>147</v>
      </c>
      <c r="N1147" t="s">
        <v>10856</v>
      </c>
      <c r="P1147" t="s">
        <v>10855</v>
      </c>
      <c r="R1147" t="s">
        <v>7286</v>
      </c>
      <c r="S1147" t="s">
        <v>7287</v>
      </c>
    </row>
    <row r="1148" spans="1:19" x14ac:dyDescent="0.25">
      <c r="A1148" t="s">
        <v>10854</v>
      </c>
      <c r="D1148" t="s">
        <v>10853</v>
      </c>
      <c r="E1148">
        <v>2025</v>
      </c>
      <c r="F1148" t="s">
        <v>10852</v>
      </c>
      <c r="G1148">
        <v>16</v>
      </c>
      <c r="H1148">
        <v>1</v>
      </c>
      <c r="J1148">
        <v>237</v>
      </c>
      <c r="K1148">
        <v>249</v>
      </c>
      <c r="N1148" t="s">
        <v>10851</v>
      </c>
      <c r="P1148" t="s">
        <v>10850</v>
      </c>
      <c r="R1148" t="s">
        <v>7340</v>
      </c>
      <c r="S1148" t="s">
        <v>7287</v>
      </c>
    </row>
    <row r="1149" spans="1:19" x14ac:dyDescent="0.25">
      <c r="A1149" t="s">
        <v>10849</v>
      </c>
      <c r="D1149" t="s">
        <v>10848</v>
      </c>
      <c r="E1149">
        <v>2025</v>
      </c>
      <c r="F1149" t="s">
        <v>10847</v>
      </c>
      <c r="G1149">
        <v>1</v>
      </c>
      <c r="J1149">
        <v>1</v>
      </c>
      <c r="K1149">
        <v>5</v>
      </c>
      <c r="N1149" t="s">
        <v>10846</v>
      </c>
      <c r="P1149" t="s">
        <v>10845</v>
      </c>
      <c r="R1149" t="s">
        <v>7286</v>
      </c>
      <c r="S1149" t="s">
        <v>7287</v>
      </c>
    </row>
    <row r="1150" spans="1:19" x14ac:dyDescent="0.25">
      <c r="A1150" t="s">
        <v>10844</v>
      </c>
      <c r="D1150" t="s">
        <v>10843</v>
      </c>
      <c r="E1150">
        <v>2025</v>
      </c>
      <c r="F1150" t="s">
        <v>10842</v>
      </c>
      <c r="J1150">
        <v>1</v>
      </c>
      <c r="K1150">
        <v>6</v>
      </c>
      <c r="N1150" t="s">
        <v>10841</v>
      </c>
      <c r="P1150" t="s">
        <v>10840</v>
      </c>
      <c r="R1150" t="s">
        <v>7286</v>
      </c>
      <c r="S1150" t="s">
        <v>7287</v>
      </c>
    </row>
    <row r="1151" spans="1:19" x14ac:dyDescent="0.25">
      <c r="A1151" t="s">
        <v>10839</v>
      </c>
      <c r="D1151" t="s">
        <v>10838</v>
      </c>
      <c r="E1151">
        <v>2025</v>
      </c>
      <c r="F1151" t="s">
        <v>10837</v>
      </c>
      <c r="J1151">
        <v>122</v>
      </c>
      <c r="K1151">
        <v>125</v>
      </c>
      <c r="N1151" t="s">
        <v>10836</v>
      </c>
      <c r="P1151" t="s">
        <v>10835</v>
      </c>
      <c r="R1151" t="s">
        <v>7286</v>
      </c>
      <c r="S1151" t="s">
        <v>7287</v>
      </c>
    </row>
    <row r="1152" spans="1:19" x14ac:dyDescent="0.25">
      <c r="A1152" t="s">
        <v>10834</v>
      </c>
      <c r="D1152" t="s">
        <v>10833</v>
      </c>
      <c r="E1152">
        <v>2025</v>
      </c>
      <c r="F1152" t="s">
        <v>10832</v>
      </c>
      <c r="J1152">
        <v>5807</v>
      </c>
      <c r="K1152">
        <v>5812</v>
      </c>
      <c r="N1152" t="s">
        <v>10831</v>
      </c>
      <c r="P1152" t="s">
        <v>10830</v>
      </c>
      <c r="R1152" t="s">
        <v>7286</v>
      </c>
      <c r="S1152" t="s">
        <v>7287</v>
      </c>
    </row>
    <row r="1153" spans="1:19" x14ac:dyDescent="0.25">
      <c r="A1153" t="s">
        <v>395</v>
      </c>
      <c r="B1153" t="s">
        <v>396</v>
      </c>
      <c r="C1153" t="s">
        <v>397</v>
      </c>
      <c r="D1153" t="s">
        <v>398</v>
      </c>
      <c r="E1153">
        <v>2025</v>
      </c>
      <c r="F1153" t="s">
        <v>61</v>
      </c>
      <c r="G1153">
        <v>52</v>
      </c>
      <c r="I1153">
        <v>100815</v>
      </c>
      <c r="M1153" t="s">
        <v>399</v>
      </c>
      <c r="N1153" t="s">
        <v>400</v>
      </c>
      <c r="O1153" t="s">
        <v>401</v>
      </c>
      <c r="P1153" t="s">
        <v>402</v>
      </c>
      <c r="Q1153" t="s">
        <v>5507</v>
      </c>
      <c r="R1153" t="s">
        <v>27</v>
      </c>
      <c r="S1153" t="s">
        <v>28</v>
      </c>
    </row>
    <row r="1154" spans="1:19" x14ac:dyDescent="0.25">
      <c r="A1154" t="s">
        <v>10923</v>
      </c>
      <c r="B1154" t="s">
        <v>10924</v>
      </c>
      <c r="C1154" t="s">
        <v>10925</v>
      </c>
      <c r="D1154" t="s">
        <v>10926</v>
      </c>
      <c r="E1154">
        <v>2025</v>
      </c>
      <c r="F1154" t="s">
        <v>2498</v>
      </c>
      <c r="G1154">
        <v>26</v>
      </c>
      <c r="H1154">
        <v>1</v>
      </c>
      <c r="I1154">
        <v>21</v>
      </c>
      <c r="M1154" t="s">
        <v>10927</v>
      </c>
      <c r="N1154" t="s">
        <v>10928</v>
      </c>
      <c r="O1154" t="s">
        <v>10929</v>
      </c>
      <c r="P1154" t="s">
        <v>10930</v>
      </c>
      <c r="R1154" t="s">
        <v>27</v>
      </c>
      <c r="S1154" t="s">
        <v>28</v>
      </c>
    </row>
    <row r="1155" spans="1:19" x14ac:dyDescent="0.25">
      <c r="A1155" t="s">
        <v>10931</v>
      </c>
      <c r="B1155" t="s">
        <v>10932</v>
      </c>
      <c r="C1155" t="s">
        <v>10933</v>
      </c>
      <c r="D1155" t="s">
        <v>10934</v>
      </c>
      <c r="E1155">
        <v>2025</v>
      </c>
      <c r="F1155" t="s">
        <v>10935</v>
      </c>
      <c r="G1155">
        <v>13</v>
      </c>
      <c r="H1155">
        <v>4</v>
      </c>
      <c r="J1155">
        <v>3107</v>
      </c>
      <c r="K1155">
        <v>3120</v>
      </c>
      <c r="M1155" t="s">
        <v>10936</v>
      </c>
      <c r="N1155" t="s">
        <v>10937</v>
      </c>
      <c r="O1155" t="s">
        <v>10938</v>
      </c>
      <c r="P1155" t="s">
        <v>10939</v>
      </c>
      <c r="R1155" t="s">
        <v>27</v>
      </c>
      <c r="S1155" t="s">
        <v>28</v>
      </c>
    </row>
    <row r="1156" spans="1:19" x14ac:dyDescent="0.25">
      <c r="A1156" t="s">
        <v>10940</v>
      </c>
      <c r="B1156" t="s">
        <v>10941</v>
      </c>
      <c r="C1156">
        <v>57202497885</v>
      </c>
      <c r="D1156" t="s">
        <v>10942</v>
      </c>
      <c r="E1156">
        <v>2025</v>
      </c>
      <c r="F1156" t="s">
        <v>10943</v>
      </c>
      <c r="G1156">
        <v>72</v>
      </c>
      <c r="H1156">
        <v>1</v>
      </c>
      <c r="I1156">
        <v>132</v>
      </c>
      <c r="M1156" t="s">
        <v>10944</v>
      </c>
      <c r="N1156" t="s">
        <v>10945</v>
      </c>
      <c r="O1156" t="s">
        <v>10946</v>
      </c>
      <c r="P1156" t="s">
        <v>10947</v>
      </c>
      <c r="R1156" t="s">
        <v>27</v>
      </c>
      <c r="S1156" t="s">
        <v>28</v>
      </c>
    </row>
    <row r="1157" spans="1:19" x14ac:dyDescent="0.25">
      <c r="A1157" t="s">
        <v>10948</v>
      </c>
      <c r="B1157" t="s">
        <v>10949</v>
      </c>
      <c r="C1157" t="s">
        <v>10950</v>
      </c>
      <c r="D1157" t="s">
        <v>10951</v>
      </c>
      <c r="E1157">
        <v>2025</v>
      </c>
      <c r="F1157" t="s">
        <v>10952</v>
      </c>
      <c r="G1157">
        <v>22</v>
      </c>
      <c r="H1157">
        <v>1</v>
      </c>
      <c r="I1157">
        <v>48</v>
      </c>
      <c r="M1157" t="s">
        <v>10953</v>
      </c>
      <c r="N1157" t="s">
        <v>10954</v>
      </c>
      <c r="O1157" t="s">
        <v>10955</v>
      </c>
      <c r="P1157" t="s">
        <v>10956</v>
      </c>
      <c r="R1157" t="s">
        <v>27</v>
      </c>
      <c r="S1157" t="s">
        <v>28</v>
      </c>
    </row>
    <row r="1158" spans="1:19" x14ac:dyDescent="0.25">
      <c r="A1158" t="s">
        <v>10957</v>
      </c>
      <c r="B1158" t="s">
        <v>10958</v>
      </c>
      <c r="C1158" t="s">
        <v>10959</v>
      </c>
      <c r="D1158" t="s">
        <v>10960</v>
      </c>
      <c r="E1158">
        <v>2025</v>
      </c>
      <c r="F1158" t="s">
        <v>10961</v>
      </c>
      <c r="J1158">
        <v>333</v>
      </c>
      <c r="K1158">
        <v>337</v>
      </c>
      <c r="M1158" t="s">
        <v>10962</v>
      </c>
      <c r="N1158" t="s">
        <v>10963</v>
      </c>
      <c r="O1158" t="s">
        <v>10964</v>
      </c>
      <c r="P1158" t="s">
        <v>10965</v>
      </c>
      <c r="R1158" t="s">
        <v>30</v>
      </c>
      <c r="S1158" t="s">
        <v>28</v>
      </c>
    </row>
    <row r="1159" spans="1:19" x14ac:dyDescent="0.25">
      <c r="A1159" t="s">
        <v>10966</v>
      </c>
      <c r="B1159" t="s">
        <v>10967</v>
      </c>
      <c r="C1159" t="s">
        <v>10968</v>
      </c>
      <c r="D1159" t="s">
        <v>10969</v>
      </c>
      <c r="E1159">
        <v>2025</v>
      </c>
      <c r="F1159" t="s">
        <v>930</v>
      </c>
      <c r="G1159">
        <v>30</v>
      </c>
      <c r="H1159">
        <v>9</v>
      </c>
      <c r="M1159" t="s">
        <v>10970</v>
      </c>
      <c r="N1159" t="s">
        <v>10971</v>
      </c>
      <c r="O1159" t="s">
        <v>10972</v>
      </c>
      <c r="P1159" t="s">
        <v>10973</v>
      </c>
      <c r="R1159" t="s">
        <v>27</v>
      </c>
      <c r="S1159" t="s">
        <v>28</v>
      </c>
    </row>
    <row r="1160" spans="1:19" x14ac:dyDescent="0.25">
      <c r="A1160" t="s">
        <v>10974</v>
      </c>
      <c r="B1160" t="s">
        <v>10975</v>
      </c>
      <c r="C1160" t="s">
        <v>10976</v>
      </c>
      <c r="D1160" t="s">
        <v>10977</v>
      </c>
      <c r="E1160">
        <v>2025</v>
      </c>
      <c r="F1160" t="s">
        <v>4323</v>
      </c>
      <c r="G1160">
        <v>329</v>
      </c>
      <c r="J1160">
        <v>1332</v>
      </c>
      <c r="K1160">
        <v>1336</v>
      </c>
      <c r="M1160" t="s">
        <v>10978</v>
      </c>
      <c r="N1160" t="s">
        <v>10979</v>
      </c>
      <c r="O1160" t="s">
        <v>10980</v>
      </c>
      <c r="P1160" t="s">
        <v>10981</v>
      </c>
      <c r="R1160" t="s">
        <v>30</v>
      </c>
      <c r="S1160" t="s">
        <v>28</v>
      </c>
    </row>
    <row r="1161" spans="1:19" x14ac:dyDescent="0.25">
      <c r="A1161" t="s">
        <v>10982</v>
      </c>
      <c r="B1161" t="s">
        <v>10983</v>
      </c>
      <c r="C1161" t="s">
        <v>10984</v>
      </c>
      <c r="D1161" t="s">
        <v>10985</v>
      </c>
      <c r="E1161">
        <v>2025</v>
      </c>
      <c r="F1161" t="s">
        <v>10986</v>
      </c>
      <c r="G1161">
        <v>78</v>
      </c>
      <c r="I1161">
        <v>101235</v>
      </c>
      <c r="M1161" t="s">
        <v>10987</v>
      </c>
      <c r="N1161" t="s">
        <v>10988</v>
      </c>
      <c r="O1161" t="s">
        <v>10989</v>
      </c>
      <c r="P1161" t="s">
        <v>10990</v>
      </c>
      <c r="R1161" t="s">
        <v>27</v>
      </c>
      <c r="S1161" t="s">
        <v>28</v>
      </c>
    </row>
    <row r="1162" spans="1:19" x14ac:dyDescent="0.25">
      <c r="A1162" t="s">
        <v>10991</v>
      </c>
      <c r="B1162" t="s">
        <v>10992</v>
      </c>
      <c r="C1162" t="s">
        <v>5449</v>
      </c>
      <c r="D1162" t="s">
        <v>10993</v>
      </c>
      <c r="E1162">
        <v>2025</v>
      </c>
      <c r="F1162" t="s">
        <v>10994</v>
      </c>
      <c r="G1162">
        <v>161</v>
      </c>
      <c r="I1162">
        <v>104996</v>
      </c>
      <c r="M1162" t="s">
        <v>10995</v>
      </c>
      <c r="N1162" t="s">
        <v>10996</v>
      </c>
      <c r="O1162" t="s">
        <v>10997</v>
      </c>
      <c r="P1162" t="s">
        <v>10998</v>
      </c>
      <c r="R1162" t="s">
        <v>27</v>
      </c>
      <c r="S1162" t="s">
        <v>28</v>
      </c>
    </row>
    <row r="1163" spans="1:19" x14ac:dyDescent="0.25">
      <c r="A1163" t="s">
        <v>10999</v>
      </c>
      <c r="B1163" t="s">
        <v>11000</v>
      </c>
      <c r="C1163" t="s">
        <v>11001</v>
      </c>
      <c r="D1163" t="s">
        <v>11002</v>
      </c>
      <c r="E1163">
        <v>2025</v>
      </c>
      <c r="F1163" t="s">
        <v>1091</v>
      </c>
      <c r="G1163">
        <v>20</v>
      </c>
      <c r="H1163" s="1">
        <v>46147</v>
      </c>
      <c r="I1163" t="s">
        <v>11003</v>
      </c>
      <c r="M1163" t="s">
        <v>11004</v>
      </c>
      <c r="N1163" t="s">
        <v>11005</v>
      </c>
      <c r="O1163" t="s">
        <v>11006</v>
      </c>
      <c r="R1163" t="s">
        <v>27</v>
      </c>
      <c r="S1163" t="s">
        <v>28</v>
      </c>
    </row>
    <row r="1164" spans="1:19" x14ac:dyDescent="0.25">
      <c r="A1164" t="s">
        <v>11007</v>
      </c>
      <c r="B1164" t="s">
        <v>11008</v>
      </c>
      <c r="C1164" t="s">
        <v>11009</v>
      </c>
      <c r="D1164" t="s">
        <v>11010</v>
      </c>
      <c r="E1164">
        <v>2025</v>
      </c>
      <c r="F1164" t="s">
        <v>457</v>
      </c>
      <c r="I1164">
        <v>464</v>
      </c>
      <c r="M1164" t="s">
        <v>11011</v>
      </c>
      <c r="N1164" t="s">
        <v>11012</v>
      </c>
      <c r="O1164" t="s">
        <v>11013</v>
      </c>
      <c r="P1164" t="s">
        <v>11014</v>
      </c>
      <c r="R1164" t="s">
        <v>30</v>
      </c>
      <c r="S1164" t="s">
        <v>28</v>
      </c>
    </row>
    <row r="1165" spans="1:19" x14ac:dyDescent="0.25">
      <c r="A1165" t="s">
        <v>11015</v>
      </c>
      <c r="B1165" t="s">
        <v>11016</v>
      </c>
      <c r="C1165" t="s">
        <v>11017</v>
      </c>
      <c r="D1165" t="s">
        <v>11018</v>
      </c>
      <c r="E1165">
        <v>2025</v>
      </c>
      <c r="F1165" t="s">
        <v>61</v>
      </c>
      <c r="G1165">
        <v>53</v>
      </c>
      <c r="I1165">
        <v>100927</v>
      </c>
      <c r="M1165" t="s">
        <v>11019</v>
      </c>
      <c r="N1165" t="s">
        <v>11020</v>
      </c>
      <c r="O1165" t="s">
        <v>11021</v>
      </c>
      <c r="P1165" t="s">
        <v>11022</v>
      </c>
      <c r="R1165" t="s">
        <v>27</v>
      </c>
      <c r="S1165" t="s">
        <v>28</v>
      </c>
    </row>
    <row r="1166" spans="1:19" x14ac:dyDescent="0.25">
      <c r="A1166" t="s">
        <v>11023</v>
      </c>
      <c r="B1166" t="s">
        <v>11024</v>
      </c>
      <c r="C1166">
        <v>25824564900</v>
      </c>
      <c r="D1166" t="s">
        <v>5475</v>
      </c>
      <c r="E1166">
        <v>2025</v>
      </c>
      <c r="F1166" t="s">
        <v>148</v>
      </c>
      <c r="G1166">
        <v>30</v>
      </c>
      <c r="H1166">
        <v>3</v>
      </c>
      <c r="I1166" t="s">
        <v>11025</v>
      </c>
      <c r="J1166">
        <v>3145</v>
      </c>
      <c r="K1166">
        <v>3182</v>
      </c>
      <c r="M1166" t="s">
        <v>5476</v>
      </c>
      <c r="N1166" t="s">
        <v>11026</v>
      </c>
      <c r="O1166" t="s">
        <v>5478</v>
      </c>
      <c r="P1166" t="s">
        <v>5479</v>
      </c>
      <c r="R1166" t="s">
        <v>27</v>
      </c>
      <c r="S1166" t="s">
        <v>28</v>
      </c>
    </row>
    <row r="1167" spans="1:19" x14ac:dyDescent="0.25">
      <c r="A1167" t="s">
        <v>11027</v>
      </c>
      <c r="B1167" t="s">
        <v>11028</v>
      </c>
      <c r="C1167" t="s">
        <v>11029</v>
      </c>
      <c r="D1167" t="s">
        <v>11030</v>
      </c>
      <c r="E1167">
        <v>2025</v>
      </c>
      <c r="F1167" t="s">
        <v>11031</v>
      </c>
      <c r="G1167">
        <v>33</v>
      </c>
      <c r="H1167">
        <v>1</v>
      </c>
      <c r="I1167" t="s">
        <v>11032</v>
      </c>
      <c r="M1167" t="s">
        <v>11033</v>
      </c>
      <c r="N1167" t="s">
        <v>11034</v>
      </c>
      <c r="O1167" t="s">
        <v>11035</v>
      </c>
      <c r="P1167" t="s">
        <v>11036</v>
      </c>
      <c r="R1167" t="s">
        <v>27</v>
      </c>
      <c r="S1167" t="s">
        <v>28</v>
      </c>
    </row>
    <row r="1168" spans="1:19" x14ac:dyDescent="0.25">
      <c r="A1168" t="s">
        <v>11037</v>
      </c>
      <c r="B1168" t="s">
        <v>11038</v>
      </c>
      <c r="C1168" t="s">
        <v>11039</v>
      </c>
      <c r="D1168" t="s">
        <v>11040</v>
      </c>
      <c r="E1168">
        <v>2025</v>
      </c>
      <c r="F1168" t="s">
        <v>329</v>
      </c>
      <c r="G1168">
        <v>9</v>
      </c>
      <c r="I1168" t="s">
        <v>11041</v>
      </c>
      <c r="M1168" t="s">
        <v>11042</v>
      </c>
      <c r="N1168" t="s">
        <v>11043</v>
      </c>
      <c r="O1168" t="s">
        <v>11044</v>
      </c>
      <c r="P1168" t="s">
        <v>11045</v>
      </c>
      <c r="R1168" t="s">
        <v>27</v>
      </c>
      <c r="S1168" t="s">
        <v>28</v>
      </c>
    </row>
    <row r="1169" spans="1:19" x14ac:dyDescent="0.25">
      <c r="A1169" t="s">
        <v>11046</v>
      </c>
      <c r="B1169" t="s">
        <v>11047</v>
      </c>
      <c r="C1169" t="s">
        <v>11048</v>
      </c>
      <c r="D1169" t="s">
        <v>11049</v>
      </c>
      <c r="E1169">
        <v>2025</v>
      </c>
      <c r="F1169" t="s">
        <v>736</v>
      </c>
      <c r="G1169">
        <v>16</v>
      </c>
      <c r="H1169">
        <v>1</v>
      </c>
      <c r="J1169">
        <v>199</v>
      </c>
      <c r="K1169">
        <v>212</v>
      </c>
      <c r="M1169" t="s">
        <v>11050</v>
      </c>
      <c r="N1169" t="s">
        <v>11051</v>
      </c>
      <c r="O1169" t="s">
        <v>11052</v>
      </c>
      <c r="P1169" t="s">
        <v>11053</v>
      </c>
      <c r="R1169" t="s">
        <v>27</v>
      </c>
      <c r="S1169" t="s">
        <v>28</v>
      </c>
    </row>
    <row r="1170" spans="1:19" x14ac:dyDescent="0.25">
      <c r="A1170" t="s">
        <v>11054</v>
      </c>
      <c r="B1170" t="s">
        <v>11055</v>
      </c>
      <c r="C1170" t="s">
        <v>11056</v>
      </c>
      <c r="D1170" t="s">
        <v>11057</v>
      </c>
      <c r="E1170">
        <v>2025</v>
      </c>
      <c r="F1170" t="s">
        <v>29</v>
      </c>
      <c r="G1170" t="s">
        <v>11058</v>
      </c>
      <c r="J1170">
        <v>151</v>
      </c>
      <c r="K1170">
        <v>162</v>
      </c>
      <c r="M1170" t="s">
        <v>11059</v>
      </c>
      <c r="N1170" t="s">
        <v>11060</v>
      </c>
      <c r="O1170" t="s">
        <v>11061</v>
      </c>
      <c r="P1170" t="s">
        <v>11062</v>
      </c>
      <c r="R1170" t="s">
        <v>30</v>
      </c>
      <c r="S1170" t="s">
        <v>28</v>
      </c>
    </row>
    <row r="1171" spans="1:19" x14ac:dyDescent="0.25">
      <c r="A1171" t="s">
        <v>11063</v>
      </c>
      <c r="B1171" t="s">
        <v>11064</v>
      </c>
      <c r="C1171" t="s">
        <v>11065</v>
      </c>
      <c r="D1171" t="s">
        <v>11066</v>
      </c>
      <c r="E1171">
        <v>2025</v>
      </c>
      <c r="F1171" t="s">
        <v>29</v>
      </c>
      <c r="G1171" t="s">
        <v>11067</v>
      </c>
      <c r="J1171">
        <v>211</v>
      </c>
      <c r="K1171">
        <v>227</v>
      </c>
      <c r="M1171" t="s">
        <v>11068</v>
      </c>
      <c r="N1171" t="s">
        <v>11069</v>
      </c>
      <c r="O1171" t="s">
        <v>11070</v>
      </c>
      <c r="P1171" t="s">
        <v>11071</v>
      </c>
      <c r="R1171" t="s">
        <v>30</v>
      </c>
      <c r="S1171" t="s">
        <v>28</v>
      </c>
    </row>
    <row r="1172" spans="1:19" x14ac:dyDescent="0.25">
      <c r="A1172" t="s">
        <v>11072</v>
      </c>
      <c r="B1172" t="s">
        <v>11073</v>
      </c>
      <c r="C1172" t="s">
        <v>397</v>
      </c>
      <c r="D1172" t="s">
        <v>398</v>
      </c>
      <c r="E1172">
        <v>2025</v>
      </c>
      <c r="F1172" t="s">
        <v>61</v>
      </c>
      <c r="G1172">
        <v>52</v>
      </c>
      <c r="I1172">
        <v>100815</v>
      </c>
      <c r="M1172" t="s">
        <v>399</v>
      </c>
      <c r="N1172" t="s">
        <v>11074</v>
      </c>
      <c r="O1172" t="s">
        <v>401</v>
      </c>
      <c r="P1172" t="s">
        <v>402</v>
      </c>
      <c r="R1172" t="s">
        <v>27</v>
      </c>
      <c r="S1172" t="s">
        <v>28</v>
      </c>
    </row>
    <row r="1173" spans="1:19" x14ac:dyDescent="0.25">
      <c r="A1173" t="s">
        <v>11075</v>
      </c>
      <c r="B1173" t="s">
        <v>11076</v>
      </c>
      <c r="C1173" t="s">
        <v>87</v>
      </c>
      <c r="D1173" t="s">
        <v>88</v>
      </c>
      <c r="E1173">
        <v>2025</v>
      </c>
      <c r="F1173" t="s">
        <v>89</v>
      </c>
      <c r="G1173">
        <v>53</v>
      </c>
      <c r="H1173">
        <v>1</v>
      </c>
      <c r="J1173">
        <v>99</v>
      </c>
      <c r="K1173">
        <v>113</v>
      </c>
      <c r="M1173" t="s">
        <v>90</v>
      </c>
      <c r="N1173" t="s">
        <v>11077</v>
      </c>
      <c r="O1173" t="s">
        <v>92</v>
      </c>
      <c r="P1173" t="s">
        <v>93</v>
      </c>
      <c r="R1173" t="s">
        <v>27</v>
      </c>
      <c r="S1173" t="s">
        <v>28</v>
      </c>
    </row>
    <row r="1174" spans="1:19" x14ac:dyDescent="0.25">
      <c r="A1174" t="s">
        <v>11078</v>
      </c>
      <c r="B1174" t="s">
        <v>11079</v>
      </c>
      <c r="C1174">
        <v>59985737700</v>
      </c>
      <c r="D1174" t="s">
        <v>11080</v>
      </c>
      <c r="E1174">
        <v>2025</v>
      </c>
      <c r="F1174" t="s">
        <v>11081</v>
      </c>
      <c r="G1174">
        <v>12</v>
      </c>
      <c r="H1174">
        <v>1</v>
      </c>
      <c r="J1174">
        <v>95</v>
      </c>
      <c r="K1174">
        <v>109</v>
      </c>
      <c r="M1174" t="s">
        <v>11082</v>
      </c>
      <c r="N1174" t="s">
        <v>11083</v>
      </c>
      <c r="O1174" t="s">
        <v>11084</v>
      </c>
      <c r="P1174" t="s">
        <v>11085</v>
      </c>
      <c r="R1174" t="s">
        <v>27</v>
      </c>
      <c r="S1174" t="s">
        <v>28</v>
      </c>
    </row>
    <row r="1175" spans="1:19" x14ac:dyDescent="0.25">
      <c r="A1175" t="s">
        <v>11086</v>
      </c>
      <c r="B1175" t="s">
        <v>11087</v>
      </c>
      <c r="C1175" t="s">
        <v>11088</v>
      </c>
      <c r="D1175" t="s">
        <v>11089</v>
      </c>
      <c r="E1175">
        <v>2025</v>
      </c>
      <c r="F1175" t="s">
        <v>11090</v>
      </c>
      <c r="M1175" t="s">
        <v>11091</v>
      </c>
      <c r="N1175" t="s">
        <v>11092</v>
      </c>
      <c r="O1175" t="s">
        <v>11093</v>
      </c>
      <c r="P1175" t="s">
        <v>11094</v>
      </c>
      <c r="R1175" t="s">
        <v>27</v>
      </c>
      <c r="S1175" t="s">
        <v>28</v>
      </c>
    </row>
    <row r="1176" spans="1:19" x14ac:dyDescent="0.25">
      <c r="A1176" t="s">
        <v>11095</v>
      </c>
      <c r="B1176" t="s">
        <v>11096</v>
      </c>
      <c r="C1176" t="s">
        <v>11097</v>
      </c>
      <c r="D1176" t="s">
        <v>11098</v>
      </c>
      <c r="E1176">
        <v>2025</v>
      </c>
      <c r="F1176" t="s">
        <v>53</v>
      </c>
      <c r="G1176">
        <v>269</v>
      </c>
      <c r="J1176">
        <v>722</v>
      </c>
      <c r="K1176">
        <v>731</v>
      </c>
      <c r="M1176" t="s">
        <v>11099</v>
      </c>
      <c r="N1176" t="s">
        <v>11100</v>
      </c>
      <c r="O1176" t="s">
        <v>11101</v>
      </c>
      <c r="P1176" t="s">
        <v>11102</v>
      </c>
      <c r="R1176" t="s">
        <v>30</v>
      </c>
      <c r="S1176" t="s">
        <v>28</v>
      </c>
    </row>
    <row r="1177" spans="1:19" x14ac:dyDescent="0.25">
      <c r="A1177" t="s">
        <v>11103</v>
      </c>
      <c r="B1177" t="s">
        <v>11104</v>
      </c>
      <c r="C1177">
        <v>56528725600</v>
      </c>
      <c r="D1177" t="s">
        <v>10868</v>
      </c>
      <c r="E1177">
        <v>2025</v>
      </c>
      <c r="F1177" t="s">
        <v>11105</v>
      </c>
      <c r="M1177" t="s">
        <v>11106</v>
      </c>
      <c r="N1177" t="s">
        <v>11107</v>
      </c>
      <c r="O1177" t="s">
        <v>11108</v>
      </c>
      <c r="P1177" t="s">
        <v>11109</v>
      </c>
      <c r="R1177" t="s">
        <v>30</v>
      </c>
      <c r="S1177" t="s">
        <v>28</v>
      </c>
    </row>
    <row r="1178" spans="1:19" x14ac:dyDescent="0.25">
      <c r="A1178" t="s">
        <v>11110</v>
      </c>
      <c r="B1178" t="s">
        <v>11111</v>
      </c>
      <c r="C1178" t="s">
        <v>11112</v>
      </c>
      <c r="D1178" t="s">
        <v>11113</v>
      </c>
      <c r="E1178">
        <v>2025</v>
      </c>
      <c r="F1178" t="s">
        <v>4968</v>
      </c>
      <c r="M1178" t="s">
        <v>11114</v>
      </c>
      <c r="N1178" t="s">
        <v>11115</v>
      </c>
      <c r="O1178" t="s">
        <v>11116</v>
      </c>
      <c r="P1178" t="s">
        <v>11117</v>
      </c>
      <c r="R1178" t="s">
        <v>27</v>
      </c>
      <c r="S1178" t="s">
        <v>28</v>
      </c>
    </row>
    <row r="1179" spans="1:19" x14ac:dyDescent="0.25">
      <c r="A1179" t="s">
        <v>11118</v>
      </c>
      <c r="B1179" t="s">
        <v>11119</v>
      </c>
      <c r="C1179" t="s">
        <v>11120</v>
      </c>
      <c r="D1179" t="s">
        <v>10898</v>
      </c>
      <c r="E1179">
        <v>2025</v>
      </c>
      <c r="F1179" t="s">
        <v>11121</v>
      </c>
      <c r="M1179" t="s">
        <v>11122</v>
      </c>
      <c r="N1179" t="s">
        <v>11123</v>
      </c>
      <c r="O1179" t="s">
        <v>11124</v>
      </c>
      <c r="P1179" t="s">
        <v>11125</v>
      </c>
      <c r="R1179" t="s">
        <v>30</v>
      </c>
      <c r="S1179" t="s">
        <v>28</v>
      </c>
    </row>
    <row r="1180" spans="1:19" x14ac:dyDescent="0.25">
      <c r="A1180" t="s">
        <v>11126</v>
      </c>
      <c r="B1180" t="s">
        <v>11127</v>
      </c>
      <c r="C1180" t="s">
        <v>11128</v>
      </c>
      <c r="D1180" t="s">
        <v>11129</v>
      </c>
      <c r="E1180">
        <v>2025</v>
      </c>
      <c r="F1180" t="s">
        <v>11130</v>
      </c>
      <c r="G1180">
        <v>47</v>
      </c>
      <c r="J1180">
        <v>154</v>
      </c>
      <c r="K1180">
        <v>170</v>
      </c>
      <c r="M1180" t="s">
        <v>11131</v>
      </c>
      <c r="N1180" t="s">
        <v>11132</v>
      </c>
      <c r="O1180" t="s">
        <v>11133</v>
      </c>
      <c r="P1180" t="s">
        <v>11134</v>
      </c>
      <c r="R1180" t="s">
        <v>27</v>
      </c>
      <c r="S1180" t="s">
        <v>28</v>
      </c>
    </row>
    <row r="1181" spans="1:19" x14ac:dyDescent="0.25">
      <c r="A1181" t="s">
        <v>11135</v>
      </c>
      <c r="B1181" t="s">
        <v>11136</v>
      </c>
      <c r="C1181" t="s">
        <v>11137</v>
      </c>
      <c r="D1181" t="s">
        <v>10873</v>
      </c>
      <c r="E1181">
        <v>2025</v>
      </c>
      <c r="F1181" t="s">
        <v>1049</v>
      </c>
      <c r="M1181" t="s">
        <v>11138</v>
      </c>
      <c r="N1181" t="s">
        <v>11139</v>
      </c>
      <c r="O1181" t="s">
        <v>11140</v>
      </c>
      <c r="P1181" t="s">
        <v>11141</v>
      </c>
      <c r="R1181" t="s">
        <v>30</v>
      </c>
      <c r="S1181" t="s">
        <v>28</v>
      </c>
    </row>
    <row r="1182" spans="1:19" x14ac:dyDescent="0.25">
      <c r="A1182" t="s">
        <v>11142</v>
      </c>
      <c r="B1182" t="s">
        <v>11143</v>
      </c>
      <c r="C1182" t="s">
        <v>11144</v>
      </c>
      <c r="D1182" t="s">
        <v>11145</v>
      </c>
      <c r="E1182">
        <v>2025</v>
      </c>
      <c r="F1182" t="s">
        <v>11146</v>
      </c>
      <c r="G1182">
        <v>9</v>
      </c>
      <c r="H1182">
        <v>4</v>
      </c>
      <c r="J1182">
        <v>140</v>
      </c>
      <c r="K1182">
        <v>147</v>
      </c>
      <c r="M1182" t="s">
        <v>11147</v>
      </c>
      <c r="N1182" t="s">
        <v>11148</v>
      </c>
      <c r="O1182" t="s">
        <v>11149</v>
      </c>
      <c r="P1182" t="s">
        <v>11150</v>
      </c>
      <c r="R1182" t="s">
        <v>27</v>
      </c>
      <c r="S1182" t="s">
        <v>28</v>
      </c>
    </row>
    <row r="1183" spans="1:19" x14ac:dyDescent="0.25">
      <c r="A1183" t="s">
        <v>11151</v>
      </c>
      <c r="B1183" t="s">
        <v>11152</v>
      </c>
      <c r="C1183" t="s">
        <v>11153</v>
      </c>
      <c r="D1183" t="s">
        <v>10848</v>
      </c>
      <c r="E1183">
        <v>2025</v>
      </c>
      <c r="F1183" t="s">
        <v>11154</v>
      </c>
      <c r="M1183" t="s">
        <v>11155</v>
      </c>
      <c r="N1183" t="s">
        <v>11156</v>
      </c>
      <c r="O1183" t="s">
        <v>11157</v>
      </c>
      <c r="P1183" t="s">
        <v>11158</v>
      </c>
      <c r="R1183" t="s">
        <v>30</v>
      </c>
      <c r="S1183" t="s">
        <v>28</v>
      </c>
    </row>
    <row r="1184" spans="1:19" x14ac:dyDescent="0.25">
      <c r="A1184" t="s">
        <v>11159</v>
      </c>
      <c r="B1184" t="s">
        <v>11160</v>
      </c>
      <c r="C1184" t="s">
        <v>11161</v>
      </c>
      <c r="D1184" t="s">
        <v>11162</v>
      </c>
      <c r="E1184">
        <v>2025</v>
      </c>
      <c r="F1184" t="s">
        <v>11163</v>
      </c>
      <c r="G1184">
        <v>17</v>
      </c>
      <c r="H1184">
        <v>2</v>
      </c>
      <c r="J1184">
        <v>189</v>
      </c>
      <c r="K1184">
        <v>206</v>
      </c>
      <c r="M1184" t="s">
        <v>11164</v>
      </c>
      <c r="N1184" t="s">
        <v>11165</v>
      </c>
      <c r="O1184" t="s">
        <v>11166</v>
      </c>
      <c r="P1184" t="s">
        <v>11167</v>
      </c>
      <c r="R1184" t="s">
        <v>27</v>
      </c>
      <c r="S1184" t="s">
        <v>28</v>
      </c>
    </row>
    <row r="1185" spans="1:19" x14ac:dyDescent="0.25">
      <c r="A1185" t="s">
        <v>11168</v>
      </c>
      <c r="B1185" t="s">
        <v>11169</v>
      </c>
      <c r="C1185" t="s">
        <v>11170</v>
      </c>
      <c r="D1185" t="s">
        <v>10843</v>
      </c>
      <c r="E1185">
        <v>2025</v>
      </c>
      <c r="F1185" t="s">
        <v>11171</v>
      </c>
      <c r="M1185" t="s">
        <v>11172</v>
      </c>
      <c r="N1185" t="s">
        <v>11173</v>
      </c>
      <c r="O1185" t="s">
        <v>11174</v>
      </c>
      <c r="P1185" t="s">
        <v>11175</v>
      </c>
      <c r="R1185" t="s">
        <v>30</v>
      </c>
      <c r="S1185" t="s">
        <v>28</v>
      </c>
    </row>
    <row r="1186" spans="1:19" x14ac:dyDescent="0.25">
      <c r="A1186" t="s">
        <v>11176</v>
      </c>
      <c r="B1186" t="s">
        <v>11177</v>
      </c>
      <c r="C1186" t="s">
        <v>11178</v>
      </c>
      <c r="D1186" t="s">
        <v>10916</v>
      </c>
      <c r="E1186">
        <v>2025</v>
      </c>
      <c r="F1186" t="s">
        <v>142</v>
      </c>
      <c r="M1186" t="s">
        <v>11179</v>
      </c>
      <c r="N1186" t="s">
        <v>11180</v>
      </c>
      <c r="O1186" t="s">
        <v>11181</v>
      </c>
      <c r="P1186" t="s">
        <v>11182</v>
      </c>
      <c r="R1186" t="s">
        <v>30</v>
      </c>
      <c r="S1186" t="s">
        <v>28</v>
      </c>
    </row>
    <row r="1187" spans="1:19" x14ac:dyDescent="0.25">
      <c r="A1187" t="s">
        <v>11183</v>
      </c>
      <c r="B1187" t="s">
        <v>11184</v>
      </c>
      <c r="C1187" t="s">
        <v>11185</v>
      </c>
      <c r="D1187" t="s">
        <v>11186</v>
      </c>
      <c r="E1187">
        <v>2025</v>
      </c>
      <c r="F1187" t="s">
        <v>11187</v>
      </c>
      <c r="G1187">
        <v>43</v>
      </c>
      <c r="H1187">
        <v>1</v>
      </c>
      <c r="I1187" t="s">
        <v>11188</v>
      </c>
      <c r="M1187" t="s">
        <v>11189</v>
      </c>
      <c r="N1187" t="s">
        <v>11190</v>
      </c>
      <c r="O1187" t="s">
        <v>11191</v>
      </c>
      <c r="P1187" t="s">
        <v>11192</v>
      </c>
      <c r="R1187" t="s">
        <v>27</v>
      </c>
      <c r="S1187" t="s">
        <v>28</v>
      </c>
    </row>
    <row r="1188" spans="1:19" x14ac:dyDescent="0.25">
      <c r="A1188" t="s">
        <v>11193</v>
      </c>
      <c r="B1188" t="s">
        <v>11194</v>
      </c>
      <c r="C1188" t="s">
        <v>11195</v>
      </c>
      <c r="D1188" t="s">
        <v>11196</v>
      </c>
      <c r="E1188">
        <v>2025</v>
      </c>
      <c r="F1188" t="s">
        <v>11197</v>
      </c>
      <c r="G1188" t="s">
        <v>11198</v>
      </c>
      <c r="J1188">
        <v>498</v>
      </c>
      <c r="K1188">
        <v>517</v>
      </c>
      <c r="M1188" t="s">
        <v>11199</v>
      </c>
      <c r="N1188" t="s">
        <v>11200</v>
      </c>
      <c r="O1188" t="s">
        <v>11201</v>
      </c>
      <c r="P1188" t="s">
        <v>11202</v>
      </c>
      <c r="R1188" t="s">
        <v>30</v>
      </c>
      <c r="S1188" t="s">
        <v>28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B1552-EB92-41C3-8F6B-FE0A2A07BFD8}">
  <dimension ref="A1:E1112"/>
  <sheetViews>
    <sheetView topLeftCell="A61" zoomScale="55" zoomScaleNormal="55" workbookViewId="0">
      <selection activeCell="B1113" sqref="B1113"/>
    </sheetView>
  </sheetViews>
  <sheetFormatPr defaultRowHeight="15.75" x14ac:dyDescent="0.25"/>
  <cols>
    <col min="1" max="1" width="225.28515625" style="16" bestFit="1" customWidth="1"/>
    <col min="2" max="2" width="220.5703125" style="16" bestFit="1" customWidth="1"/>
    <col min="3" max="3" width="134.42578125" style="16" bestFit="1" customWidth="1"/>
    <col min="4" max="16384" width="9.140625" style="16"/>
  </cols>
  <sheetData>
    <row r="1" spans="1:5" x14ac:dyDescent="0.25">
      <c r="A1" s="16" t="s">
        <v>0</v>
      </c>
      <c r="B1" s="16" t="s">
        <v>9698</v>
      </c>
      <c r="C1" s="16" t="s">
        <v>7256</v>
      </c>
      <c r="D1" s="16" t="s">
        <v>9779</v>
      </c>
      <c r="E1" s="16" t="s">
        <v>10747</v>
      </c>
    </row>
    <row r="2" spans="1:5" x14ac:dyDescent="0.25">
      <c r="B2" s="16" t="s">
        <v>9805</v>
      </c>
      <c r="D2" s="16">
        <v>1</v>
      </c>
    </row>
    <row r="3" spans="1:5" x14ac:dyDescent="0.25">
      <c r="B3" s="16" t="s">
        <v>9929</v>
      </c>
      <c r="D3" s="16">
        <v>1</v>
      </c>
    </row>
    <row r="4" spans="1:5" x14ac:dyDescent="0.25">
      <c r="B4" s="16" t="s">
        <v>10405</v>
      </c>
      <c r="D4" s="16">
        <v>1</v>
      </c>
    </row>
    <row r="5" spans="1:5" x14ac:dyDescent="0.25">
      <c r="B5" s="16" t="s">
        <v>10710</v>
      </c>
      <c r="D5" s="16">
        <v>1</v>
      </c>
    </row>
    <row r="6" spans="1:5" x14ac:dyDescent="0.25">
      <c r="B6" s="16" t="s">
        <v>10561</v>
      </c>
      <c r="D6" s="16">
        <v>1</v>
      </c>
    </row>
    <row r="7" spans="1:5" x14ac:dyDescent="0.25">
      <c r="B7" s="16" t="s">
        <v>9970</v>
      </c>
      <c r="D7" s="16">
        <v>1</v>
      </c>
    </row>
    <row r="8" spans="1:5" x14ac:dyDescent="0.25">
      <c r="B8" s="16" t="s">
        <v>10623</v>
      </c>
      <c r="D8" s="16">
        <v>1</v>
      </c>
    </row>
    <row r="9" spans="1:5" x14ac:dyDescent="0.25">
      <c r="B9" s="16" t="s">
        <v>10621</v>
      </c>
      <c r="D9" s="16">
        <v>1</v>
      </c>
    </row>
    <row r="10" spans="1:5" x14ac:dyDescent="0.25">
      <c r="B10" s="16" t="s">
        <v>10377</v>
      </c>
      <c r="D10" s="16">
        <v>1</v>
      </c>
    </row>
    <row r="11" spans="1:5" x14ac:dyDescent="0.25">
      <c r="B11" s="16" t="s">
        <v>10645</v>
      </c>
      <c r="D11" s="16">
        <v>1</v>
      </c>
    </row>
    <row r="12" spans="1:5" x14ac:dyDescent="0.25">
      <c r="B12" s="16" t="s">
        <v>10569</v>
      </c>
      <c r="D12" s="16">
        <v>1</v>
      </c>
    </row>
    <row r="13" spans="1:5" x14ac:dyDescent="0.25">
      <c r="B13" s="16" t="s">
        <v>10501</v>
      </c>
      <c r="D13" s="16">
        <v>1</v>
      </c>
    </row>
    <row r="14" spans="1:5" x14ac:dyDescent="0.25">
      <c r="B14" s="16" t="s">
        <v>10157</v>
      </c>
      <c r="D14" s="16">
        <v>1</v>
      </c>
    </row>
    <row r="15" spans="1:5" x14ac:dyDescent="0.25">
      <c r="B15" s="16" t="s">
        <v>10739</v>
      </c>
      <c r="D15" s="16">
        <v>1</v>
      </c>
    </row>
    <row r="16" spans="1:5" x14ac:dyDescent="0.25">
      <c r="B16" s="16" t="s">
        <v>10309</v>
      </c>
      <c r="D16" s="16">
        <v>1</v>
      </c>
    </row>
    <row r="17" spans="1:4" x14ac:dyDescent="0.25">
      <c r="A17" s="16" t="s">
        <v>9489</v>
      </c>
      <c r="B17" s="16" t="s">
        <v>9760</v>
      </c>
      <c r="C17" s="16" t="s">
        <v>9761</v>
      </c>
      <c r="D17" s="16">
        <v>1</v>
      </c>
    </row>
    <row r="18" spans="1:4" x14ac:dyDescent="0.25">
      <c r="B18" s="16" t="s">
        <v>10573</v>
      </c>
      <c r="D18" s="16">
        <v>1</v>
      </c>
    </row>
    <row r="19" spans="1:4" x14ac:dyDescent="0.25">
      <c r="B19" s="16" t="s">
        <v>10721</v>
      </c>
      <c r="D19" s="16">
        <v>1</v>
      </c>
    </row>
    <row r="20" spans="1:4" x14ac:dyDescent="0.25">
      <c r="B20" s="16" t="s">
        <v>10574</v>
      </c>
      <c r="D20" s="16">
        <v>1</v>
      </c>
    </row>
    <row r="21" spans="1:4" x14ac:dyDescent="0.25">
      <c r="B21" s="16" t="s">
        <v>10005</v>
      </c>
      <c r="D21" s="16">
        <v>1</v>
      </c>
    </row>
    <row r="22" spans="1:4" x14ac:dyDescent="0.25">
      <c r="B22" s="16" t="s">
        <v>10426</v>
      </c>
      <c r="D22" s="16">
        <v>1</v>
      </c>
    </row>
    <row r="23" spans="1:4" x14ac:dyDescent="0.25">
      <c r="B23" s="16" t="s">
        <v>10740</v>
      </c>
      <c r="D23" s="16">
        <v>1</v>
      </c>
    </row>
    <row r="24" spans="1:4" x14ac:dyDescent="0.25">
      <c r="B24" s="16" t="s">
        <v>10302</v>
      </c>
      <c r="D24" s="16">
        <v>1</v>
      </c>
    </row>
    <row r="25" spans="1:4" x14ac:dyDescent="0.25">
      <c r="B25" s="16" t="s">
        <v>10128</v>
      </c>
      <c r="D25" s="16">
        <v>1</v>
      </c>
    </row>
    <row r="26" spans="1:4" x14ac:dyDescent="0.25">
      <c r="B26" s="16" t="s">
        <v>10376</v>
      </c>
      <c r="D26" s="16">
        <v>1</v>
      </c>
    </row>
    <row r="27" spans="1:4" x14ac:dyDescent="0.25">
      <c r="B27" s="16" t="s">
        <v>10666</v>
      </c>
      <c r="D27" s="16">
        <v>1</v>
      </c>
    </row>
    <row r="28" spans="1:4" x14ac:dyDescent="0.25">
      <c r="B28" s="16" t="s">
        <v>9834</v>
      </c>
      <c r="D28" s="16">
        <v>1</v>
      </c>
    </row>
    <row r="29" spans="1:4" x14ac:dyDescent="0.25">
      <c r="B29" s="16" t="s">
        <v>9834</v>
      </c>
      <c r="D29" s="16">
        <v>1</v>
      </c>
    </row>
    <row r="30" spans="1:4" x14ac:dyDescent="0.25">
      <c r="B30" s="16" t="s">
        <v>9834</v>
      </c>
      <c r="D30" s="16">
        <v>1</v>
      </c>
    </row>
    <row r="31" spans="1:4" x14ac:dyDescent="0.25">
      <c r="B31" s="16" t="s">
        <v>10018</v>
      </c>
      <c r="D31" s="16">
        <v>1</v>
      </c>
    </row>
    <row r="32" spans="1:4" x14ac:dyDescent="0.25">
      <c r="B32" s="16" t="s">
        <v>10018</v>
      </c>
      <c r="D32" s="16">
        <v>1</v>
      </c>
    </row>
    <row r="33" spans="2:4" x14ac:dyDescent="0.25">
      <c r="B33" s="16" t="s">
        <v>10018</v>
      </c>
      <c r="D33" s="16">
        <v>1</v>
      </c>
    </row>
    <row r="34" spans="2:4" x14ac:dyDescent="0.25">
      <c r="B34" s="16" t="s">
        <v>9969</v>
      </c>
      <c r="D34" s="16">
        <v>1</v>
      </c>
    </row>
    <row r="35" spans="2:4" x14ac:dyDescent="0.25">
      <c r="B35" s="16" t="s">
        <v>10590</v>
      </c>
      <c r="D35" s="16">
        <v>1</v>
      </c>
    </row>
    <row r="36" spans="2:4" x14ac:dyDescent="0.25">
      <c r="B36" s="16" t="s">
        <v>9969</v>
      </c>
      <c r="D36" s="16">
        <v>1</v>
      </c>
    </row>
    <row r="37" spans="2:4" x14ac:dyDescent="0.25">
      <c r="B37" s="16" t="s">
        <v>9986</v>
      </c>
      <c r="D37" s="16">
        <v>1</v>
      </c>
    </row>
    <row r="38" spans="2:4" x14ac:dyDescent="0.25">
      <c r="B38" s="16" t="s">
        <v>10101</v>
      </c>
      <c r="D38" s="16">
        <v>1</v>
      </c>
    </row>
    <row r="39" spans="2:4" x14ac:dyDescent="0.25">
      <c r="B39" s="16" t="s">
        <v>10489</v>
      </c>
      <c r="D39" s="16">
        <v>1</v>
      </c>
    </row>
    <row r="40" spans="2:4" x14ac:dyDescent="0.25">
      <c r="B40" s="16" t="s">
        <v>10488</v>
      </c>
      <c r="D40" s="16">
        <v>1</v>
      </c>
    </row>
    <row r="41" spans="2:4" x14ac:dyDescent="0.25">
      <c r="B41" s="16" t="s">
        <v>10735</v>
      </c>
      <c r="D41" s="16">
        <v>1</v>
      </c>
    </row>
    <row r="42" spans="2:4" x14ac:dyDescent="0.25">
      <c r="B42" s="16" t="s">
        <v>10126</v>
      </c>
      <c r="D42" s="16">
        <v>1</v>
      </c>
    </row>
    <row r="43" spans="2:4" x14ac:dyDescent="0.25">
      <c r="B43" s="16" t="s">
        <v>10301</v>
      </c>
      <c r="D43" s="16">
        <v>1</v>
      </c>
    </row>
    <row r="44" spans="2:4" x14ac:dyDescent="0.25">
      <c r="B44" s="16" t="s">
        <v>9984</v>
      </c>
      <c r="D44" s="16">
        <v>1</v>
      </c>
    </row>
    <row r="45" spans="2:4" x14ac:dyDescent="0.25">
      <c r="B45" s="16" t="s">
        <v>10597</v>
      </c>
      <c r="D45" s="16">
        <v>1</v>
      </c>
    </row>
    <row r="46" spans="2:4" x14ac:dyDescent="0.25">
      <c r="B46" s="16" t="s">
        <v>10314</v>
      </c>
      <c r="D46" s="16">
        <v>1</v>
      </c>
    </row>
    <row r="47" spans="2:4" x14ac:dyDescent="0.25">
      <c r="B47" s="16" t="s">
        <v>10601</v>
      </c>
      <c r="D47" s="16">
        <v>1</v>
      </c>
    </row>
    <row r="48" spans="2:4" x14ac:dyDescent="0.25">
      <c r="B48" s="16" t="s">
        <v>10719</v>
      </c>
      <c r="D48" s="16">
        <v>1</v>
      </c>
    </row>
    <row r="49" spans="2:4" x14ac:dyDescent="0.25">
      <c r="B49" s="16" t="s">
        <v>10718</v>
      </c>
      <c r="D49" s="16">
        <v>1</v>
      </c>
    </row>
    <row r="50" spans="2:4" x14ac:dyDescent="0.25">
      <c r="B50" s="16" t="s">
        <v>10379</v>
      </c>
      <c r="D50" s="16">
        <v>1</v>
      </c>
    </row>
    <row r="51" spans="2:4" x14ac:dyDescent="0.25">
      <c r="B51" s="16" t="s">
        <v>9968</v>
      </c>
      <c r="D51" s="16">
        <v>1</v>
      </c>
    </row>
    <row r="52" spans="2:4" x14ac:dyDescent="0.25">
      <c r="B52" s="16" t="s">
        <v>10278</v>
      </c>
      <c r="D52" s="16">
        <v>1</v>
      </c>
    </row>
    <row r="53" spans="2:4" x14ac:dyDescent="0.25">
      <c r="B53" s="16" t="s">
        <v>10402</v>
      </c>
      <c r="D53" s="16">
        <v>1</v>
      </c>
    </row>
    <row r="54" spans="2:4" x14ac:dyDescent="0.25">
      <c r="B54" s="16" t="s">
        <v>9985</v>
      </c>
      <c r="D54" s="16">
        <v>1</v>
      </c>
    </row>
    <row r="55" spans="2:4" x14ac:dyDescent="0.25">
      <c r="B55" s="16" t="s">
        <v>10723</v>
      </c>
      <c r="D55" s="16">
        <v>1</v>
      </c>
    </row>
    <row r="56" spans="2:4" x14ac:dyDescent="0.25">
      <c r="B56" s="16" t="s">
        <v>10741</v>
      </c>
      <c r="D56" s="16">
        <v>1</v>
      </c>
    </row>
    <row r="57" spans="2:4" x14ac:dyDescent="0.25">
      <c r="B57" s="16" t="s">
        <v>10605</v>
      </c>
      <c r="D57" s="16">
        <v>1</v>
      </c>
    </row>
    <row r="58" spans="2:4" x14ac:dyDescent="0.25">
      <c r="B58" s="16" t="s">
        <v>10607</v>
      </c>
      <c r="D58" s="16">
        <v>1</v>
      </c>
    </row>
    <row r="59" spans="2:4" x14ac:dyDescent="0.25">
      <c r="B59" s="16" t="s">
        <v>10130</v>
      </c>
      <c r="D59" s="16">
        <v>1</v>
      </c>
    </row>
    <row r="60" spans="2:4" x14ac:dyDescent="0.25">
      <c r="B60" s="16" t="s">
        <v>10130</v>
      </c>
      <c r="D60" s="16">
        <v>1</v>
      </c>
    </row>
    <row r="61" spans="2:4" x14ac:dyDescent="0.25">
      <c r="B61" s="16" t="s">
        <v>10130</v>
      </c>
      <c r="D61" s="16">
        <v>1</v>
      </c>
    </row>
    <row r="62" spans="2:4" x14ac:dyDescent="0.25">
      <c r="B62" s="16" t="s">
        <v>9850</v>
      </c>
      <c r="D62" s="16">
        <v>1</v>
      </c>
    </row>
    <row r="63" spans="2:4" x14ac:dyDescent="0.25">
      <c r="B63" s="16" t="s">
        <v>9850</v>
      </c>
      <c r="D63" s="16">
        <v>1</v>
      </c>
    </row>
    <row r="64" spans="2:4" x14ac:dyDescent="0.25">
      <c r="B64" s="16" t="s">
        <v>9850</v>
      </c>
      <c r="D64" s="16">
        <v>1</v>
      </c>
    </row>
    <row r="65" spans="1:4" x14ac:dyDescent="0.25">
      <c r="B65" s="16" t="s">
        <v>10109</v>
      </c>
      <c r="D65" s="16">
        <v>1</v>
      </c>
    </row>
    <row r="66" spans="1:4" x14ac:dyDescent="0.25">
      <c r="B66" s="16" t="s">
        <v>9879</v>
      </c>
      <c r="D66" s="16">
        <v>1</v>
      </c>
    </row>
    <row r="67" spans="1:4" x14ac:dyDescent="0.25">
      <c r="B67" s="16" t="s">
        <v>10709</v>
      </c>
      <c r="D67" s="16">
        <v>1</v>
      </c>
    </row>
    <row r="68" spans="1:4" x14ac:dyDescent="0.25">
      <c r="B68" s="16" t="s">
        <v>10610</v>
      </c>
      <c r="D68" s="16">
        <v>1</v>
      </c>
    </row>
    <row r="69" spans="1:4" x14ac:dyDescent="0.25">
      <c r="B69" s="16" t="s">
        <v>9999</v>
      </c>
      <c r="D69" s="16">
        <v>1</v>
      </c>
    </row>
    <row r="70" spans="1:4" x14ac:dyDescent="0.25">
      <c r="B70" s="16" t="s">
        <v>10611</v>
      </c>
      <c r="D70" s="16">
        <v>1</v>
      </c>
    </row>
    <row r="71" spans="1:4" x14ac:dyDescent="0.25">
      <c r="B71" s="16" t="s">
        <v>10134</v>
      </c>
      <c r="D71" s="16">
        <v>1</v>
      </c>
    </row>
    <row r="72" spans="1:4" x14ac:dyDescent="0.25">
      <c r="B72" s="16" t="s">
        <v>10476</v>
      </c>
      <c r="D72" s="16">
        <v>1</v>
      </c>
    </row>
    <row r="73" spans="1:4" x14ac:dyDescent="0.25">
      <c r="A73" s="16" t="s">
        <v>9516</v>
      </c>
      <c r="B73" s="16" t="s">
        <v>9517</v>
      </c>
      <c r="C73" s="16" t="s">
        <v>9615</v>
      </c>
      <c r="D73" s="16">
        <v>1</v>
      </c>
    </row>
    <row r="74" spans="1:4" x14ac:dyDescent="0.25">
      <c r="B74" s="16" t="s">
        <v>10181</v>
      </c>
      <c r="D74" s="16">
        <v>1</v>
      </c>
    </row>
    <row r="75" spans="1:4" x14ac:dyDescent="0.25">
      <c r="B75" s="16" t="s">
        <v>10481</v>
      </c>
      <c r="D75" s="16">
        <v>1</v>
      </c>
    </row>
    <row r="76" spans="1:4" x14ac:dyDescent="0.25">
      <c r="B76" s="16" t="s">
        <v>9978</v>
      </c>
      <c r="D76" s="16">
        <v>1</v>
      </c>
    </row>
    <row r="77" spans="1:4" x14ac:dyDescent="0.25">
      <c r="A77" s="16" t="s">
        <v>9496</v>
      </c>
      <c r="B77" s="16" t="s">
        <v>9776</v>
      </c>
      <c r="C77" s="16" t="s">
        <v>9777</v>
      </c>
      <c r="D77" s="16">
        <v>1</v>
      </c>
    </row>
    <row r="78" spans="1:4" x14ac:dyDescent="0.25">
      <c r="B78" s="16" t="s">
        <v>10738</v>
      </c>
      <c r="D78" s="16">
        <v>1</v>
      </c>
    </row>
    <row r="79" spans="1:4" x14ac:dyDescent="0.25">
      <c r="B79" s="16" t="s">
        <v>10619</v>
      </c>
      <c r="D79" s="16">
        <v>1</v>
      </c>
    </row>
    <row r="80" spans="1:4" x14ac:dyDescent="0.25">
      <c r="B80" s="16" t="s">
        <v>9853</v>
      </c>
      <c r="D80" s="16">
        <v>1</v>
      </c>
    </row>
    <row r="81" spans="1:4" x14ac:dyDescent="0.25">
      <c r="B81" s="16" t="s">
        <v>10669</v>
      </c>
      <c r="D81" s="16">
        <v>1</v>
      </c>
    </row>
    <row r="82" spans="1:4" x14ac:dyDescent="0.25">
      <c r="B82" s="16" t="s">
        <v>10536</v>
      </c>
      <c r="D82" s="16">
        <v>1</v>
      </c>
    </row>
    <row r="83" spans="1:4" x14ac:dyDescent="0.25">
      <c r="A83" s="16" t="s">
        <v>9660</v>
      </c>
      <c r="B83" s="16" t="s">
        <v>9661</v>
      </c>
      <c r="C83" s="16" t="s">
        <v>9662</v>
      </c>
      <c r="D83" s="16">
        <v>1</v>
      </c>
    </row>
    <row r="84" spans="1:4" x14ac:dyDescent="0.25">
      <c r="A84" s="16" t="s">
        <v>9489</v>
      </c>
      <c r="B84" s="16" t="s">
        <v>9752</v>
      </c>
      <c r="C84" s="16" t="s">
        <v>9753</v>
      </c>
      <c r="D84" s="16">
        <v>1</v>
      </c>
    </row>
    <row r="85" spans="1:4" x14ac:dyDescent="0.25">
      <c r="A85" s="16" t="s">
        <v>9539</v>
      </c>
      <c r="B85" s="16" t="s">
        <v>9540</v>
      </c>
      <c r="C85" s="16" t="s">
        <v>9627</v>
      </c>
      <c r="D85" s="16">
        <v>1</v>
      </c>
    </row>
    <row r="86" spans="1:4" x14ac:dyDescent="0.25">
      <c r="A86" s="16" t="s">
        <v>9643</v>
      </c>
      <c r="B86" s="16" t="s">
        <v>9666</v>
      </c>
      <c r="C86" s="16" t="s">
        <v>9667</v>
      </c>
      <c r="D86" s="16">
        <v>1</v>
      </c>
    </row>
    <row r="87" spans="1:4" x14ac:dyDescent="0.25">
      <c r="A87" s="16" t="s">
        <v>9518</v>
      </c>
      <c r="B87" s="16" t="s">
        <v>9519</v>
      </c>
      <c r="C87" s="16" t="s">
        <v>9616</v>
      </c>
      <c r="D87" s="16">
        <v>1</v>
      </c>
    </row>
    <row r="88" spans="1:4" x14ac:dyDescent="0.25">
      <c r="A88" s="16" t="s">
        <v>9578</v>
      </c>
      <c r="B88" s="16" t="s">
        <v>9579</v>
      </c>
      <c r="C88" s="16" t="s">
        <v>9685</v>
      </c>
      <c r="D88" s="16">
        <v>1</v>
      </c>
    </row>
    <row r="89" spans="1:4" x14ac:dyDescent="0.25">
      <c r="A89" s="16" t="s">
        <v>9475</v>
      </c>
      <c r="B89" s="16" t="s">
        <v>9476</v>
      </c>
      <c r="C89" s="16" t="s">
        <v>9601</v>
      </c>
      <c r="D89" s="16">
        <v>1</v>
      </c>
    </row>
    <row r="90" spans="1:4" x14ac:dyDescent="0.25">
      <c r="B90" s="16" t="s">
        <v>9803</v>
      </c>
      <c r="D90" s="16">
        <v>1</v>
      </c>
    </row>
    <row r="91" spans="1:4" x14ac:dyDescent="0.25">
      <c r="A91" s="16" t="s">
        <v>9439</v>
      </c>
      <c r="B91" s="16" t="s">
        <v>9440</v>
      </c>
      <c r="C91" s="16" t="s">
        <v>9583</v>
      </c>
      <c r="D91" s="16">
        <v>1</v>
      </c>
    </row>
    <row r="92" spans="1:4" x14ac:dyDescent="0.25">
      <c r="A92" s="16" t="s">
        <v>9500</v>
      </c>
      <c r="B92" s="16" t="s">
        <v>9754</v>
      </c>
      <c r="C92" s="16" t="s">
        <v>9755</v>
      </c>
      <c r="D92" s="16">
        <v>1</v>
      </c>
    </row>
    <row r="93" spans="1:4" x14ac:dyDescent="0.25">
      <c r="B93" s="16" t="s">
        <v>9802</v>
      </c>
      <c r="D93" s="16">
        <v>1</v>
      </c>
    </row>
    <row r="94" spans="1:4" x14ac:dyDescent="0.25">
      <c r="B94" s="16" t="s">
        <v>10388</v>
      </c>
      <c r="D94" s="16">
        <v>1</v>
      </c>
    </row>
    <row r="95" spans="1:4" x14ac:dyDescent="0.25">
      <c r="A95" s="16" t="s">
        <v>9530</v>
      </c>
      <c r="B95" s="16" t="s">
        <v>9531</v>
      </c>
      <c r="C95" s="16" t="s">
        <v>9622</v>
      </c>
      <c r="D95" s="16">
        <v>1</v>
      </c>
    </row>
    <row r="96" spans="1:4" x14ac:dyDescent="0.25">
      <c r="B96" s="16" t="s">
        <v>9843</v>
      </c>
      <c r="D96" s="16">
        <v>1</v>
      </c>
    </row>
    <row r="97" spans="1:4" x14ac:dyDescent="0.25">
      <c r="B97" s="16" t="s">
        <v>10156</v>
      </c>
      <c r="D97" s="16">
        <v>1</v>
      </c>
    </row>
    <row r="98" spans="1:4" x14ac:dyDescent="0.25">
      <c r="B98" s="16" t="s">
        <v>9797</v>
      </c>
      <c r="D98" s="16">
        <v>1</v>
      </c>
    </row>
    <row r="99" spans="1:4" x14ac:dyDescent="0.25">
      <c r="B99" s="16" t="s">
        <v>9790</v>
      </c>
      <c r="D99" s="16">
        <v>1</v>
      </c>
    </row>
    <row r="100" spans="1:4" x14ac:dyDescent="0.25">
      <c r="B100" s="16" t="s">
        <v>10136</v>
      </c>
      <c r="D100" s="16">
        <v>1</v>
      </c>
    </row>
    <row r="101" spans="1:4" x14ac:dyDescent="0.25">
      <c r="B101" s="16" t="s">
        <v>9975</v>
      </c>
      <c r="D101" s="16">
        <v>1</v>
      </c>
    </row>
    <row r="102" spans="1:4" x14ac:dyDescent="0.25">
      <c r="B102" s="16" t="s">
        <v>10401</v>
      </c>
      <c r="D102" s="16">
        <v>1</v>
      </c>
    </row>
    <row r="103" spans="1:4" x14ac:dyDescent="0.25">
      <c r="B103" s="16" t="s">
        <v>10045</v>
      </c>
      <c r="D103" s="16">
        <v>1</v>
      </c>
    </row>
    <row r="104" spans="1:4" x14ac:dyDescent="0.25">
      <c r="B104" s="16" t="s">
        <v>10702</v>
      </c>
      <c r="D104" s="16">
        <v>1</v>
      </c>
    </row>
    <row r="105" spans="1:4" x14ac:dyDescent="0.25">
      <c r="A105" s="16" t="s">
        <v>9741</v>
      </c>
      <c r="B105" s="16" t="s">
        <v>9742</v>
      </c>
      <c r="C105" s="16" t="s">
        <v>9743</v>
      </c>
      <c r="D105" s="16">
        <v>1</v>
      </c>
    </row>
    <row r="106" spans="1:4" x14ac:dyDescent="0.25">
      <c r="B106" s="16" t="s">
        <v>9799</v>
      </c>
      <c r="D106" s="16">
        <v>1</v>
      </c>
    </row>
    <row r="107" spans="1:4" x14ac:dyDescent="0.25">
      <c r="B107" s="16" t="s">
        <v>9873</v>
      </c>
      <c r="D107" s="16">
        <v>1</v>
      </c>
    </row>
    <row r="108" spans="1:4" x14ac:dyDescent="0.25">
      <c r="B108" s="16" t="s">
        <v>10404</v>
      </c>
      <c r="D108" s="16">
        <v>1</v>
      </c>
    </row>
    <row r="109" spans="1:4" x14ac:dyDescent="0.25">
      <c r="B109" s="16" t="s">
        <v>9804</v>
      </c>
      <c r="D109" s="16">
        <v>1</v>
      </c>
    </row>
    <row r="110" spans="1:4" x14ac:dyDescent="0.25">
      <c r="B110" s="16" t="s">
        <v>9904</v>
      </c>
      <c r="D110" s="16">
        <v>1</v>
      </c>
    </row>
    <row r="111" spans="1:4" x14ac:dyDescent="0.25">
      <c r="B111" s="16" t="s">
        <v>10326</v>
      </c>
      <c r="D111" s="16">
        <v>1</v>
      </c>
    </row>
    <row r="112" spans="1:4" x14ac:dyDescent="0.25">
      <c r="B112" s="16" t="s">
        <v>10542</v>
      </c>
      <c r="D112" s="16">
        <v>1</v>
      </c>
    </row>
    <row r="113" spans="1:4" x14ac:dyDescent="0.25">
      <c r="B113" s="16" t="s">
        <v>10046</v>
      </c>
      <c r="D113" s="16">
        <v>1</v>
      </c>
    </row>
    <row r="114" spans="1:4" x14ac:dyDescent="0.25">
      <c r="A114" s="16" t="s">
        <v>9557</v>
      </c>
      <c r="B114" s="16" t="s">
        <v>9558</v>
      </c>
      <c r="C114" s="16" t="s">
        <v>9635</v>
      </c>
      <c r="D114" s="16">
        <v>1</v>
      </c>
    </row>
    <row r="115" spans="1:4" x14ac:dyDescent="0.25">
      <c r="A115" s="16" t="s">
        <v>9447</v>
      </c>
      <c r="B115" s="16" t="s">
        <v>9448</v>
      </c>
      <c r="C115" s="16" t="s">
        <v>9587</v>
      </c>
      <c r="D115" s="16">
        <v>1</v>
      </c>
    </row>
    <row r="116" spans="1:4" x14ac:dyDescent="0.25">
      <c r="A116" s="16" t="s">
        <v>9465</v>
      </c>
      <c r="B116" s="16" t="s">
        <v>9466</v>
      </c>
      <c r="C116" s="16" t="s">
        <v>9596</v>
      </c>
      <c r="D116" s="16">
        <v>1</v>
      </c>
    </row>
    <row r="117" spans="1:4" x14ac:dyDescent="0.25">
      <c r="A117" s="16" t="s">
        <v>9469</v>
      </c>
      <c r="B117" s="16" t="s">
        <v>9470</v>
      </c>
      <c r="C117" s="16" t="s">
        <v>9598</v>
      </c>
      <c r="D117" s="16">
        <v>1</v>
      </c>
    </row>
    <row r="118" spans="1:4" x14ac:dyDescent="0.25">
      <c r="A118" s="16" t="s">
        <v>9457</v>
      </c>
      <c r="B118" s="16" t="s">
        <v>9458</v>
      </c>
      <c r="C118" s="16" t="s">
        <v>9592</v>
      </c>
      <c r="D118" s="16">
        <v>1</v>
      </c>
    </row>
    <row r="119" spans="1:4" x14ac:dyDescent="0.25">
      <c r="B119" s="16" t="s">
        <v>10327</v>
      </c>
      <c r="D119" s="16">
        <v>1</v>
      </c>
    </row>
    <row r="120" spans="1:4" x14ac:dyDescent="0.25">
      <c r="B120" s="16" t="s">
        <v>10556</v>
      </c>
      <c r="D120" s="16">
        <v>1</v>
      </c>
    </row>
    <row r="121" spans="1:4" x14ac:dyDescent="0.25">
      <c r="B121" s="16" t="s">
        <v>10003</v>
      </c>
      <c r="D121" s="16">
        <v>1</v>
      </c>
    </row>
    <row r="122" spans="1:4" x14ac:dyDescent="0.25">
      <c r="B122" s="16" t="s">
        <v>9789</v>
      </c>
      <c r="D122" s="16">
        <v>1</v>
      </c>
    </row>
    <row r="123" spans="1:4" x14ac:dyDescent="0.25">
      <c r="B123" s="16" t="s">
        <v>10620</v>
      </c>
      <c r="D123" s="16">
        <v>1</v>
      </c>
    </row>
    <row r="124" spans="1:4" x14ac:dyDescent="0.25">
      <c r="B124" s="16" t="s">
        <v>10007</v>
      </c>
      <c r="D124" s="16">
        <v>1</v>
      </c>
    </row>
    <row r="125" spans="1:4" x14ac:dyDescent="0.25">
      <c r="B125" s="16" t="s">
        <v>10127</v>
      </c>
      <c r="D125" s="16">
        <v>1</v>
      </c>
    </row>
    <row r="126" spans="1:4" x14ac:dyDescent="0.25">
      <c r="B126" s="16" t="s">
        <v>10127</v>
      </c>
      <c r="D126" s="16">
        <v>1</v>
      </c>
    </row>
    <row r="127" spans="1:4" x14ac:dyDescent="0.25">
      <c r="B127" s="16" t="s">
        <v>10047</v>
      </c>
      <c r="D127" s="16">
        <v>1</v>
      </c>
    </row>
    <row r="128" spans="1:4" x14ac:dyDescent="0.25">
      <c r="B128" s="16" t="s">
        <v>9886</v>
      </c>
      <c r="D128" s="16">
        <v>1</v>
      </c>
    </row>
    <row r="129" spans="1:4" x14ac:dyDescent="0.25">
      <c r="A129" s="16" t="s">
        <v>9509</v>
      </c>
      <c r="B129" s="16" t="s">
        <v>9730</v>
      </c>
      <c r="C129" s="16" t="s">
        <v>9731</v>
      </c>
      <c r="D129" s="16">
        <v>1</v>
      </c>
    </row>
    <row r="130" spans="1:4" x14ac:dyDescent="0.25">
      <c r="B130" s="16" t="s">
        <v>9864</v>
      </c>
      <c r="D130" s="16">
        <v>1</v>
      </c>
    </row>
    <row r="131" spans="1:4" x14ac:dyDescent="0.25">
      <c r="B131" s="16" t="s">
        <v>10706</v>
      </c>
      <c r="D131" s="16">
        <v>1</v>
      </c>
    </row>
    <row r="132" spans="1:4" x14ac:dyDescent="0.25">
      <c r="B132" s="16" t="s">
        <v>10048</v>
      </c>
      <c r="D132" s="16">
        <v>1</v>
      </c>
    </row>
    <row r="133" spans="1:4" x14ac:dyDescent="0.25">
      <c r="B133" s="16" t="s">
        <v>10639</v>
      </c>
      <c r="D133" s="16">
        <v>1</v>
      </c>
    </row>
    <row r="134" spans="1:4" x14ac:dyDescent="0.25">
      <c r="B134" s="16" t="s">
        <v>10640</v>
      </c>
      <c r="D134" s="16">
        <v>1</v>
      </c>
    </row>
    <row r="135" spans="1:4" x14ac:dyDescent="0.25">
      <c r="B135" s="16" t="s">
        <v>10641</v>
      </c>
      <c r="D135" s="16">
        <v>1</v>
      </c>
    </row>
    <row r="136" spans="1:4" x14ac:dyDescent="0.25">
      <c r="B136" s="16" t="s">
        <v>9905</v>
      </c>
      <c r="D136" s="16">
        <v>1</v>
      </c>
    </row>
    <row r="137" spans="1:4" x14ac:dyDescent="0.25">
      <c r="B137" s="16" t="s">
        <v>10557</v>
      </c>
      <c r="D137" s="16">
        <v>1</v>
      </c>
    </row>
    <row r="138" spans="1:4" x14ac:dyDescent="0.25">
      <c r="B138" s="16" t="s">
        <v>10182</v>
      </c>
      <c r="D138" s="16">
        <v>1</v>
      </c>
    </row>
    <row r="139" spans="1:4" x14ac:dyDescent="0.25">
      <c r="B139" s="16" t="s">
        <v>10229</v>
      </c>
      <c r="D139" s="16">
        <v>1</v>
      </c>
    </row>
    <row r="140" spans="1:4" x14ac:dyDescent="0.25">
      <c r="B140" s="16" t="s">
        <v>10329</v>
      </c>
      <c r="D140" s="16">
        <v>1</v>
      </c>
    </row>
    <row r="141" spans="1:4" x14ac:dyDescent="0.25">
      <c r="B141" s="16" t="s">
        <v>10328</v>
      </c>
      <c r="D141" s="16">
        <v>1</v>
      </c>
    </row>
    <row r="142" spans="1:4" x14ac:dyDescent="0.25">
      <c r="B142" s="16" t="s">
        <v>10558</v>
      </c>
      <c r="D142" s="16">
        <v>1</v>
      </c>
    </row>
    <row r="143" spans="1:4" x14ac:dyDescent="0.25">
      <c r="B143" s="16" t="s">
        <v>9995</v>
      </c>
      <c r="D143" s="16">
        <v>1</v>
      </c>
    </row>
    <row r="144" spans="1:4" x14ac:dyDescent="0.25">
      <c r="B144" s="16" t="s">
        <v>10044</v>
      </c>
      <c r="D144" s="16">
        <v>1</v>
      </c>
    </row>
    <row r="145" spans="2:4" x14ac:dyDescent="0.25">
      <c r="B145" s="16" t="s">
        <v>9808</v>
      </c>
      <c r="D145" s="16">
        <v>1</v>
      </c>
    </row>
    <row r="146" spans="2:4" x14ac:dyDescent="0.25">
      <c r="B146" s="16" t="s">
        <v>9784</v>
      </c>
      <c r="D146" s="16">
        <v>1</v>
      </c>
    </row>
    <row r="147" spans="2:4" x14ac:dyDescent="0.25">
      <c r="B147" s="16" t="s">
        <v>9791</v>
      </c>
      <c r="D147" s="16">
        <v>1</v>
      </c>
    </row>
    <row r="148" spans="2:4" x14ac:dyDescent="0.25">
      <c r="B148" s="16" t="s">
        <v>9791</v>
      </c>
      <c r="D148" s="16">
        <v>1</v>
      </c>
    </row>
    <row r="149" spans="2:4" x14ac:dyDescent="0.25">
      <c r="B149" s="16" t="s">
        <v>10633</v>
      </c>
      <c r="D149" s="16">
        <v>1</v>
      </c>
    </row>
    <row r="150" spans="2:4" x14ac:dyDescent="0.25">
      <c r="B150" s="16" t="s">
        <v>10634</v>
      </c>
      <c r="D150" s="16">
        <v>1</v>
      </c>
    </row>
    <row r="151" spans="2:4" x14ac:dyDescent="0.25">
      <c r="B151" s="16" t="s">
        <v>10008</v>
      </c>
      <c r="D151" s="16">
        <v>1</v>
      </c>
    </row>
    <row r="152" spans="2:4" x14ac:dyDescent="0.25">
      <c r="B152" s="16" t="s">
        <v>10559</v>
      </c>
      <c r="D152" s="16">
        <v>1</v>
      </c>
    </row>
    <row r="153" spans="2:4" x14ac:dyDescent="0.25">
      <c r="B153" s="16" t="s">
        <v>10236</v>
      </c>
      <c r="D153" s="16">
        <v>1</v>
      </c>
    </row>
    <row r="154" spans="2:4" x14ac:dyDescent="0.25">
      <c r="B154" s="16" t="s">
        <v>10406</v>
      </c>
      <c r="D154" s="16">
        <v>1</v>
      </c>
    </row>
    <row r="155" spans="2:4" x14ac:dyDescent="0.25">
      <c r="B155" s="16" t="s">
        <v>10560</v>
      </c>
      <c r="D155" s="16">
        <v>1</v>
      </c>
    </row>
    <row r="156" spans="2:4" x14ac:dyDescent="0.25">
      <c r="B156" s="16" t="s">
        <v>10330</v>
      </c>
      <c r="D156" s="16">
        <v>1</v>
      </c>
    </row>
    <row r="157" spans="2:4" x14ac:dyDescent="0.25">
      <c r="B157" s="16" t="s">
        <v>9809</v>
      </c>
      <c r="D157" s="16">
        <v>1</v>
      </c>
    </row>
    <row r="158" spans="2:4" x14ac:dyDescent="0.25">
      <c r="B158" s="16" t="s">
        <v>10049</v>
      </c>
      <c r="D158" s="16">
        <v>1</v>
      </c>
    </row>
    <row r="159" spans="2:4" x14ac:dyDescent="0.25">
      <c r="B159" s="16" t="s">
        <v>10051</v>
      </c>
      <c r="D159" s="16">
        <v>1</v>
      </c>
    </row>
    <row r="160" spans="2:4" x14ac:dyDescent="0.25">
      <c r="B160" s="16" t="s">
        <v>10050</v>
      </c>
      <c r="D160" s="16">
        <v>1</v>
      </c>
    </row>
    <row r="161" spans="2:4" x14ac:dyDescent="0.25">
      <c r="B161" s="16" t="s">
        <v>10052</v>
      </c>
      <c r="D161" s="16">
        <v>1</v>
      </c>
    </row>
    <row r="162" spans="2:4" x14ac:dyDescent="0.25">
      <c r="B162" s="16" t="s">
        <v>10053</v>
      </c>
      <c r="D162" s="16">
        <v>1</v>
      </c>
    </row>
    <row r="163" spans="2:4" x14ac:dyDescent="0.25">
      <c r="B163" s="16" t="s">
        <v>9787</v>
      </c>
      <c r="D163" s="16">
        <v>1</v>
      </c>
    </row>
    <row r="164" spans="2:4" x14ac:dyDescent="0.25">
      <c r="B164" s="16" t="s">
        <v>9944</v>
      </c>
      <c r="D164" s="16">
        <v>1</v>
      </c>
    </row>
    <row r="165" spans="2:4" x14ac:dyDescent="0.25">
      <c r="B165" s="16" t="s">
        <v>10635</v>
      </c>
      <c r="D165" s="16">
        <v>1</v>
      </c>
    </row>
    <row r="166" spans="2:4" x14ac:dyDescent="0.25">
      <c r="B166" s="16" t="s">
        <v>10390</v>
      </c>
      <c r="D166" s="16">
        <v>1</v>
      </c>
    </row>
    <row r="167" spans="2:4" x14ac:dyDescent="0.25">
      <c r="B167" s="16" t="s">
        <v>10552</v>
      </c>
      <c r="D167" s="16">
        <v>1</v>
      </c>
    </row>
    <row r="168" spans="2:4" x14ac:dyDescent="0.25">
      <c r="B168" s="16" t="s">
        <v>9801</v>
      </c>
      <c r="D168" s="16">
        <v>1</v>
      </c>
    </row>
    <row r="169" spans="2:4" x14ac:dyDescent="0.25">
      <c r="B169" s="16" t="s">
        <v>10675</v>
      </c>
      <c r="D169" s="16">
        <v>1</v>
      </c>
    </row>
    <row r="170" spans="2:4" x14ac:dyDescent="0.25">
      <c r="B170" s="16" t="s">
        <v>10676</v>
      </c>
      <c r="D170" s="16">
        <v>1</v>
      </c>
    </row>
    <row r="171" spans="2:4" x14ac:dyDescent="0.25">
      <c r="B171" s="16" t="s">
        <v>10674</v>
      </c>
      <c r="D171" s="16">
        <v>1</v>
      </c>
    </row>
    <row r="172" spans="2:4" x14ac:dyDescent="0.25">
      <c r="B172" s="16" t="s">
        <v>10503</v>
      </c>
      <c r="D172" s="16">
        <v>1</v>
      </c>
    </row>
    <row r="173" spans="2:4" x14ac:dyDescent="0.25">
      <c r="B173" s="16" t="s">
        <v>10316</v>
      </c>
      <c r="D173" s="16">
        <v>1</v>
      </c>
    </row>
    <row r="174" spans="2:4" x14ac:dyDescent="0.25">
      <c r="B174" s="16" t="s">
        <v>9955</v>
      </c>
      <c r="D174" s="16">
        <v>1</v>
      </c>
    </row>
    <row r="175" spans="2:4" x14ac:dyDescent="0.25">
      <c r="B175" s="16" t="s">
        <v>9783</v>
      </c>
      <c r="D175" s="16">
        <v>1</v>
      </c>
    </row>
    <row r="176" spans="2:4" x14ac:dyDescent="0.25">
      <c r="B176" s="16" t="s">
        <v>9936</v>
      </c>
      <c r="D176" s="16">
        <v>1</v>
      </c>
    </row>
    <row r="177" spans="2:4" x14ac:dyDescent="0.25">
      <c r="B177" s="16" t="s">
        <v>10054</v>
      </c>
      <c r="D177" s="16">
        <v>1</v>
      </c>
    </row>
    <row r="178" spans="2:4" x14ac:dyDescent="0.25">
      <c r="B178" s="16" t="s">
        <v>10637</v>
      </c>
      <c r="D178" s="16">
        <v>1</v>
      </c>
    </row>
    <row r="179" spans="2:4" x14ac:dyDescent="0.25">
      <c r="B179" s="16" t="s">
        <v>10638</v>
      </c>
      <c r="D179" s="16">
        <v>1</v>
      </c>
    </row>
    <row r="180" spans="2:4" x14ac:dyDescent="0.25">
      <c r="B180" s="16" t="s">
        <v>10550</v>
      </c>
      <c r="D180" s="16">
        <v>1</v>
      </c>
    </row>
    <row r="181" spans="2:4" x14ac:dyDescent="0.25">
      <c r="B181" s="16" t="s">
        <v>10198</v>
      </c>
      <c r="D181" s="16">
        <v>1</v>
      </c>
    </row>
    <row r="182" spans="2:4" x14ac:dyDescent="0.25">
      <c r="B182" s="16" t="s">
        <v>10199</v>
      </c>
      <c r="D182" s="16">
        <v>1</v>
      </c>
    </row>
    <row r="183" spans="2:4" x14ac:dyDescent="0.25">
      <c r="B183" s="16" t="s">
        <v>10197</v>
      </c>
      <c r="D183" s="16">
        <v>1</v>
      </c>
    </row>
    <row r="184" spans="2:4" x14ac:dyDescent="0.25">
      <c r="B184" s="16" t="s">
        <v>10009</v>
      </c>
      <c r="D184" s="16">
        <v>1</v>
      </c>
    </row>
    <row r="185" spans="2:4" x14ac:dyDescent="0.25">
      <c r="B185" s="16" t="s">
        <v>9875</v>
      </c>
      <c r="D185" s="16">
        <v>1</v>
      </c>
    </row>
    <row r="186" spans="2:4" x14ac:dyDescent="0.25">
      <c r="B186" s="16" t="s">
        <v>10296</v>
      </c>
      <c r="D186" s="16">
        <v>1</v>
      </c>
    </row>
    <row r="187" spans="2:4" x14ac:dyDescent="0.25">
      <c r="B187" s="16" t="s">
        <v>10164</v>
      </c>
      <c r="D187" s="16">
        <v>1</v>
      </c>
    </row>
    <row r="188" spans="2:4" x14ac:dyDescent="0.25">
      <c r="B188" s="16" t="s">
        <v>9945</v>
      </c>
      <c r="D188" s="16">
        <v>1</v>
      </c>
    </row>
    <row r="189" spans="2:4" x14ac:dyDescent="0.25">
      <c r="B189" s="16" t="s">
        <v>9812</v>
      </c>
      <c r="D189" s="16">
        <v>1</v>
      </c>
    </row>
    <row r="190" spans="2:4" x14ac:dyDescent="0.25">
      <c r="B190" s="16" t="s">
        <v>10261</v>
      </c>
      <c r="D190" s="16">
        <v>1</v>
      </c>
    </row>
    <row r="191" spans="2:4" x14ac:dyDescent="0.25">
      <c r="B191" s="16" t="s">
        <v>10722</v>
      </c>
      <c r="D191" s="16">
        <v>1</v>
      </c>
    </row>
    <row r="192" spans="2:4" x14ac:dyDescent="0.25">
      <c r="B192" s="16" t="s">
        <v>10701</v>
      </c>
      <c r="D192" s="16">
        <v>1</v>
      </c>
    </row>
    <row r="193" spans="2:4" x14ac:dyDescent="0.25">
      <c r="B193" s="16" t="s">
        <v>10562</v>
      </c>
      <c r="D193" s="16">
        <v>1</v>
      </c>
    </row>
    <row r="194" spans="2:4" x14ac:dyDescent="0.25">
      <c r="B194" s="16" t="s">
        <v>10165</v>
      </c>
      <c r="D194" s="16">
        <v>1</v>
      </c>
    </row>
    <row r="195" spans="2:4" x14ac:dyDescent="0.25">
      <c r="B195" s="16" t="s">
        <v>10407</v>
      </c>
      <c r="D195" s="16">
        <v>1</v>
      </c>
    </row>
    <row r="196" spans="2:4" x14ac:dyDescent="0.25">
      <c r="B196" s="16" t="s">
        <v>10331</v>
      </c>
      <c r="D196" s="16">
        <v>1</v>
      </c>
    </row>
    <row r="197" spans="2:4" x14ac:dyDescent="0.25">
      <c r="B197" s="16" t="s">
        <v>10642</v>
      </c>
      <c r="D197" s="16">
        <v>1</v>
      </c>
    </row>
    <row r="198" spans="2:4" x14ac:dyDescent="0.25">
      <c r="B198" s="16" t="s">
        <v>10563</v>
      </c>
      <c r="D198" s="16">
        <v>1</v>
      </c>
    </row>
    <row r="199" spans="2:4" x14ac:dyDescent="0.25">
      <c r="B199" s="16" t="s">
        <v>9987</v>
      </c>
      <c r="D199" s="16">
        <v>1</v>
      </c>
    </row>
    <row r="200" spans="2:4" x14ac:dyDescent="0.25">
      <c r="B200" s="16" t="s">
        <v>10408</v>
      </c>
      <c r="D200" s="16">
        <v>1</v>
      </c>
    </row>
    <row r="201" spans="2:4" x14ac:dyDescent="0.25">
      <c r="B201" s="16" t="s">
        <v>10499</v>
      </c>
      <c r="D201" s="16">
        <v>1</v>
      </c>
    </row>
    <row r="202" spans="2:4" x14ac:dyDescent="0.25">
      <c r="B202" s="16" t="s">
        <v>10260</v>
      </c>
      <c r="D202" s="16">
        <v>1</v>
      </c>
    </row>
    <row r="203" spans="2:4" x14ac:dyDescent="0.25">
      <c r="B203" s="16" t="s">
        <v>10643</v>
      </c>
      <c r="D203" s="16">
        <v>1</v>
      </c>
    </row>
    <row r="204" spans="2:4" x14ac:dyDescent="0.25">
      <c r="B204" s="16" t="s">
        <v>10564</v>
      </c>
      <c r="D204" s="16">
        <v>1</v>
      </c>
    </row>
    <row r="205" spans="2:4" x14ac:dyDescent="0.25">
      <c r="B205" s="16" t="s">
        <v>10252</v>
      </c>
      <c r="D205" s="16">
        <v>1</v>
      </c>
    </row>
    <row r="206" spans="2:4" x14ac:dyDescent="0.25">
      <c r="B206" s="16" t="s">
        <v>9794</v>
      </c>
      <c r="D206" s="16">
        <v>1</v>
      </c>
    </row>
    <row r="207" spans="2:4" x14ac:dyDescent="0.25">
      <c r="B207" s="16" t="s">
        <v>10055</v>
      </c>
      <c r="D207" s="16">
        <v>1</v>
      </c>
    </row>
    <row r="208" spans="2:4" x14ac:dyDescent="0.25">
      <c r="B208" s="16" t="s">
        <v>10212</v>
      </c>
      <c r="D208" s="16">
        <v>1</v>
      </c>
    </row>
    <row r="209" spans="1:4" x14ac:dyDescent="0.25">
      <c r="B209" s="16" t="s">
        <v>10409</v>
      </c>
      <c r="D209" s="16">
        <v>1</v>
      </c>
    </row>
    <row r="210" spans="1:4" x14ac:dyDescent="0.25">
      <c r="B210" s="16" t="s">
        <v>9811</v>
      </c>
      <c r="D210" s="16">
        <v>1</v>
      </c>
    </row>
    <row r="211" spans="1:4" x14ac:dyDescent="0.25">
      <c r="A211" s="16" t="s">
        <v>9459</v>
      </c>
      <c r="B211" s="16" t="s">
        <v>9460</v>
      </c>
      <c r="C211" s="16" t="s">
        <v>9593</v>
      </c>
      <c r="D211" s="16">
        <v>1</v>
      </c>
    </row>
    <row r="212" spans="1:4" x14ac:dyDescent="0.25">
      <c r="B212" s="16" t="s">
        <v>10410</v>
      </c>
      <c r="D212" s="16">
        <v>1</v>
      </c>
    </row>
    <row r="213" spans="1:4" x14ac:dyDescent="0.25">
      <c r="B213" s="16" t="s">
        <v>10089</v>
      </c>
      <c r="D213" s="16">
        <v>1</v>
      </c>
    </row>
    <row r="214" spans="1:4" x14ac:dyDescent="0.25">
      <c r="B214" s="16" t="s">
        <v>9858</v>
      </c>
      <c r="D214" s="16">
        <v>1</v>
      </c>
    </row>
    <row r="215" spans="1:4" x14ac:dyDescent="0.25">
      <c r="B215" s="16" t="s">
        <v>10565</v>
      </c>
      <c r="D215" s="16">
        <v>1</v>
      </c>
    </row>
    <row r="216" spans="1:4" x14ac:dyDescent="0.25">
      <c r="B216" s="16" t="s">
        <v>10240</v>
      </c>
      <c r="D216" s="16">
        <v>1</v>
      </c>
    </row>
    <row r="217" spans="1:4" x14ac:dyDescent="0.25">
      <c r="B217" s="16" t="s">
        <v>10090</v>
      </c>
      <c r="D217" s="16">
        <v>1</v>
      </c>
    </row>
    <row r="218" spans="1:4" x14ac:dyDescent="0.25">
      <c r="B218" s="16" t="s">
        <v>10411</v>
      </c>
      <c r="D218" s="16">
        <v>1</v>
      </c>
    </row>
    <row r="219" spans="1:4" x14ac:dyDescent="0.25">
      <c r="B219" s="16" t="s">
        <v>10262</v>
      </c>
      <c r="D219" s="16">
        <v>1</v>
      </c>
    </row>
    <row r="220" spans="1:4" x14ac:dyDescent="0.25">
      <c r="B220" s="16" t="s">
        <v>10332</v>
      </c>
      <c r="D220" s="16">
        <v>1</v>
      </c>
    </row>
    <row r="221" spans="1:4" x14ac:dyDescent="0.25">
      <c r="B221" s="16" t="s">
        <v>10120</v>
      </c>
      <c r="D221" s="16">
        <v>1</v>
      </c>
    </row>
    <row r="222" spans="1:4" x14ac:dyDescent="0.25">
      <c r="B222" s="16" t="s">
        <v>10120</v>
      </c>
      <c r="D222" s="16">
        <v>1</v>
      </c>
    </row>
    <row r="223" spans="1:4" x14ac:dyDescent="0.25">
      <c r="B223" s="16" t="s">
        <v>10412</v>
      </c>
      <c r="D223" s="16">
        <v>1</v>
      </c>
    </row>
    <row r="224" spans="1:4" x14ac:dyDescent="0.25">
      <c r="B224" s="16" t="s">
        <v>10504</v>
      </c>
      <c r="D224" s="16">
        <v>1</v>
      </c>
    </row>
    <row r="225" spans="2:4" x14ac:dyDescent="0.25">
      <c r="B225" s="16" t="s">
        <v>10333</v>
      </c>
      <c r="D225" s="16">
        <v>1</v>
      </c>
    </row>
    <row r="226" spans="2:4" x14ac:dyDescent="0.25">
      <c r="B226" s="16" t="s">
        <v>10334</v>
      </c>
      <c r="D226" s="16">
        <v>1</v>
      </c>
    </row>
    <row r="227" spans="2:4" x14ac:dyDescent="0.25">
      <c r="B227" s="16" t="s">
        <v>10335</v>
      </c>
      <c r="D227" s="16">
        <v>1</v>
      </c>
    </row>
    <row r="228" spans="2:4" x14ac:dyDescent="0.25">
      <c r="B228" s="16" t="s">
        <v>10413</v>
      </c>
      <c r="D228" s="16">
        <v>1</v>
      </c>
    </row>
    <row r="229" spans="2:4" x14ac:dyDescent="0.25">
      <c r="B229" s="16" t="s">
        <v>10414</v>
      </c>
      <c r="D229" s="16">
        <v>1</v>
      </c>
    </row>
    <row r="230" spans="2:4" x14ac:dyDescent="0.25">
      <c r="B230" s="16" t="s">
        <v>9998</v>
      </c>
      <c r="D230" s="16">
        <v>1</v>
      </c>
    </row>
    <row r="231" spans="2:4" x14ac:dyDescent="0.25">
      <c r="B231" s="16" t="s">
        <v>9798</v>
      </c>
      <c r="D231" s="16">
        <v>1</v>
      </c>
    </row>
    <row r="232" spans="2:4" x14ac:dyDescent="0.25">
      <c r="B232" s="16" t="s">
        <v>10622</v>
      </c>
      <c r="D232" s="16">
        <v>1</v>
      </c>
    </row>
    <row r="233" spans="2:4" x14ac:dyDescent="0.25">
      <c r="B233" s="16" t="s">
        <v>10386</v>
      </c>
      <c r="D233" s="16">
        <v>1</v>
      </c>
    </row>
    <row r="234" spans="2:4" x14ac:dyDescent="0.25">
      <c r="B234" s="16" t="s">
        <v>10395</v>
      </c>
      <c r="D234" s="16">
        <v>1</v>
      </c>
    </row>
    <row r="235" spans="2:4" x14ac:dyDescent="0.25">
      <c r="B235" s="16" t="s">
        <v>10385</v>
      </c>
      <c r="D235" s="16">
        <v>1</v>
      </c>
    </row>
    <row r="236" spans="2:4" x14ac:dyDescent="0.25">
      <c r="B236" s="16" t="s">
        <v>10394</v>
      </c>
      <c r="D236" s="16">
        <v>1</v>
      </c>
    </row>
    <row r="237" spans="2:4" x14ac:dyDescent="0.25">
      <c r="B237" s="16" t="s">
        <v>10389</v>
      </c>
      <c r="D237" s="16">
        <v>1</v>
      </c>
    </row>
    <row r="238" spans="2:4" x14ac:dyDescent="0.25">
      <c r="B238" s="16" t="s">
        <v>10256</v>
      </c>
      <c r="D238" s="16">
        <v>1</v>
      </c>
    </row>
    <row r="239" spans="2:4" x14ac:dyDescent="0.25">
      <c r="B239" s="16" t="s">
        <v>10147</v>
      </c>
      <c r="D239" s="16">
        <v>1</v>
      </c>
    </row>
    <row r="240" spans="2:4" x14ac:dyDescent="0.25">
      <c r="B240" s="16" t="s">
        <v>10399</v>
      </c>
      <c r="D240" s="16">
        <v>1</v>
      </c>
    </row>
    <row r="241" spans="1:4" x14ac:dyDescent="0.25">
      <c r="B241" s="16" t="s">
        <v>10291</v>
      </c>
      <c r="D241" s="16">
        <v>1</v>
      </c>
    </row>
    <row r="242" spans="1:4" x14ac:dyDescent="0.25">
      <c r="B242" s="16" t="s">
        <v>9813</v>
      </c>
      <c r="D242" s="16">
        <v>1</v>
      </c>
    </row>
    <row r="243" spans="1:4" x14ac:dyDescent="0.25">
      <c r="B243" s="16" t="s">
        <v>9876</v>
      </c>
      <c r="D243" s="16">
        <v>1</v>
      </c>
    </row>
    <row r="244" spans="1:4" x14ac:dyDescent="0.25">
      <c r="B244" s="16" t="s">
        <v>10154</v>
      </c>
      <c r="D244" s="16">
        <v>1</v>
      </c>
    </row>
    <row r="245" spans="1:4" x14ac:dyDescent="0.25">
      <c r="B245" s="16" t="s">
        <v>10415</v>
      </c>
      <c r="D245" s="16">
        <v>1</v>
      </c>
    </row>
    <row r="246" spans="1:4" x14ac:dyDescent="0.25">
      <c r="B246" s="16" t="s">
        <v>10188</v>
      </c>
      <c r="D246" s="16">
        <v>1</v>
      </c>
    </row>
    <row r="247" spans="1:4" x14ac:dyDescent="0.25">
      <c r="A247" s="16" t="s">
        <v>9553</v>
      </c>
      <c r="B247" s="16" t="s">
        <v>9554</v>
      </c>
      <c r="C247" s="16" t="s">
        <v>9633</v>
      </c>
      <c r="D247" s="16">
        <v>1</v>
      </c>
    </row>
    <row r="248" spans="1:4" x14ac:dyDescent="0.25">
      <c r="B248" s="16" t="s">
        <v>9814</v>
      </c>
      <c r="D248" s="16">
        <v>1</v>
      </c>
    </row>
    <row r="249" spans="1:4" x14ac:dyDescent="0.25">
      <c r="B249" s="16" t="s">
        <v>10251</v>
      </c>
      <c r="D249" s="16">
        <v>1</v>
      </c>
    </row>
    <row r="250" spans="1:4" x14ac:dyDescent="0.25">
      <c r="B250" s="16" t="s">
        <v>10228</v>
      </c>
      <c r="D250" s="16">
        <v>1</v>
      </c>
    </row>
    <row r="251" spans="1:4" x14ac:dyDescent="0.25">
      <c r="B251" s="16" t="s">
        <v>10238</v>
      </c>
      <c r="D251" s="16">
        <v>1</v>
      </c>
    </row>
    <row r="252" spans="1:4" x14ac:dyDescent="0.25">
      <c r="B252" s="16" t="s">
        <v>10336</v>
      </c>
      <c r="D252" s="16">
        <v>1</v>
      </c>
    </row>
    <row r="253" spans="1:4" x14ac:dyDescent="0.25">
      <c r="B253" s="16" t="s">
        <v>9988</v>
      </c>
      <c r="D253" s="16">
        <v>1</v>
      </c>
    </row>
    <row r="254" spans="1:4" x14ac:dyDescent="0.25">
      <c r="B254" s="16" t="s">
        <v>10566</v>
      </c>
      <c r="D254" s="16">
        <v>1</v>
      </c>
    </row>
    <row r="255" spans="1:4" x14ac:dyDescent="0.25">
      <c r="A255" s="16" t="s">
        <v>9534</v>
      </c>
      <c r="B255" s="16" t="s">
        <v>9535</v>
      </c>
      <c r="C255" s="16" t="s">
        <v>9624</v>
      </c>
      <c r="D255" s="16">
        <v>1</v>
      </c>
    </row>
    <row r="256" spans="1:4" x14ac:dyDescent="0.25">
      <c r="B256" s="16" t="s">
        <v>10416</v>
      </c>
      <c r="D256" s="16">
        <v>1</v>
      </c>
    </row>
    <row r="257" spans="1:4" x14ac:dyDescent="0.25">
      <c r="A257" s="16" t="s">
        <v>9437</v>
      </c>
      <c r="B257" s="16" t="s">
        <v>9438</v>
      </c>
      <c r="C257" s="16" t="s">
        <v>9582</v>
      </c>
      <c r="D257" s="16">
        <v>1</v>
      </c>
    </row>
    <row r="258" spans="1:4" x14ac:dyDescent="0.25">
      <c r="B258" s="16" t="s">
        <v>10056</v>
      </c>
      <c r="D258" s="16">
        <v>1</v>
      </c>
    </row>
    <row r="259" spans="1:4" x14ac:dyDescent="0.25">
      <c r="B259" s="16" t="s">
        <v>9922</v>
      </c>
      <c r="D259" s="16">
        <v>1</v>
      </c>
    </row>
    <row r="260" spans="1:4" x14ac:dyDescent="0.25">
      <c r="B260" s="16" t="s">
        <v>10417</v>
      </c>
      <c r="D260" s="16">
        <v>1</v>
      </c>
    </row>
    <row r="261" spans="1:4" x14ac:dyDescent="0.25">
      <c r="B261" s="16" t="s">
        <v>10644</v>
      </c>
      <c r="D261" s="16">
        <v>1</v>
      </c>
    </row>
    <row r="262" spans="1:4" x14ac:dyDescent="0.25">
      <c r="B262" s="16" t="s">
        <v>10644</v>
      </c>
      <c r="D262" s="16">
        <v>1</v>
      </c>
    </row>
    <row r="263" spans="1:4" x14ac:dyDescent="0.25">
      <c r="B263" s="16" t="s">
        <v>10057</v>
      </c>
      <c r="D263" s="16">
        <v>1</v>
      </c>
    </row>
    <row r="264" spans="1:4" x14ac:dyDescent="0.25">
      <c r="B264" s="16" t="s">
        <v>10176</v>
      </c>
      <c r="D264" s="16">
        <v>1</v>
      </c>
    </row>
    <row r="265" spans="1:4" x14ac:dyDescent="0.25">
      <c r="B265" s="16" t="s">
        <v>10324</v>
      </c>
      <c r="D265" s="16">
        <v>1</v>
      </c>
    </row>
    <row r="266" spans="1:4" x14ac:dyDescent="0.25">
      <c r="B266" s="16" t="s">
        <v>10215</v>
      </c>
      <c r="D266" s="16">
        <v>1</v>
      </c>
    </row>
    <row r="267" spans="1:4" x14ac:dyDescent="0.25">
      <c r="B267" s="16" t="s">
        <v>10214</v>
      </c>
      <c r="D267" s="16">
        <v>1</v>
      </c>
    </row>
    <row r="268" spans="1:4" x14ac:dyDescent="0.25">
      <c r="B268" s="16" t="s">
        <v>10418</v>
      </c>
      <c r="D268" s="16">
        <v>1</v>
      </c>
    </row>
    <row r="269" spans="1:4" x14ac:dyDescent="0.25">
      <c r="B269" s="16" t="s">
        <v>10058</v>
      </c>
      <c r="D269" s="16">
        <v>1</v>
      </c>
    </row>
    <row r="270" spans="1:4" x14ac:dyDescent="0.25">
      <c r="B270" s="16" t="s">
        <v>10419</v>
      </c>
      <c r="D270" s="16">
        <v>1</v>
      </c>
    </row>
    <row r="271" spans="1:4" x14ac:dyDescent="0.25">
      <c r="B271" s="16" t="s">
        <v>10420</v>
      </c>
      <c r="D271" s="16">
        <v>1</v>
      </c>
    </row>
    <row r="272" spans="1:4" x14ac:dyDescent="0.25">
      <c r="B272" s="16" t="s">
        <v>10544</v>
      </c>
      <c r="D272" s="16">
        <v>1</v>
      </c>
    </row>
    <row r="273" spans="2:4" x14ac:dyDescent="0.25">
      <c r="B273" s="16" t="s">
        <v>10548</v>
      </c>
      <c r="D273" s="16">
        <v>1</v>
      </c>
    </row>
    <row r="274" spans="2:4" x14ac:dyDescent="0.25">
      <c r="B274" s="16" t="s">
        <v>10137</v>
      </c>
      <c r="D274" s="16">
        <v>1</v>
      </c>
    </row>
    <row r="275" spans="2:4" x14ac:dyDescent="0.25">
      <c r="B275" s="16" t="s">
        <v>10323</v>
      </c>
      <c r="D275" s="16">
        <v>1</v>
      </c>
    </row>
    <row r="276" spans="2:4" x14ac:dyDescent="0.25">
      <c r="B276" s="16" t="s">
        <v>10161</v>
      </c>
      <c r="D276" s="16">
        <v>1</v>
      </c>
    </row>
    <row r="277" spans="2:4" x14ac:dyDescent="0.25">
      <c r="B277" s="16" t="s">
        <v>10624</v>
      </c>
      <c r="D277" s="16">
        <v>1</v>
      </c>
    </row>
    <row r="278" spans="2:4" x14ac:dyDescent="0.25">
      <c r="B278" s="16" t="s">
        <v>10646</v>
      </c>
      <c r="D278" s="16">
        <v>1</v>
      </c>
    </row>
    <row r="279" spans="2:4" x14ac:dyDescent="0.25">
      <c r="B279" s="16" t="s">
        <v>10059</v>
      </c>
      <c r="D279" s="16">
        <v>1</v>
      </c>
    </row>
    <row r="280" spans="2:4" x14ac:dyDescent="0.25">
      <c r="B280" s="16" t="s">
        <v>10337</v>
      </c>
      <c r="D280" s="16">
        <v>1</v>
      </c>
    </row>
    <row r="281" spans="2:4" x14ac:dyDescent="0.25">
      <c r="B281" s="16" t="s">
        <v>10307</v>
      </c>
      <c r="D281" s="16">
        <v>1</v>
      </c>
    </row>
    <row r="282" spans="2:4" x14ac:dyDescent="0.25">
      <c r="B282" s="16" t="s">
        <v>10142</v>
      </c>
      <c r="D282" s="16">
        <v>1</v>
      </c>
    </row>
    <row r="283" spans="2:4" x14ac:dyDescent="0.25">
      <c r="B283" s="16" t="s">
        <v>10010</v>
      </c>
      <c r="D283" s="16">
        <v>1</v>
      </c>
    </row>
    <row r="284" spans="2:4" x14ac:dyDescent="0.25">
      <c r="B284" s="16" t="s">
        <v>10382</v>
      </c>
      <c r="D284" s="16">
        <v>1</v>
      </c>
    </row>
    <row r="285" spans="2:4" x14ac:dyDescent="0.25">
      <c r="B285" s="16" t="s">
        <v>9881</v>
      </c>
      <c r="D285" s="16">
        <v>1</v>
      </c>
    </row>
    <row r="286" spans="2:4" x14ac:dyDescent="0.25">
      <c r="B286" s="16" t="s">
        <v>9793</v>
      </c>
      <c r="D286" s="16">
        <v>1</v>
      </c>
    </row>
    <row r="287" spans="2:4" x14ac:dyDescent="0.25">
      <c r="B287" s="16" t="s">
        <v>9889</v>
      </c>
      <c r="D287" s="16">
        <v>1</v>
      </c>
    </row>
    <row r="288" spans="2:4" x14ac:dyDescent="0.25">
      <c r="B288" s="16" t="s">
        <v>10060</v>
      </c>
      <c r="D288" s="16">
        <v>1</v>
      </c>
    </row>
    <row r="289" spans="1:4" x14ac:dyDescent="0.25">
      <c r="A289" s="16" t="s">
        <v>9455</v>
      </c>
      <c r="B289" s="16" t="s">
        <v>9456</v>
      </c>
      <c r="C289" s="16" t="s">
        <v>9591</v>
      </c>
      <c r="D289" s="16">
        <v>1</v>
      </c>
    </row>
    <row r="290" spans="1:4" x14ac:dyDescent="0.25">
      <c r="B290" s="16" t="s">
        <v>10567</v>
      </c>
      <c r="D290" s="16">
        <v>1</v>
      </c>
    </row>
    <row r="291" spans="1:4" x14ac:dyDescent="0.25">
      <c r="B291" s="16" t="s">
        <v>10647</v>
      </c>
      <c r="D291" s="16">
        <v>1</v>
      </c>
    </row>
    <row r="292" spans="1:4" x14ac:dyDescent="0.25">
      <c r="B292" s="16" t="s">
        <v>10647</v>
      </c>
      <c r="D292" s="16">
        <v>1</v>
      </c>
    </row>
    <row r="293" spans="1:4" x14ac:dyDescent="0.25">
      <c r="B293" s="16" t="s">
        <v>9815</v>
      </c>
      <c r="D293" s="16">
        <v>1</v>
      </c>
    </row>
    <row r="294" spans="1:4" x14ac:dyDescent="0.25">
      <c r="B294" s="16" t="s">
        <v>10221</v>
      </c>
      <c r="D294" s="16">
        <v>1</v>
      </c>
    </row>
    <row r="295" spans="1:4" x14ac:dyDescent="0.25">
      <c r="B295" s="16" t="s">
        <v>10546</v>
      </c>
      <c r="D295" s="16">
        <v>1</v>
      </c>
    </row>
    <row r="296" spans="1:4" x14ac:dyDescent="0.25">
      <c r="B296" s="16" t="s">
        <v>10703</v>
      </c>
      <c r="D296" s="16">
        <v>1</v>
      </c>
    </row>
    <row r="297" spans="1:4" x14ac:dyDescent="0.25">
      <c r="B297" s="16" t="s">
        <v>10543</v>
      </c>
      <c r="D297" s="16">
        <v>1</v>
      </c>
    </row>
    <row r="298" spans="1:4" x14ac:dyDescent="0.25">
      <c r="B298" s="16" t="s">
        <v>10551</v>
      </c>
      <c r="D298" s="16">
        <v>1</v>
      </c>
    </row>
    <row r="299" spans="1:4" x14ac:dyDescent="0.25">
      <c r="B299" s="16" t="s">
        <v>10547</v>
      </c>
      <c r="D299" s="16">
        <v>1</v>
      </c>
    </row>
    <row r="300" spans="1:4" x14ac:dyDescent="0.25">
      <c r="B300" s="16" t="s">
        <v>10338</v>
      </c>
      <c r="D300" s="16">
        <v>1</v>
      </c>
    </row>
    <row r="301" spans="1:4" x14ac:dyDescent="0.25">
      <c r="B301" s="16" t="s">
        <v>10061</v>
      </c>
      <c r="D301" s="16">
        <v>1</v>
      </c>
    </row>
    <row r="302" spans="1:4" x14ac:dyDescent="0.25">
      <c r="B302" s="16" t="s">
        <v>10231</v>
      </c>
      <c r="D302" s="16">
        <v>1</v>
      </c>
    </row>
    <row r="303" spans="1:4" x14ac:dyDescent="0.25">
      <c r="B303" s="16" t="s">
        <v>10184</v>
      </c>
      <c r="D303" s="16">
        <v>1</v>
      </c>
    </row>
    <row r="304" spans="1:4" x14ac:dyDescent="0.25">
      <c r="B304" s="16" t="s">
        <v>9917</v>
      </c>
      <c r="D304" s="16">
        <v>1</v>
      </c>
    </row>
    <row r="305" spans="2:4" x14ac:dyDescent="0.25">
      <c r="B305" s="16" t="s">
        <v>10568</v>
      </c>
      <c r="D305" s="16">
        <v>1</v>
      </c>
    </row>
    <row r="306" spans="2:4" x14ac:dyDescent="0.25">
      <c r="B306" s="16" t="s">
        <v>9817</v>
      </c>
      <c r="D306" s="16">
        <v>1</v>
      </c>
    </row>
    <row r="307" spans="2:4" x14ac:dyDescent="0.25">
      <c r="B307" s="16" t="s">
        <v>9919</v>
      </c>
      <c r="D307" s="16">
        <v>1</v>
      </c>
    </row>
    <row r="308" spans="2:4" x14ac:dyDescent="0.25">
      <c r="B308" s="16" t="s">
        <v>10186</v>
      </c>
      <c r="D308" s="16">
        <v>1</v>
      </c>
    </row>
    <row r="309" spans="2:4" x14ac:dyDescent="0.25">
      <c r="B309" s="16" t="s">
        <v>10491</v>
      </c>
      <c r="D309" s="16">
        <v>1</v>
      </c>
    </row>
    <row r="310" spans="2:4" x14ac:dyDescent="0.25">
      <c r="B310" s="16" t="s">
        <v>9920</v>
      </c>
      <c r="D310" s="16">
        <v>1</v>
      </c>
    </row>
    <row r="311" spans="2:4" x14ac:dyDescent="0.25">
      <c r="B311" s="16" t="s">
        <v>10625</v>
      </c>
      <c r="D311" s="16">
        <v>1</v>
      </c>
    </row>
    <row r="312" spans="2:4" x14ac:dyDescent="0.25">
      <c r="B312" s="16" t="s">
        <v>9918</v>
      </c>
      <c r="D312" s="16">
        <v>1</v>
      </c>
    </row>
    <row r="313" spans="2:4" x14ac:dyDescent="0.25">
      <c r="B313" s="16" t="s">
        <v>9979</v>
      </c>
      <c r="D313" s="16">
        <v>1</v>
      </c>
    </row>
    <row r="314" spans="2:4" x14ac:dyDescent="0.25">
      <c r="B314" s="16" t="s">
        <v>9979</v>
      </c>
      <c r="D314" s="16">
        <v>1</v>
      </c>
    </row>
    <row r="315" spans="2:4" x14ac:dyDescent="0.25">
      <c r="B315" s="16" t="s">
        <v>9979</v>
      </c>
      <c r="D315" s="16">
        <v>1</v>
      </c>
    </row>
    <row r="316" spans="2:4" x14ac:dyDescent="0.25">
      <c r="B316" s="16" t="s">
        <v>9979</v>
      </c>
      <c r="D316" s="16">
        <v>1</v>
      </c>
    </row>
    <row r="317" spans="2:4" x14ac:dyDescent="0.25">
      <c r="B317" s="16" t="s">
        <v>9979</v>
      </c>
      <c r="D317" s="16">
        <v>1</v>
      </c>
    </row>
    <row r="318" spans="2:4" x14ac:dyDescent="0.25">
      <c r="B318" s="16" t="s">
        <v>9979</v>
      </c>
      <c r="D318" s="16">
        <v>1</v>
      </c>
    </row>
    <row r="319" spans="2:4" x14ac:dyDescent="0.25">
      <c r="B319" s="16" t="s">
        <v>9816</v>
      </c>
      <c r="D319" s="16">
        <v>1</v>
      </c>
    </row>
    <row r="320" spans="2:4" x14ac:dyDescent="0.25">
      <c r="B320" s="16" t="s">
        <v>9816</v>
      </c>
      <c r="D320" s="16">
        <v>1</v>
      </c>
    </row>
    <row r="321" spans="2:4" x14ac:dyDescent="0.25">
      <c r="B321" s="16" t="s">
        <v>9816</v>
      </c>
      <c r="D321" s="16">
        <v>1</v>
      </c>
    </row>
    <row r="322" spans="2:4" x14ac:dyDescent="0.25">
      <c r="B322" s="16" t="s">
        <v>9816</v>
      </c>
      <c r="D322" s="16">
        <v>1</v>
      </c>
    </row>
    <row r="323" spans="2:4" x14ac:dyDescent="0.25">
      <c r="B323" s="16" t="s">
        <v>9816</v>
      </c>
      <c r="D323" s="16">
        <v>1</v>
      </c>
    </row>
    <row r="324" spans="2:4" x14ac:dyDescent="0.25">
      <c r="B324" s="16" t="s">
        <v>10185</v>
      </c>
      <c r="D324" s="16">
        <v>1</v>
      </c>
    </row>
    <row r="325" spans="2:4" x14ac:dyDescent="0.25">
      <c r="B325" s="16" t="s">
        <v>10190</v>
      </c>
      <c r="D325" s="16">
        <v>1</v>
      </c>
    </row>
    <row r="326" spans="2:4" x14ac:dyDescent="0.25">
      <c r="B326" s="16" t="s">
        <v>10191</v>
      </c>
      <c r="D326" s="16">
        <v>1</v>
      </c>
    </row>
    <row r="327" spans="2:4" x14ac:dyDescent="0.25">
      <c r="B327" s="16" t="s">
        <v>10206</v>
      </c>
      <c r="D327" s="16">
        <v>1</v>
      </c>
    </row>
    <row r="328" spans="2:4" x14ac:dyDescent="0.25">
      <c r="B328" s="16" t="s">
        <v>9894</v>
      </c>
      <c r="D328" s="16">
        <v>1</v>
      </c>
    </row>
    <row r="329" spans="2:4" x14ac:dyDescent="0.25">
      <c r="B329" s="16" t="s">
        <v>9885</v>
      </c>
      <c r="D329" s="16">
        <v>1</v>
      </c>
    </row>
    <row r="330" spans="2:4" x14ac:dyDescent="0.25">
      <c r="B330" s="16" t="s">
        <v>9891</v>
      </c>
      <c r="D330" s="16">
        <v>1</v>
      </c>
    </row>
    <row r="331" spans="2:4" x14ac:dyDescent="0.25">
      <c r="B331" s="16" t="s">
        <v>10648</v>
      </c>
      <c r="D331" s="16">
        <v>1</v>
      </c>
    </row>
    <row r="332" spans="2:4" x14ac:dyDescent="0.25">
      <c r="B332" s="16" t="s">
        <v>9818</v>
      </c>
      <c r="D332" s="16">
        <v>1</v>
      </c>
    </row>
    <row r="333" spans="2:4" x14ac:dyDescent="0.25">
      <c r="B333" s="16" t="s">
        <v>9946</v>
      </c>
      <c r="D333" s="16">
        <v>1</v>
      </c>
    </row>
    <row r="334" spans="2:4" x14ac:dyDescent="0.25">
      <c r="B334" s="16" t="s">
        <v>9967</v>
      </c>
      <c r="D334" s="16">
        <v>1</v>
      </c>
    </row>
    <row r="335" spans="2:4" x14ac:dyDescent="0.25">
      <c r="B335" s="16" t="s">
        <v>9938</v>
      </c>
      <c r="D335" s="16">
        <v>1</v>
      </c>
    </row>
    <row r="336" spans="2:4" x14ac:dyDescent="0.25">
      <c r="B336" s="16" t="s">
        <v>9912</v>
      </c>
      <c r="D336" s="16">
        <v>1</v>
      </c>
    </row>
    <row r="337" spans="1:4" x14ac:dyDescent="0.25">
      <c r="B337" s="16" t="s">
        <v>9913</v>
      </c>
      <c r="D337" s="16">
        <v>1</v>
      </c>
    </row>
    <row r="338" spans="1:4" x14ac:dyDescent="0.25">
      <c r="B338" s="16" t="s">
        <v>10195</v>
      </c>
      <c r="D338" s="16">
        <v>1</v>
      </c>
    </row>
    <row r="339" spans="1:4" x14ac:dyDescent="0.25">
      <c r="B339" s="16" t="s">
        <v>10062</v>
      </c>
      <c r="D339" s="16">
        <v>1</v>
      </c>
    </row>
    <row r="340" spans="1:4" x14ac:dyDescent="0.25">
      <c r="B340" s="16" t="s">
        <v>10421</v>
      </c>
      <c r="D340" s="16">
        <v>1</v>
      </c>
    </row>
    <row r="341" spans="1:4" x14ac:dyDescent="0.25">
      <c r="B341" s="16" t="s">
        <v>10378</v>
      </c>
      <c r="D341" s="16">
        <v>1</v>
      </c>
    </row>
    <row r="342" spans="1:4" x14ac:dyDescent="0.25">
      <c r="B342" s="16" t="s">
        <v>10692</v>
      </c>
      <c r="D342" s="16">
        <v>1</v>
      </c>
    </row>
    <row r="343" spans="1:4" x14ac:dyDescent="0.25">
      <c r="B343" s="16" t="s">
        <v>10725</v>
      </c>
      <c r="D343" s="16">
        <v>1</v>
      </c>
    </row>
    <row r="344" spans="1:4" x14ac:dyDescent="0.25">
      <c r="B344" s="16" t="s">
        <v>10505</v>
      </c>
      <c r="D344" s="16">
        <v>1</v>
      </c>
    </row>
    <row r="345" spans="1:4" x14ac:dyDescent="0.25">
      <c r="B345" s="16" t="s">
        <v>10728</v>
      </c>
      <c r="D345" s="16">
        <v>1</v>
      </c>
    </row>
    <row r="346" spans="1:4" x14ac:dyDescent="0.25">
      <c r="A346" s="16" t="s">
        <v>9528</v>
      </c>
      <c r="B346" s="16" t="s">
        <v>9529</v>
      </c>
      <c r="C346" s="16" t="s">
        <v>9621</v>
      </c>
      <c r="D346" s="16">
        <v>1</v>
      </c>
    </row>
    <row r="347" spans="1:4" x14ac:dyDescent="0.25">
      <c r="B347" s="16" t="s">
        <v>10716</v>
      </c>
      <c r="D347" s="16">
        <v>1</v>
      </c>
    </row>
    <row r="348" spans="1:4" x14ac:dyDescent="0.25">
      <c r="B348" s="16" t="s">
        <v>10506</v>
      </c>
      <c r="D348" s="16">
        <v>1</v>
      </c>
    </row>
    <row r="349" spans="1:4" x14ac:dyDescent="0.25">
      <c r="B349" s="16" t="s">
        <v>10246</v>
      </c>
      <c r="D349" s="16">
        <v>1</v>
      </c>
    </row>
    <row r="350" spans="1:4" x14ac:dyDescent="0.25">
      <c r="B350" s="16" t="s">
        <v>10649</v>
      </c>
      <c r="D350" s="16">
        <v>1</v>
      </c>
    </row>
    <row r="351" spans="1:4" x14ac:dyDescent="0.25">
      <c r="B351" s="16" t="s">
        <v>10650</v>
      </c>
      <c r="D351" s="16">
        <v>1</v>
      </c>
    </row>
    <row r="352" spans="1:4" x14ac:dyDescent="0.25">
      <c r="B352" s="16" t="s">
        <v>10651</v>
      </c>
      <c r="D352" s="16">
        <v>1</v>
      </c>
    </row>
    <row r="353" spans="1:4" x14ac:dyDescent="0.25">
      <c r="B353" s="16" t="s">
        <v>10196</v>
      </c>
      <c r="D353" s="16">
        <v>1</v>
      </c>
    </row>
    <row r="354" spans="1:4" x14ac:dyDescent="0.25">
      <c r="B354" s="16" t="s">
        <v>9888</v>
      </c>
      <c r="D354" s="16">
        <v>1</v>
      </c>
    </row>
    <row r="355" spans="1:4" x14ac:dyDescent="0.25">
      <c r="A355" s="16" t="s">
        <v>9572</v>
      </c>
      <c r="B355" s="16" t="s">
        <v>9573</v>
      </c>
      <c r="C355" s="16" t="s">
        <v>9642</v>
      </c>
      <c r="D355" s="16">
        <v>1</v>
      </c>
    </row>
    <row r="356" spans="1:4" x14ac:dyDescent="0.25">
      <c r="A356" s="16" t="s">
        <v>9477</v>
      </c>
      <c r="B356" s="16" t="s">
        <v>9478</v>
      </c>
      <c r="C356" s="16" t="s">
        <v>9602</v>
      </c>
      <c r="D356" s="16">
        <v>1</v>
      </c>
    </row>
    <row r="357" spans="1:4" x14ac:dyDescent="0.25">
      <c r="B357" s="16" t="s">
        <v>10570</v>
      </c>
      <c r="D357" s="16">
        <v>1</v>
      </c>
    </row>
    <row r="358" spans="1:4" x14ac:dyDescent="0.25">
      <c r="B358" s="16" t="s">
        <v>9807</v>
      </c>
      <c r="D358" s="16">
        <v>1</v>
      </c>
    </row>
    <row r="359" spans="1:4" x14ac:dyDescent="0.25">
      <c r="B359" s="16" t="s">
        <v>10680</v>
      </c>
      <c r="D359" s="16">
        <v>1</v>
      </c>
    </row>
    <row r="360" spans="1:4" x14ac:dyDescent="0.25">
      <c r="B360" s="16" t="s">
        <v>10571</v>
      </c>
      <c r="D360" s="16">
        <v>1</v>
      </c>
    </row>
    <row r="361" spans="1:4" x14ac:dyDescent="0.25">
      <c r="B361" s="16" t="s">
        <v>10422</v>
      </c>
      <c r="D361" s="16">
        <v>1</v>
      </c>
    </row>
    <row r="362" spans="1:4" x14ac:dyDescent="0.25">
      <c r="A362" s="16" t="s">
        <v>9551</v>
      </c>
      <c r="B362" s="16" t="s">
        <v>9552</v>
      </c>
      <c r="C362" s="16" t="s">
        <v>9632</v>
      </c>
      <c r="D362" s="16">
        <v>1</v>
      </c>
    </row>
    <row r="363" spans="1:4" x14ac:dyDescent="0.25">
      <c r="B363" s="16" t="s">
        <v>10263</v>
      </c>
      <c r="D363" s="16">
        <v>1</v>
      </c>
    </row>
    <row r="364" spans="1:4" x14ac:dyDescent="0.25">
      <c r="B364" s="16" t="s">
        <v>9915</v>
      </c>
      <c r="D364" s="16">
        <v>1</v>
      </c>
    </row>
    <row r="365" spans="1:4" x14ac:dyDescent="0.25">
      <c r="B365" s="16" t="s">
        <v>10507</v>
      </c>
      <c r="D365" s="16">
        <v>1</v>
      </c>
    </row>
    <row r="366" spans="1:4" x14ac:dyDescent="0.25">
      <c r="B366" s="16" t="s">
        <v>10293</v>
      </c>
      <c r="D366" s="16">
        <v>1</v>
      </c>
    </row>
    <row r="367" spans="1:4" x14ac:dyDescent="0.25">
      <c r="B367" s="16" t="s">
        <v>10063</v>
      </c>
      <c r="D367" s="16">
        <v>1</v>
      </c>
    </row>
    <row r="368" spans="1:4" x14ac:dyDescent="0.25">
      <c r="B368" s="16" t="s">
        <v>10340</v>
      </c>
      <c r="D368" s="16">
        <v>1</v>
      </c>
    </row>
    <row r="369" spans="2:4" x14ac:dyDescent="0.25">
      <c r="B369" s="16" t="s">
        <v>10146</v>
      </c>
      <c r="D369" s="16">
        <v>1</v>
      </c>
    </row>
    <row r="370" spans="2:4" x14ac:dyDescent="0.25">
      <c r="B370" s="16" t="s">
        <v>10523</v>
      </c>
      <c r="D370" s="16">
        <v>1</v>
      </c>
    </row>
    <row r="371" spans="2:4" x14ac:dyDescent="0.25">
      <c r="B371" s="16" t="s">
        <v>10011</v>
      </c>
      <c r="D371" s="16">
        <v>1</v>
      </c>
    </row>
    <row r="372" spans="2:4" x14ac:dyDescent="0.25">
      <c r="B372" s="16" t="s">
        <v>9976</v>
      </c>
      <c r="D372" s="16">
        <v>1</v>
      </c>
    </row>
    <row r="373" spans="2:4" x14ac:dyDescent="0.25">
      <c r="B373" s="16" t="s">
        <v>10486</v>
      </c>
      <c r="D373" s="16">
        <v>1</v>
      </c>
    </row>
    <row r="374" spans="2:4" x14ac:dyDescent="0.25">
      <c r="B374" s="16" t="s">
        <v>9800</v>
      </c>
      <c r="D374" s="16">
        <v>1</v>
      </c>
    </row>
    <row r="375" spans="2:4" x14ac:dyDescent="0.25">
      <c r="B375" s="16" t="s">
        <v>9897</v>
      </c>
      <c r="D375" s="16">
        <v>1</v>
      </c>
    </row>
    <row r="376" spans="2:4" x14ac:dyDescent="0.25">
      <c r="B376" s="16" t="s">
        <v>9781</v>
      </c>
      <c r="D376" s="16">
        <v>1</v>
      </c>
    </row>
    <row r="377" spans="2:4" x14ac:dyDescent="0.25">
      <c r="B377" s="16" t="s">
        <v>10502</v>
      </c>
      <c r="D377" s="16">
        <v>1</v>
      </c>
    </row>
    <row r="378" spans="2:4" x14ac:dyDescent="0.25">
      <c r="B378" s="16" t="s">
        <v>10391</v>
      </c>
      <c r="D378" s="16">
        <v>1</v>
      </c>
    </row>
    <row r="379" spans="2:4" x14ac:dyDescent="0.25">
      <c r="B379" s="16" t="s">
        <v>10398</v>
      </c>
      <c r="D379" s="16">
        <v>1</v>
      </c>
    </row>
    <row r="380" spans="2:4" x14ac:dyDescent="0.25">
      <c r="B380" s="16" t="s">
        <v>9819</v>
      </c>
      <c r="D380" s="16">
        <v>1</v>
      </c>
    </row>
    <row r="381" spans="2:4" x14ac:dyDescent="0.25">
      <c r="B381" s="16" t="s">
        <v>9947</v>
      </c>
      <c r="D381" s="16">
        <v>1</v>
      </c>
    </row>
    <row r="382" spans="2:4" x14ac:dyDescent="0.25">
      <c r="B382" s="16" t="s">
        <v>9948</v>
      </c>
      <c r="D382" s="16">
        <v>1</v>
      </c>
    </row>
    <row r="383" spans="2:4" x14ac:dyDescent="0.25">
      <c r="B383" s="16" t="s">
        <v>10423</v>
      </c>
      <c r="D383" s="16">
        <v>1</v>
      </c>
    </row>
    <row r="384" spans="2:4" x14ac:dyDescent="0.25">
      <c r="B384" s="16" t="s">
        <v>10424</v>
      </c>
      <c r="D384" s="16">
        <v>1</v>
      </c>
    </row>
    <row r="385" spans="1:4" x14ac:dyDescent="0.25">
      <c r="B385" s="16" t="s">
        <v>10253</v>
      </c>
      <c r="D385" s="16">
        <v>1</v>
      </c>
    </row>
    <row r="386" spans="1:4" x14ac:dyDescent="0.25">
      <c r="B386" s="16" t="s">
        <v>10572</v>
      </c>
      <c r="D386" s="16">
        <v>1</v>
      </c>
    </row>
    <row r="387" spans="1:4" x14ac:dyDescent="0.25">
      <c r="B387" s="16" t="s">
        <v>9821</v>
      </c>
      <c r="D387" s="16">
        <v>1</v>
      </c>
    </row>
    <row r="388" spans="1:4" x14ac:dyDescent="0.25">
      <c r="B388" s="16" t="s">
        <v>9990</v>
      </c>
      <c r="D388" s="16">
        <v>1</v>
      </c>
    </row>
    <row r="389" spans="1:4" x14ac:dyDescent="0.25">
      <c r="B389" s="16" t="s">
        <v>9820</v>
      </c>
      <c r="D389" s="16">
        <v>1</v>
      </c>
    </row>
    <row r="390" spans="1:4" x14ac:dyDescent="0.25">
      <c r="A390" s="16" t="s">
        <v>9712</v>
      </c>
      <c r="B390" s="16" t="s">
        <v>9713</v>
      </c>
      <c r="C390" s="16" t="s">
        <v>9714</v>
      </c>
      <c r="D390" s="16">
        <v>1</v>
      </c>
    </row>
    <row r="391" spans="1:4" x14ac:dyDescent="0.25">
      <c r="A391" s="16" t="s">
        <v>9686</v>
      </c>
      <c r="B391" s="16" t="s">
        <v>9687</v>
      </c>
      <c r="C391" s="16" t="s">
        <v>9711</v>
      </c>
      <c r="D391" s="16">
        <v>1</v>
      </c>
    </row>
    <row r="392" spans="1:4" x14ac:dyDescent="0.25">
      <c r="B392" s="16" t="s">
        <v>9822</v>
      </c>
      <c r="D392" s="16">
        <v>1</v>
      </c>
    </row>
    <row r="393" spans="1:4" x14ac:dyDescent="0.25">
      <c r="B393" s="16" t="s">
        <v>10368</v>
      </c>
      <c r="D393" s="16">
        <v>1</v>
      </c>
    </row>
    <row r="394" spans="1:4" x14ac:dyDescent="0.25">
      <c r="A394" s="16" t="s">
        <v>9541</v>
      </c>
      <c r="B394" s="16" t="s">
        <v>9542</v>
      </c>
      <c r="C394" s="16" t="s">
        <v>9628</v>
      </c>
      <c r="D394" s="16">
        <v>1</v>
      </c>
    </row>
    <row r="395" spans="1:4" x14ac:dyDescent="0.25">
      <c r="B395" s="16" t="s">
        <v>10654</v>
      </c>
      <c r="D395" s="16">
        <v>1</v>
      </c>
    </row>
    <row r="396" spans="1:4" x14ac:dyDescent="0.25">
      <c r="B396" s="16" t="s">
        <v>9866</v>
      </c>
      <c r="D396" s="16">
        <v>1</v>
      </c>
    </row>
    <row r="397" spans="1:4" x14ac:dyDescent="0.25">
      <c r="A397" s="16" t="s">
        <v>9473</v>
      </c>
      <c r="B397" s="16" t="s">
        <v>9474</v>
      </c>
      <c r="C397" s="16" t="s">
        <v>9600</v>
      </c>
      <c r="D397" s="16">
        <v>1</v>
      </c>
    </row>
    <row r="398" spans="1:4" x14ac:dyDescent="0.25">
      <c r="B398" s="16" t="s">
        <v>10693</v>
      </c>
      <c r="D398" s="16">
        <v>1</v>
      </c>
    </row>
    <row r="399" spans="1:4" x14ac:dyDescent="0.25">
      <c r="A399" s="16" t="s">
        <v>9491</v>
      </c>
      <c r="B399" s="16" t="s">
        <v>9756</v>
      </c>
      <c r="C399" s="16" t="s">
        <v>9757</v>
      </c>
      <c r="D399" s="16">
        <v>1</v>
      </c>
    </row>
    <row r="400" spans="1:4" x14ac:dyDescent="0.25">
      <c r="A400" s="16" t="s">
        <v>9547</v>
      </c>
      <c r="B400" s="16" t="s">
        <v>9548</v>
      </c>
      <c r="C400" s="16" t="s">
        <v>9630</v>
      </c>
      <c r="D400" s="16">
        <v>1</v>
      </c>
    </row>
    <row r="401" spans="1:4" x14ac:dyDescent="0.25">
      <c r="A401" s="16" t="s">
        <v>9489</v>
      </c>
      <c r="B401" s="16" t="s">
        <v>9758</v>
      </c>
      <c r="C401" s="16" t="s">
        <v>9759</v>
      </c>
      <c r="D401" s="16">
        <v>1</v>
      </c>
    </row>
    <row r="402" spans="1:4" x14ac:dyDescent="0.25">
      <c r="A402" s="16" t="s">
        <v>9509</v>
      </c>
      <c r="B402" s="16" t="s">
        <v>9510</v>
      </c>
      <c r="C402" s="16" t="s">
        <v>9612</v>
      </c>
      <c r="D402" s="16">
        <v>1</v>
      </c>
    </row>
    <row r="403" spans="1:4" x14ac:dyDescent="0.25">
      <c r="A403" s="16" t="s">
        <v>9443</v>
      </c>
      <c r="B403" s="16" t="s">
        <v>9444</v>
      </c>
      <c r="C403" s="16" t="s">
        <v>9585</v>
      </c>
      <c r="D403" s="16">
        <v>1</v>
      </c>
    </row>
    <row r="404" spans="1:4" x14ac:dyDescent="0.25">
      <c r="A404" s="16" t="s">
        <v>9441</v>
      </c>
      <c r="B404" s="16" t="s">
        <v>9442</v>
      </c>
      <c r="C404" s="16" t="s">
        <v>9584</v>
      </c>
      <c r="D404" s="16">
        <v>1</v>
      </c>
    </row>
    <row r="405" spans="1:4" x14ac:dyDescent="0.25">
      <c r="B405" s="16" t="s">
        <v>9868</v>
      </c>
      <c r="D405" s="16">
        <v>1</v>
      </c>
    </row>
    <row r="406" spans="1:4" x14ac:dyDescent="0.25">
      <c r="B406" s="16" t="s">
        <v>10636</v>
      </c>
      <c r="D406" s="16">
        <v>1</v>
      </c>
    </row>
    <row r="407" spans="1:4" x14ac:dyDescent="0.25">
      <c r="B407" s="16" t="s">
        <v>10179</v>
      </c>
      <c r="D407" s="16">
        <v>1</v>
      </c>
    </row>
    <row r="408" spans="1:4" x14ac:dyDescent="0.25">
      <c r="B408" s="16" t="s">
        <v>9874</v>
      </c>
      <c r="D408" s="16">
        <v>1</v>
      </c>
    </row>
    <row r="409" spans="1:4" x14ac:dyDescent="0.25">
      <c r="B409" s="16" t="s">
        <v>10400</v>
      </c>
      <c r="D409" s="16">
        <v>1</v>
      </c>
    </row>
    <row r="410" spans="1:4" x14ac:dyDescent="0.25">
      <c r="B410" s="16" t="s">
        <v>10204</v>
      </c>
      <c r="D410" s="16">
        <v>1</v>
      </c>
    </row>
    <row r="411" spans="1:4" x14ac:dyDescent="0.25">
      <c r="B411" s="16" t="s">
        <v>10203</v>
      </c>
      <c r="D411" s="16">
        <v>1</v>
      </c>
    </row>
    <row r="412" spans="1:4" x14ac:dyDescent="0.25">
      <c r="B412" s="16" t="s">
        <v>10012</v>
      </c>
      <c r="D412" s="16">
        <v>1</v>
      </c>
    </row>
    <row r="413" spans="1:4" x14ac:dyDescent="0.25">
      <c r="B413" s="16" t="s">
        <v>10575</v>
      </c>
      <c r="D413" s="16">
        <v>1</v>
      </c>
    </row>
    <row r="414" spans="1:4" x14ac:dyDescent="0.25">
      <c r="B414" s="16" t="s">
        <v>9949</v>
      </c>
      <c r="D414" s="16">
        <v>1</v>
      </c>
    </row>
    <row r="415" spans="1:4" x14ac:dyDescent="0.25">
      <c r="B415" s="16" t="s">
        <v>9950</v>
      </c>
      <c r="D415" s="16">
        <v>1</v>
      </c>
    </row>
    <row r="416" spans="1:4" x14ac:dyDescent="0.25">
      <c r="A416" s="16" t="s">
        <v>9721</v>
      </c>
      <c r="B416" s="16" t="s">
        <v>9722</v>
      </c>
      <c r="C416" s="16" t="s">
        <v>9723</v>
      </c>
      <c r="D416" s="16">
        <v>1</v>
      </c>
    </row>
    <row r="417" spans="1:4" x14ac:dyDescent="0.25">
      <c r="B417" s="16" t="s">
        <v>9823</v>
      </c>
      <c r="D417" s="16">
        <v>1</v>
      </c>
    </row>
    <row r="418" spans="1:4" x14ac:dyDescent="0.25">
      <c r="B418" s="16" t="s">
        <v>9863</v>
      </c>
      <c r="D418" s="16">
        <v>1</v>
      </c>
    </row>
    <row r="419" spans="1:4" x14ac:dyDescent="0.25">
      <c r="B419" s="16" t="s">
        <v>10387</v>
      </c>
      <c r="D419" s="16">
        <v>1</v>
      </c>
    </row>
    <row r="420" spans="1:4" x14ac:dyDescent="0.25">
      <c r="A420" s="16" t="s">
        <v>9652</v>
      </c>
      <c r="B420" s="16" t="s">
        <v>9653</v>
      </c>
      <c r="C420" s="16" t="s">
        <v>9654</v>
      </c>
      <c r="D420" s="16">
        <v>1</v>
      </c>
    </row>
    <row r="421" spans="1:4" x14ac:dyDescent="0.25">
      <c r="B421" s="16" t="s">
        <v>10425</v>
      </c>
      <c r="D421" s="16">
        <v>1</v>
      </c>
    </row>
    <row r="422" spans="1:4" x14ac:dyDescent="0.25">
      <c r="B422" s="16" t="s">
        <v>9899</v>
      </c>
      <c r="D422" s="16">
        <v>1</v>
      </c>
    </row>
    <row r="423" spans="1:4" x14ac:dyDescent="0.25">
      <c r="B423" s="16" t="s">
        <v>10576</v>
      </c>
      <c r="D423" s="16">
        <v>1</v>
      </c>
    </row>
    <row r="424" spans="1:4" x14ac:dyDescent="0.25">
      <c r="B424" s="16" t="s">
        <v>10265</v>
      </c>
      <c r="D424" s="16">
        <v>1</v>
      </c>
    </row>
    <row r="425" spans="1:4" x14ac:dyDescent="0.25">
      <c r="B425" s="16" t="s">
        <v>10013</v>
      </c>
      <c r="D425" s="16">
        <v>1</v>
      </c>
    </row>
    <row r="426" spans="1:4" x14ac:dyDescent="0.25">
      <c r="B426" s="16" t="s">
        <v>10745</v>
      </c>
      <c r="D426" s="16">
        <v>1</v>
      </c>
    </row>
    <row r="427" spans="1:4" x14ac:dyDescent="0.25">
      <c r="A427" s="16" t="s">
        <v>9718</v>
      </c>
      <c r="B427" s="16" t="s">
        <v>9719</v>
      </c>
      <c r="C427" s="16" t="s">
        <v>9720</v>
      </c>
      <c r="D427" s="16">
        <v>1</v>
      </c>
    </row>
    <row r="428" spans="1:4" x14ac:dyDescent="0.25">
      <c r="A428" s="16" t="s">
        <v>9576</v>
      </c>
      <c r="B428" s="16" t="s">
        <v>9577</v>
      </c>
      <c r="C428" s="16" t="s">
        <v>9684</v>
      </c>
      <c r="D428" s="16">
        <v>1</v>
      </c>
    </row>
    <row r="429" spans="1:4" x14ac:dyDescent="0.25">
      <c r="A429" s="16" t="s">
        <v>9549</v>
      </c>
      <c r="B429" s="16" t="s">
        <v>9550</v>
      </c>
      <c r="C429" s="16" t="s">
        <v>9631</v>
      </c>
      <c r="D429" s="16">
        <v>1</v>
      </c>
    </row>
    <row r="430" spans="1:4" x14ac:dyDescent="0.25">
      <c r="B430" s="16" t="s">
        <v>10153</v>
      </c>
      <c r="D430" s="16">
        <v>1</v>
      </c>
    </row>
    <row r="431" spans="1:4" x14ac:dyDescent="0.25">
      <c r="B431" s="16" t="s">
        <v>10427</v>
      </c>
      <c r="D431" s="16">
        <v>1</v>
      </c>
    </row>
    <row r="432" spans="1:4" x14ac:dyDescent="0.25">
      <c r="B432" s="16" t="s">
        <v>10218</v>
      </c>
      <c r="D432" s="16">
        <v>1</v>
      </c>
    </row>
    <row r="433" spans="1:4" x14ac:dyDescent="0.25">
      <c r="B433" s="16" t="s">
        <v>10219</v>
      </c>
      <c r="D433" s="16">
        <v>1</v>
      </c>
    </row>
    <row r="434" spans="1:4" x14ac:dyDescent="0.25">
      <c r="B434" s="16" t="s">
        <v>10224</v>
      </c>
      <c r="D434" s="16">
        <v>1</v>
      </c>
    </row>
    <row r="435" spans="1:4" x14ac:dyDescent="0.25">
      <c r="B435" s="16" t="s">
        <v>10341</v>
      </c>
      <c r="D435" s="16">
        <v>1</v>
      </c>
    </row>
    <row r="436" spans="1:4" x14ac:dyDescent="0.25">
      <c r="B436" s="16" t="s">
        <v>9951</v>
      </c>
      <c r="D436" s="16">
        <v>1</v>
      </c>
    </row>
    <row r="437" spans="1:4" x14ac:dyDescent="0.25">
      <c r="B437" s="16" t="s">
        <v>10656</v>
      </c>
      <c r="D437" s="16">
        <v>1</v>
      </c>
    </row>
    <row r="438" spans="1:4" x14ac:dyDescent="0.25">
      <c r="B438" s="16" t="s">
        <v>10653</v>
      </c>
      <c r="D438" s="16">
        <v>1</v>
      </c>
    </row>
    <row r="439" spans="1:4" x14ac:dyDescent="0.25">
      <c r="B439" s="16" t="s">
        <v>10577</v>
      </c>
      <c r="D439" s="16">
        <v>1</v>
      </c>
    </row>
    <row r="440" spans="1:4" x14ac:dyDescent="0.25">
      <c r="B440" s="16" t="s">
        <v>10091</v>
      </c>
      <c r="D440" s="16">
        <v>1</v>
      </c>
    </row>
    <row r="441" spans="1:4" x14ac:dyDescent="0.25">
      <c r="B441" s="16" t="s">
        <v>10091</v>
      </c>
      <c r="D441" s="16">
        <v>1</v>
      </c>
    </row>
    <row r="442" spans="1:4" x14ac:dyDescent="0.25">
      <c r="B442" s="16" t="s">
        <v>9824</v>
      </c>
      <c r="D442" s="16">
        <v>1</v>
      </c>
    </row>
    <row r="443" spans="1:4" x14ac:dyDescent="0.25">
      <c r="A443" s="16" t="s">
        <v>9513</v>
      </c>
      <c r="B443" s="16" t="s">
        <v>9514</v>
      </c>
      <c r="C443" s="16" t="s">
        <v>9614</v>
      </c>
      <c r="D443" s="16">
        <v>1</v>
      </c>
    </row>
    <row r="444" spans="1:4" x14ac:dyDescent="0.25">
      <c r="A444" s="16" t="s">
        <v>9732</v>
      </c>
      <c r="B444" s="16" t="s">
        <v>9733</v>
      </c>
      <c r="C444" s="16" t="s">
        <v>9734</v>
      </c>
      <c r="D444" s="16">
        <v>1</v>
      </c>
    </row>
    <row r="445" spans="1:4" x14ac:dyDescent="0.25">
      <c r="A445" s="16" t="s">
        <v>9738</v>
      </c>
      <c r="B445" s="16" t="s">
        <v>9739</v>
      </c>
      <c r="C445" s="16" t="s">
        <v>9740</v>
      </c>
      <c r="D445" s="16">
        <v>1</v>
      </c>
    </row>
    <row r="446" spans="1:4" x14ac:dyDescent="0.25">
      <c r="B446" s="16" t="s">
        <v>10428</v>
      </c>
      <c r="D446" s="16">
        <v>1</v>
      </c>
    </row>
    <row r="447" spans="1:4" x14ac:dyDescent="0.25">
      <c r="B447" s="16" t="s">
        <v>10208</v>
      </c>
      <c r="D447" s="16">
        <v>1</v>
      </c>
    </row>
    <row r="448" spans="1:4" x14ac:dyDescent="0.25">
      <c r="B448" s="16" t="s">
        <v>9825</v>
      </c>
      <c r="D448" s="16">
        <v>1</v>
      </c>
    </row>
    <row r="449" spans="1:4" x14ac:dyDescent="0.25">
      <c r="B449" s="16" t="s">
        <v>10578</v>
      </c>
      <c r="D449" s="16">
        <v>1</v>
      </c>
    </row>
    <row r="450" spans="1:4" x14ac:dyDescent="0.25">
      <c r="B450" s="16" t="s">
        <v>10658</v>
      </c>
      <c r="D450" s="16">
        <v>1</v>
      </c>
    </row>
    <row r="451" spans="1:4" x14ac:dyDescent="0.25">
      <c r="B451" s="16" t="s">
        <v>10659</v>
      </c>
      <c r="D451" s="16">
        <v>1</v>
      </c>
    </row>
    <row r="452" spans="1:4" x14ac:dyDescent="0.25">
      <c r="B452" s="16" t="s">
        <v>10660</v>
      </c>
      <c r="D452" s="16">
        <v>1</v>
      </c>
    </row>
    <row r="453" spans="1:4" x14ac:dyDescent="0.25">
      <c r="B453" s="16" t="s">
        <v>10657</v>
      </c>
      <c r="D453" s="16">
        <v>1</v>
      </c>
    </row>
    <row r="454" spans="1:4" x14ac:dyDescent="0.25">
      <c r="B454" s="16" t="s">
        <v>10255</v>
      </c>
      <c r="D454" s="16">
        <v>1</v>
      </c>
    </row>
    <row r="455" spans="1:4" x14ac:dyDescent="0.25">
      <c r="B455" s="16" t="s">
        <v>10464</v>
      </c>
      <c r="D455" s="16">
        <v>1</v>
      </c>
    </row>
    <row r="456" spans="1:4" x14ac:dyDescent="0.25">
      <c r="A456" s="16" t="s">
        <v>9495</v>
      </c>
      <c r="B456" s="16" t="s">
        <v>9762</v>
      </c>
      <c r="C456" s="16" t="s">
        <v>9763</v>
      </c>
      <c r="D456" s="16">
        <v>1</v>
      </c>
    </row>
    <row r="457" spans="1:4" x14ac:dyDescent="0.25">
      <c r="B457" s="16" t="s">
        <v>10579</v>
      </c>
      <c r="D457" s="16">
        <v>1</v>
      </c>
    </row>
    <row r="458" spans="1:4" x14ac:dyDescent="0.25">
      <c r="B458" s="16" t="s">
        <v>10247</v>
      </c>
      <c r="D458" s="16">
        <v>1</v>
      </c>
    </row>
    <row r="459" spans="1:4" x14ac:dyDescent="0.25">
      <c r="B459" s="16" t="s">
        <v>10311</v>
      </c>
      <c r="D459" s="16">
        <v>1</v>
      </c>
    </row>
    <row r="460" spans="1:4" x14ac:dyDescent="0.25">
      <c r="A460" s="16" t="s">
        <v>9643</v>
      </c>
      <c r="B460" s="16" t="s">
        <v>9644</v>
      </c>
      <c r="C460" s="16" t="s">
        <v>9645</v>
      </c>
      <c r="D460" s="16">
        <v>1</v>
      </c>
    </row>
    <row r="461" spans="1:4" x14ac:dyDescent="0.25">
      <c r="B461" s="16" t="s">
        <v>10683</v>
      </c>
      <c r="D461" s="16">
        <v>1</v>
      </c>
    </row>
    <row r="462" spans="1:4" x14ac:dyDescent="0.25">
      <c r="B462" s="16" t="s">
        <v>10429</v>
      </c>
      <c r="D462" s="16">
        <v>1</v>
      </c>
    </row>
    <row r="463" spans="1:4" x14ac:dyDescent="0.25">
      <c r="B463" s="16" t="s">
        <v>10209</v>
      </c>
      <c r="D463" s="16">
        <v>1</v>
      </c>
    </row>
    <row r="464" spans="1:4" x14ac:dyDescent="0.25">
      <c r="B464" s="16" t="s">
        <v>10210</v>
      </c>
      <c r="D464" s="16">
        <v>1</v>
      </c>
    </row>
    <row r="465" spans="2:4" x14ac:dyDescent="0.25">
      <c r="B465" s="16" t="s">
        <v>10430</v>
      </c>
      <c r="D465" s="16">
        <v>1</v>
      </c>
    </row>
    <row r="466" spans="2:4" x14ac:dyDescent="0.25">
      <c r="B466" s="16" t="s">
        <v>10064</v>
      </c>
      <c r="D466" s="16">
        <v>1</v>
      </c>
    </row>
    <row r="467" spans="2:4" x14ac:dyDescent="0.25">
      <c r="B467" s="16" t="s">
        <v>10744</v>
      </c>
      <c r="D467" s="16">
        <v>1</v>
      </c>
    </row>
    <row r="468" spans="2:4" x14ac:dyDescent="0.25">
      <c r="B468" s="16" t="s">
        <v>10431</v>
      </c>
      <c r="D468" s="16">
        <v>1</v>
      </c>
    </row>
    <row r="469" spans="2:4" x14ac:dyDescent="0.25">
      <c r="B469" s="16" t="s">
        <v>10508</v>
      </c>
      <c r="D469" s="16">
        <v>1</v>
      </c>
    </row>
    <row r="470" spans="2:4" x14ac:dyDescent="0.25">
      <c r="B470" s="16" t="s">
        <v>10172</v>
      </c>
      <c r="D470" s="16">
        <v>1</v>
      </c>
    </row>
    <row r="471" spans="2:4" x14ac:dyDescent="0.25">
      <c r="B471" s="16" t="s">
        <v>10580</v>
      </c>
      <c r="D471" s="16">
        <v>1</v>
      </c>
    </row>
    <row r="472" spans="2:4" x14ac:dyDescent="0.25">
      <c r="B472" s="16" t="s">
        <v>9826</v>
      </c>
      <c r="D472" s="16">
        <v>1</v>
      </c>
    </row>
    <row r="473" spans="2:4" x14ac:dyDescent="0.25">
      <c r="B473" s="16" t="s">
        <v>10432</v>
      </c>
      <c r="D473" s="16">
        <v>1</v>
      </c>
    </row>
    <row r="474" spans="2:4" x14ac:dyDescent="0.25">
      <c r="B474" s="16" t="s">
        <v>10178</v>
      </c>
      <c r="D474" s="16">
        <v>1</v>
      </c>
    </row>
    <row r="475" spans="2:4" x14ac:dyDescent="0.25">
      <c r="B475" s="16" t="s">
        <v>10174</v>
      </c>
      <c r="D475" s="16">
        <v>1</v>
      </c>
    </row>
    <row r="476" spans="2:4" x14ac:dyDescent="0.25">
      <c r="B476" s="16" t="s">
        <v>10524</v>
      </c>
      <c r="D476" s="16">
        <v>1</v>
      </c>
    </row>
    <row r="477" spans="2:4" x14ac:dyDescent="0.25">
      <c r="B477" s="16" t="s">
        <v>10433</v>
      </c>
      <c r="D477" s="16">
        <v>1</v>
      </c>
    </row>
    <row r="478" spans="2:4" x14ac:dyDescent="0.25">
      <c r="B478" s="16" t="s">
        <v>10581</v>
      </c>
      <c r="D478" s="16">
        <v>1</v>
      </c>
    </row>
    <row r="479" spans="2:4" x14ac:dyDescent="0.25">
      <c r="B479" s="16" t="s">
        <v>9952</v>
      </c>
      <c r="D479" s="16">
        <v>1</v>
      </c>
    </row>
    <row r="480" spans="2:4" x14ac:dyDescent="0.25">
      <c r="B480" s="16" t="s">
        <v>9827</v>
      </c>
      <c r="D480" s="16">
        <v>1</v>
      </c>
    </row>
    <row r="481" spans="1:4" x14ac:dyDescent="0.25">
      <c r="B481" s="16" t="s">
        <v>9877</v>
      </c>
      <c r="D481" s="16">
        <v>1</v>
      </c>
    </row>
    <row r="482" spans="1:4" x14ac:dyDescent="0.25">
      <c r="B482" s="16" t="s">
        <v>10138</v>
      </c>
      <c r="D482" s="16">
        <v>1</v>
      </c>
    </row>
    <row r="483" spans="1:4" x14ac:dyDescent="0.25">
      <c r="B483" s="16" t="s">
        <v>10662</v>
      </c>
      <c r="D483" s="16">
        <v>1</v>
      </c>
    </row>
    <row r="484" spans="1:4" x14ac:dyDescent="0.25">
      <c r="B484" s="16" t="s">
        <v>10014</v>
      </c>
      <c r="D484" s="16">
        <v>1</v>
      </c>
    </row>
    <row r="485" spans="1:4" x14ac:dyDescent="0.25">
      <c r="B485" s="16" t="s">
        <v>10122</v>
      </c>
      <c r="D485" s="16">
        <v>1</v>
      </c>
    </row>
    <row r="486" spans="1:4" x14ac:dyDescent="0.25">
      <c r="B486" s="16" t="s">
        <v>10065</v>
      </c>
      <c r="D486" s="16">
        <v>1</v>
      </c>
    </row>
    <row r="487" spans="1:4" x14ac:dyDescent="0.25">
      <c r="A487" s="16" t="s">
        <v>9690</v>
      </c>
      <c r="B487" s="16" t="s">
        <v>9691</v>
      </c>
      <c r="C487" s="16" t="s">
        <v>9692</v>
      </c>
      <c r="D487" s="16">
        <v>1</v>
      </c>
    </row>
    <row r="488" spans="1:4" x14ac:dyDescent="0.25">
      <c r="B488" s="16" t="s">
        <v>10339</v>
      </c>
      <c r="D488" s="16">
        <v>1</v>
      </c>
    </row>
    <row r="489" spans="1:4" x14ac:dyDescent="0.25">
      <c r="B489" s="16" t="s">
        <v>10342</v>
      </c>
      <c r="D489" s="16">
        <v>1</v>
      </c>
    </row>
    <row r="490" spans="1:4" x14ac:dyDescent="0.25">
      <c r="B490" s="16" t="s">
        <v>10679</v>
      </c>
      <c r="D490" s="16">
        <v>1</v>
      </c>
    </row>
    <row r="491" spans="1:4" x14ac:dyDescent="0.25">
      <c r="B491" s="16" t="s">
        <v>9878</v>
      </c>
      <c r="D491" s="16">
        <v>1</v>
      </c>
    </row>
    <row r="492" spans="1:4" x14ac:dyDescent="0.25">
      <c r="B492" s="16" t="s">
        <v>10092</v>
      </c>
      <c r="D492" s="16">
        <v>1</v>
      </c>
    </row>
    <row r="493" spans="1:4" x14ac:dyDescent="0.25">
      <c r="B493" s="16" t="s">
        <v>10493</v>
      </c>
      <c r="D493" s="16">
        <v>1</v>
      </c>
    </row>
    <row r="494" spans="1:4" x14ac:dyDescent="0.25">
      <c r="B494" s="16" t="s">
        <v>10494</v>
      </c>
      <c r="D494" s="16">
        <v>1</v>
      </c>
    </row>
    <row r="495" spans="1:4" x14ac:dyDescent="0.25">
      <c r="B495" s="16" t="s">
        <v>10162</v>
      </c>
      <c r="D495" s="16">
        <v>1</v>
      </c>
    </row>
    <row r="496" spans="1:4" x14ac:dyDescent="0.25">
      <c r="B496" s="16" t="s">
        <v>10626</v>
      </c>
      <c r="D496" s="16">
        <v>1</v>
      </c>
    </row>
    <row r="497" spans="1:4" x14ac:dyDescent="0.25">
      <c r="B497" s="16" t="s">
        <v>10509</v>
      </c>
      <c r="D497" s="16">
        <v>1</v>
      </c>
    </row>
    <row r="498" spans="1:4" x14ac:dyDescent="0.25">
      <c r="B498" s="16" t="s">
        <v>10525</v>
      </c>
      <c r="D498" s="16">
        <v>1</v>
      </c>
    </row>
    <row r="499" spans="1:4" x14ac:dyDescent="0.25">
      <c r="B499" s="16" t="s">
        <v>10163</v>
      </c>
      <c r="D499" s="16">
        <v>1</v>
      </c>
    </row>
    <row r="500" spans="1:4" x14ac:dyDescent="0.25">
      <c r="B500" s="16" t="s">
        <v>10266</v>
      </c>
      <c r="D500" s="16">
        <v>1</v>
      </c>
    </row>
    <row r="501" spans="1:4" x14ac:dyDescent="0.25">
      <c r="A501" s="16" t="s">
        <v>9724</v>
      </c>
      <c r="B501" s="16" t="s">
        <v>9725</v>
      </c>
      <c r="C501" s="16" t="s">
        <v>9726</v>
      </c>
      <c r="D501" s="16">
        <v>1</v>
      </c>
    </row>
    <row r="502" spans="1:4" x14ac:dyDescent="0.25">
      <c r="B502" s="16" t="s">
        <v>10066</v>
      </c>
      <c r="D502" s="16">
        <v>1</v>
      </c>
    </row>
    <row r="503" spans="1:4" x14ac:dyDescent="0.25">
      <c r="B503" s="16" t="s">
        <v>10434</v>
      </c>
      <c r="D503" s="16">
        <v>1</v>
      </c>
    </row>
    <row r="504" spans="1:4" x14ac:dyDescent="0.25">
      <c r="B504" s="16" t="s">
        <v>10582</v>
      </c>
      <c r="D504" s="16">
        <v>1</v>
      </c>
    </row>
    <row r="505" spans="1:4" x14ac:dyDescent="0.25">
      <c r="B505" s="16" t="s">
        <v>10267</v>
      </c>
      <c r="D505" s="16">
        <v>1</v>
      </c>
    </row>
    <row r="506" spans="1:4" x14ac:dyDescent="0.25">
      <c r="B506" s="16" t="s">
        <v>10403</v>
      </c>
      <c r="D506" s="16">
        <v>1</v>
      </c>
    </row>
    <row r="507" spans="1:4" x14ac:dyDescent="0.25">
      <c r="B507" s="16" t="s">
        <v>10510</v>
      </c>
      <c r="D507" s="16">
        <v>1</v>
      </c>
    </row>
    <row r="508" spans="1:4" x14ac:dyDescent="0.25">
      <c r="B508" s="16" t="s">
        <v>10435</v>
      </c>
      <c r="D508" s="16">
        <v>1</v>
      </c>
    </row>
    <row r="509" spans="1:4" x14ac:dyDescent="0.25">
      <c r="B509" s="16" t="s">
        <v>10436</v>
      </c>
      <c r="D509" s="16">
        <v>1</v>
      </c>
    </row>
    <row r="510" spans="1:4" x14ac:dyDescent="0.25">
      <c r="B510" s="16" t="s">
        <v>9869</v>
      </c>
      <c r="D510" s="16">
        <v>1</v>
      </c>
    </row>
    <row r="511" spans="1:4" x14ac:dyDescent="0.25">
      <c r="B511" s="16" t="s">
        <v>10704</v>
      </c>
      <c r="D511" s="16">
        <v>1</v>
      </c>
    </row>
    <row r="512" spans="1:4" x14ac:dyDescent="0.25">
      <c r="B512" s="16" t="s">
        <v>9828</v>
      </c>
      <c r="D512" s="16">
        <v>1</v>
      </c>
    </row>
    <row r="513" spans="1:4" x14ac:dyDescent="0.25">
      <c r="B513" s="16" t="s">
        <v>10583</v>
      </c>
      <c r="D513" s="16">
        <v>1</v>
      </c>
    </row>
    <row r="514" spans="1:4" x14ac:dyDescent="0.25">
      <c r="B514" s="16" t="s">
        <v>10665</v>
      </c>
      <c r="D514" s="16">
        <v>1</v>
      </c>
    </row>
    <row r="515" spans="1:4" x14ac:dyDescent="0.25">
      <c r="B515" s="16" t="s">
        <v>9933</v>
      </c>
      <c r="D515" s="16">
        <v>1</v>
      </c>
    </row>
    <row r="516" spans="1:4" x14ac:dyDescent="0.25">
      <c r="B516" s="16" t="s">
        <v>10437</v>
      </c>
      <c r="D516" s="16">
        <v>1</v>
      </c>
    </row>
    <row r="517" spans="1:4" x14ac:dyDescent="0.25">
      <c r="B517" s="16" t="s">
        <v>9829</v>
      </c>
      <c r="D517" s="16">
        <v>1</v>
      </c>
    </row>
    <row r="518" spans="1:4" x14ac:dyDescent="0.25">
      <c r="B518" s="16" t="s">
        <v>9934</v>
      </c>
      <c r="D518" s="16">
        <v>1</v>
      </c>
    </row>
    <row r="519" spans="1:4" x14ac:dyDescent="0.25">
      <c r="B519" s="16" t="s">
        <v>10015</v>
      </c>
      <c r="D519" s="16">
        <v>1</v>
      </c>
    </row>
    <row r="520" spans="1:4" x14ac:dyDescent="0.25">
      <c r="B520" s="16" t="s">
        <v>9788</v>
      </c>
      <c r="D520" s="16">
        <v>1</v>
      </c>
    </row>
    <row r="521" spans="1:4" x14ac:dyDescent="0.25">
      <c r="B521" s="16" t="s">
        <v>10268</v>
      </c>
      <c r="D521" s="16">
        <v>1</v>
      </c>
    </row>
    <row r="522" spans="1:4" x14ac:dyDescent="0.25">
      <c r="B522" s="16" t="s">
        <v>10727</v>
      </c>
      <c r="D522" s="16">
        <v>1</v>
      </c>
    </row>
    <row r="523" spans="1:4" x14ac:dyDescent="0.25">
      <c r="B523" s="16" t="s">
        <v>10585</v>
      </c>
      <c r="D523" s="16">
        <v>1</v>
      </c>
    </row>
    <row r="524" spans="1:4" x14ac:dyDescent="0.25">
      <c r="B524" s="16" t="s">
        <v>9830</v>
      </c>
      <c r="D524" s="16">
        <v>1</v>
      </c>
    </row>
    <row r="525" spans="1:4" x14ac:dyDescent="0.25">
      <c r="B525" s="16" t="s">
        <v>10584</v>
      </c>
      <c r="D525" s="16">
        <v>1</v>
      </c>
    </row>
    <row r="526" spans="1:4" x14ac:dyDescent="0.25">
      <c r="B526" s="16" t="s">
        <v>10586</v>
      </c>
      <c r="D526" s="16">
        <v>1</v>
      </c>
    </row>
    <row r="527" spans="1:4" x14ac:dyDescent="0.25">
      <c r="A527" s="16" t="s">
        <v>9695</v>
      </c>
      <c r="B527" s="16" t="s">
        <v>9696</v>
      </c>
      <c r="C527" s="16" t="s">
        <v>9697</v>
      </c>
      <c r="D527" s="16">
        <v>1</v>
      </c>
    </row>
    <row r="528" spans="1:4" x14ac:dyDescent="0.25">
      <c r="A528" s="16" t="s">
        <v>9680</v>
      </c>
      <c r="B528" s="16" t="s">
        <v>9681</v>
      </c>
      <c r="C528" s="16" t="s">
        <v>9682</v>
      </c>
      <c r="D528" s="16">
        <v>1</v>
      </c>
    </row>
    <row r="529" spans="1:4" x14ac:dyDescent="0.25">
      <c r="A529" s="16" t="s">
        <v>9449</v>
      </c>
      <c r="B529" s="16" t="s">
        <v>9450</v>
      </c>
      <c r="C529" s="16" t="s">
        <v>9588</v>
      </c>
      <c r="D529" s="16">
        <v>1</v>
      </c>
    </row>
    <row r="530" spans="1:4" x14ac:dyDescent="0.25">
      <c r="B530" s="16" t="s">
        <v>10149</v>
      </c>
      <c r="D530" s="16">
        <v>1</v>
      </c>
    </row>
    <row r="531" spans="1:4" x14ac:dyDescent="0.25">
      <c r="B531" s="16" t="s">
        <v>10627</v>
      </c>
      <c r="D531" s="16">
        <v>1</v>
      </c>
    </row>
    <row r="532" spans="1:4" x14ac:dyDescent="0.25">
      <c r="B532" s="16" t="s">
        <v>9972</v>
      </c>
      <c r="D532" s="16">
        <v>1</v>
      </c>
    </row>
    <row r="533" spans="1:4" x14ac:dyDescent="0.25">
      <c r="B533" s="16" t="s">
        <v>10125</v>
      </c>
      <c r="D533" s="16">
        <v>1</v>
      </c>
    </row>
    <row r="534" spans="1:4" x14ac:dyDescent="0.25">
      <c r="B534" s="16" t="s">
        <v>10712</v>
      </c>
      <c r="D534" s="16">
        <v>1</v>
      </c>
    </row>
    <row r="535" spans="1:4" x14ac:dyDescent="0.25">
      <c r="B535" s="16" t="s">
        <v>10300</v>
      </c>
      <c r="D535" s="16">
        <v>1</v>
      </c>
    </row>
    <row r="536" spans="1:4" x14ac:dyDescent="0.25">
      <c r="B536" s="16" t="s">
        <v>10016</v>
      </c>
      <c r="D536" s="16">
        <v>1</v>
      </c>
    </row>
    <row r="537" spans="1:4" x14ac:dyDescent="0.25">
      <c r="B537" s="16" t="s">
        <v>9831</v>
      </c>
      <c r="D537" s="16">
        <v>1</v>
      </c>
    </row>
    <row r="538" spans="1:4" x14ac:dyDescent="0.25">
      <c r="B538" s="16" t="s">
        <v>10628</v>
      </c>
      <c r="D538" s="16">
        <v>1</v>
      </c>
    </row>
    <row r="539" spans="1:4" x14ac:dyDescent="0.25">
      <c r="B539" s="16" t="s">
        <v>10717</v>
      </c>
      <c r="D539" s="16">
        <v>1</v>
      </c>
    </row>
    <row r="540" spans="1:4" x14ac:dyDescent="0.25">
      <c r="B540" s="16" t="s">
        <v>10397</v>
      </c>
      <c r="D540" s="16">
        <v>1</v>
      </c>
    </row>
    <row r="541" spans="1:4" x14ac:dyDescent="0.25">
      <c r="B541" s="16" t="s">
        <v>10495</v>
      </c>
      <c r="D541" s="16">
        <v>1</v>
      </c>
    </row>
    <row r="542" spans="1:4" x14ac:dyDescent="0.25">
      <c r="B542" s="16" t="s">
        <v>9953</v>
      </c>
      <c r="D542" s="16">
        <v>1</v>
      </c>
    </row>
    <row r="543" spans="1:4" x14ac:dyDescent="0.25">
      <c r="B543" s="16" t="s">
        <v>9954</v>
      </c>
      <c r="D543" s="16">
        <v>1</v>
      </c>
    </row>
    <row r="544" spans="1:4" x14ac:dyDescent="0.25">
      <c r="B544" s="16" t="s">
        <v>10667</v>
      </c>
      <c r="D544" s="16">
        <v>1</v>
      </c>
    </row>
    <row r="545" spans="1:4" x14ac:dyDescent="0.25">
      <c r="B545" s="16" t="s">
        <v>10730</v>
      </c>
      <c r="D545" s="16">
        <v>1</v>
      </c>
    </row>
    <row r="546" spans="1:4" x14ac:dyDescent="0.25">
      <c r="B546" s="16" t="s">
        <v>10159</v>
      </c>
      <c r="D546" s="16">
        <v>1</v>
      </c>
    </row>
    <row r="547" spans="1:4" x14ac:dyDescent="0.25">
      <c r="B547" s="16" t="s">
        <v>10526</v>
      </c>
      <c r="D547" s="16">
        <v>1</v>
      </c>
    </row>
    <row r="548" spans="1:4" x14ac:dyDescent="0.25">
      <c r="A548" s="16" t="s">
        <v>9487</v>
      </c>
      <c r="B548" s="16" t="s">
        <v>9488</v>
      </c>
      <c r="C548" s="16" t="s">
        <v>9607</v>
      </c>
      <c r="D548" s="16">
        <v>1</v>
      </c>
    </row>
    <row r="549" spans="1:4" x14ac:dyDescent="0.25">
      <c r="A549" s="16" t="s">
        <v>9674</v>
      </c>
      <c r="B549" s="16" t="s">
        <v>9675</v>
      </c>
      <c r="C549" s="16" t="s">
        <v>9676</v>
      </c>
      <c r="D549" s="16">
        <v>1</v>
      </c>
    </row>
    <row r="550" spans="1:4" x14ac:dyDescent="0.25">
      <c r="A550" s="16" t="s">
        <v>9526</v>
      </c>
      <c r="B550" s="16" t="s">
        <v>9527</v>
      </c>
      <c r="C550" s="16" t="s">
        <v>9620</v>
      </c>
      <c r="D550" s="16">
        <v>1</v>
      </c>
    </row>
    <row r="551" spans="1:4" x14ac:dyDescent="0.25">
      <c r="A551" s="16" t="s">
        <v>9467</v>
      </c>
      <c r="B551" s="16" t="s">
        <v>9468</v>
      </c>
      <c r="C551" s="16" t="s">
        <v>9597</v>
      </c>
      <c r="D551" s="16">
        <v>1</v>
      </c>
    </row>
    <row r="552" spans="1:4" x14ac:dyDescent="0.25">
      <c r="A552" s="16" t="s">
        <v>9663</v>
      </c>
      <c r="B552" s="16" t="s">
        <v>9664</v>
      </c>
      <c r="C552" s="16" t="s">
        <v>9665</v>
      </c>
      <c r="D552" s="16">
        <v>1</v>
      </c>
    </row>
    <row r="553" spans="1:4" x14ac:dyDescent="0.25">
      <c r="B553" s="16" t="s">
        <v>9862</v>
      </c>
      <c r="D553" s="16">
        <v>1</v>
      </c>
    </row>
    <row r="554" spans="1:4" x14ac:dyDescent="0.25">
      <c r="A554" s="16" t="s">
        <v>9433</v>
      </c>
      <c r="B554" s="16" t="s">
        <v>9434</v>
      </c>
      <c r="C554" s="16" t="s">
        <v>9580</v>
      </c>
      <c r="D554" s="16">
        <v>1</v>
      </c>
    </row>
    <row r="555" spans="1:4" x14ac:dyDescent="0.25">
      <c r="B555" s="16" t="s">
        <v>10017</v>
      </c>
      <c r="D555" s="16">
        <v>1</v>
      </c>
    </row>
    <row r="556" spans="1:4" x14ac:dyDescent="0.25">
      <c r="B556" s="16" t="s">
        <v>9832</v>
      </c>
      <c r="D556" s="16">
        <v>1</v>
      </c>
    </row>
    <row r="557" spans="1:4" x14ac:dyDescent="0.25">
      <c r="B557" s="16" t="s">
        <v>10343</v>
      </c>
      <c r="D557" s="16">
        <v>1</v>
      </c>
    </row>
    <row r="558" spans="1:4" x14ac:dyDescent="0.25">
      <c r="B558" s="16" t="s">
        <v>10587</v>
      </c>
      <c r="D558" s="16">
        <v>1</v>
      </c>
    </row>
    <row r="559" spans="1:4" x14ac:dyDescent="0.25">
      <c r="B559" s="16" t="s">
        <v>10226</v>
      </c>
      <c r="D559" s="16">
        <v>1</v>
      </c>
    </row>
    <row r="560" spans="1:4" x14ac:dyDescent="0.25">
      <c r="B560" s="16" t="s">
        <v>10227</v>
      </c>
      <c r="D560" s="16">
        <v>1</v>
      </c>
    </row>
    <row r="561" spans="2:4" x14ac:dyDescent="0.25">
      <c r="B561" s="16" t="s">
        <v>10245</v>
      </c>
      <c r="D561" s="16">
        <v>1</v>
      </c>
    </row>
    <row r="562" spans="2:4" x14ac:dyDescent="0.25">
      <c r="B562" s="16" t="s">
        <v>10225</v>
      </c>
      <c r="D562" s="16">
        <v>1</v>
      </c>
    </row>
    <row r="563" spans="2:4" x14ac:dyDescent="0.25">
      <c r="B563" s="16" t="s">
        <v>10158</v>
      </c>
      <c r="D563" s="16">
        <v>1</v>
      </c>
    </row>
    <row r="564" spans="2:4" x14ac:dyDescent="0.25">
      <c r="B564" s="16" t="s">
        <v>10152</v>
      </c>
      <c r="D564" s="16">
        <v>1</v>
      </c>
    </row>
    <row r="565" spans="2:4" x14ac:dyDescent="0.25">
      <c r="B565" s="16" t="s">
        <v>9859</v>
      </c>
      <c r="D565" s="16">
        <v>1</v>
      </c>
    </row>
    <row r="566" spans="2:4" x14ac:dyDescent="0.25">
      <c r="B566" s="16" t="s">
        <v>9992</v>
      </c>
      <c r="D566" s="16">
        <v>1</v>
      </c>
    </row>
    <row r="567" spans="2:4" x14ac:dyDescent="0.25">
      <c r="B567" s="16" t="s">
        <v>10093</v>
      </c>
      <c r="D567" s="16">
        <v>1</v>
      </c>
    </row>
    <row r="568" spans="2:4" x14ac:dyDescent="0.25">
      <c r="B568" s="16" t="s">
        <v>10492</v>
      </c>
      <c r="D568" s="16">
        <v>1</v>
      </c>
    </row>
    <row r="569" spans="2:4" x14ac:dyDescent="0.25">
      <c r="B569" s="16" t="s">
        <v>10295</v>
      </c>
      <c r="D569" s="16">
        <v>1</v>
      </c>
    </row>
    <row r="570" spans="2:4" x14ac:dyDescent="0.25">
      <c r="B570" s="16" t="s">
        <v>10308</v>
      </c>
      <c r="D570" s="16">
        <v>1</v>
      </c>
    </row>
    <row r="571" spans="2:4" x14ac:dyDescent="0.25">
      <c r="B571" s="16" t="s">
        <v>10588</v>
      </c>
      <c r="D571" s="16">
        <v>1</v>
      </c>
    </row>
    <row r="572" spans="2:4" x14ac:dyDescent="0.25">
      <c r="B572" s="16" t="s">
        <v>10067</v>
      </c>
      <c r="D572" s="16">
        <v>1</v>
      </c>
    </row>
    <row r="573" spans="2:4" x14ac:dyDescent="0.25">
      <c r="B573" s="16" t="s">
        <v>10067</v>
      </c>
      <c r="D573" s="16">
        <v>1</v>
      </c>
    </row>
    <row r="574" spans="2:4" x14ac:dyDescent="0.25">
      <c r="B574" s="16" t="s">
        <v>10439</v>
      </c>
      <c r="D574" s="16">
        <v>1</v>
      </c>
    </row>
    <row r="575" spans="2:4" x14ac:dyDescent="0.25">
      <c r="B575" s="16" t="s">
        <v>10438</v>
      </c>
      <c r="D575" s="16">
        <v>1</v>
      </c>
    </row>
    <row r="576" spans="2:4" x14ac:dyDescent="0.25">
      <c r="B576" s="16" t="s">
        <v>10440</v>
      </c>
      <c r="D576" s="16">
        <v>1</v>
      </c>
    </row>
    <row r="577" spans="2:4" x14ac:dyDescent="0.25">
      <c r="B577" s="16" t="s">
        <v>10344</v>
      </c>
      <c r="D577" s="16">
        <v>1</v>
      </c>
    </row>
    <row r="578" spans="2:4" x14ac:dyDescent="0.25">
      <c r="B578" s="16" t="s">
        <v>10441</v>
      </c>
      <c r="D578" s="16">
        <v>1</v>
      </c>
    </row>
    <row r="579" spans="2:4" x14ac:dyDescent="0.25">
      <c r="B579" s="16" t="s">
        <v>9937</v>
      </c>
      <c r="D579" s="16">
        <v>1</v>
      </c>
    </row>
    <row r="580" spans="2:4" x14ac:dyDescent="0.25">
      <c r="B580" s="16" t="s">
        <v>9786</v>
      </c>
      <c r="D580" s="16">
        <v>1</v>
      </c>
    </row>
    <row r="581" spans="2:4" x14ac:dyDescent="0.25">
      <c r="B581" s="16" t="s">
        <v>9932</v>
      </c>
      <c r="D581" s="16">
        <v>1</v>
      </c>
    </row>
    <row r="582" spans="2:4" x14ac:dyDescent="0.25">
      <c r="B582" s="16" t="s">
        <v>10094</v>
      </c>
      <c r="D582" s="16">
        <v>1</v>
      </c>
    </row>
    <row r="583" spans="2:4" x14ac:dyDescent="0.25">
      <c r="B583" s="16" t="s">
        <v>10731</v>
      </c>
      <c r="D583" s="16">
        <v>1</v>
      </c>
    </row>
    <row r="584" spans="2:4" x14ac:dyDescent="0.25">
      <c r="B584" s="16" t="s">
        <v>10068</v>
      </c>
      <c r="D584" s="16">
        <v>1</v>
      </c>
    </row>
    <row r="585" spans="2:4" x14ac:dyDescent="0.25">
      <c r="B585" s="16" t="s">
        <v>9989</v>
      </c>
      <c r="D585" s="16">
        <v>1</v>
      </c>
    </row>
    <row r="586" spans="2:4" x14ac:dyDescent="0.25">
      <c r="B586" s="16" t="s">
        <v>9908</v>
      </c>
      <c r="D586" s="16">
        <v>1</v>
      </c>
    </row>
    <row r="587" spans="2:4" x14ac:dyDescent="0.25">
      <c r="B587" s="16" t="s">
        <v>10177</v>
      </c>
      <c r="D587" s="16">
        <v>1</v>
      </c>
    </row>
    <row r="588" spans="2:4" x14ac:dyDescent="0.25">
      <c r="B588" s="16" t="s">
        <v>10264</v>
      </c>
      <c r="D588" s="16">
        <v>1</v>
      </c>
    </row>
    <row r="589" spans="2:4" x14ac:dyDescent="0.25">
      <c r="B589" s="16" t="s">
        <v>10294</v>
      </c>
      <c r="D589" s="16">
        <v>1</v>
      </c>
    </row>
    <row r="590" spans="2:4" x14ac:dyDescent="0.25">
      <c r="B590" s="16" t="s">
        <v>10141</v>
      </c>
      <c r="D590" s="16">
        <v>1</v>
      </c>
    </row>
    <row r="591" spans="2:4" x14ac:dyDescent="0.25">
      <c r="B591" s="16" t="s">
        <v>10711</v>
      </c>
      <c r="D591" s="16">
        <v>1</v>
      </c>
    </row>
    <row r="592" spans="2:4" x14ac:dyDescent="0.25">
      <c r="B592" s="16" t="s">
        <v>10244</v>
      </c>
      <c r="D592" s="16">
        <v>1</v>
      </c>
    </row>
    <row r="593" spans="2:4" x14ac:dyDescent="0.25">
      <c r="B593" s="16" t="s">
        <v>10589</v>
      </c>
      <c r="D593" s="16">
        <v>1</v>
      </c>
    </row>
    <row r="594" spans="2:4" x14ac:dyDescent="0.25">
      <c r="B594" s="16" t="s">
        <v>9956</v>
      </c>
      <c r="D594" s="16">
        <v>1</v>
      </c>
    </row>
    <row r="595" spans="2:4" x14ac:dyDescent="0.25">
      <c r="B595" s="16" t="s">
        <v>10511</v>
      </c>
      <c r="D595" s="16">
        <v>1</v>
      </c>
    </row>
    <row r="596" spans="2:4" x14ac:dyDescent="0.25">
      <c r="B596" s="16" t="s">
        <v>10512</v>
      </c>
      <c r="D596" s="16">
        <v>1</v>
      </c>
    </row>
    <row r="597" spans="2:4" x14ac:dyDescent="0.25">
      <c r="B597" s="16" t="s">
        <v>10168</v>
      </c>
      <c r="D597" s="16">
        <v>1</v>
      </c>
    </row>
    <row r="598" spans="2:4" x14ac:dyDescent="0.25">
      <c r="B598" s="16" t="s">
        <v>10095</v>
      </c>
      <c r="D598" s="16">
        <v>1</v>
      </c>
    </row>
    <row r="599" spans="2:4" x14ac:dyDescent="0.25">
      <c r="B599" s="16" t="s">
        <v>10442</v>
      </c>
      <c r="D599" s="16">
        <v>1</v>
      </c>
    </row>
    <row r="600" spans="2:4" x14ac:dyDescent="0.25">
      <c r="B600" s="16" t="s">
        <v>10202</v>
      </c>
      <c r="D600" s="16">
        <v>1</v>
      </c>
    </row>
    <row r="601" spans="2:4" x14ac:dyDescent="0.25">
      <c r="B601" s="16" t="s">
        <v>10200</v>
      </c>
      <c r="D601" s="16">
        <v>1</v>
      </c>
    </row>
    <row r="602" spans="2:4" x14ac:dyDescent="0.25">
      <c r="B602" s="16" t="s">
        <v>10201</v>
      </c>
      <c r="D602" s="16">
        <v>1</v>
      </c>
    </row>
    <row r="603" spans="2:4" x14ac:dyDescent="0.25">
      <c r="B603" s="16" t="s">
        <v>10443</v>
      </c>
      <c r="D603" s="16">
        <v>1</v>
      </c>
    </row>
    <row r="604" spans="2:4" x14ac:dyDescent="0.25">
      <c r="B604" s="16" t="s">
        <v>10069</v>
      </c>
      <c r="D604" s="16">
        <v>1</v>
      </c>
    </row>
    <row r="605" spans="2:4" x14ac:dyDescent="0.25">
      <c r="B605" s="16" t="s">
        <v>10096</v>
      </c>
      <c r="D605" s="16">
        <v>1</v>
      </c>
    </row>
    <row r="606" spans="2:4" x14ac:dyDescent="0.25">
      <c r="B606" s="16" t="s">
        <v>10540</v>
      </c>
      <c r="D606" s="16">
        <v>1</v>
      </c>
    </row>
    <row r="607" spans="2:4" x14ac:dyDescent="0.25">
      <c r="B607" s="16" t="s">
        <v>10720</v>
      </c>
      <c r="D607" s="16">
        <v>1</v>
      </c>
    </row>
    <row r="608" spans="2:4" x14ac:dyDescent="0.25">
      <c r="B608" s="16" t="s">
        <v>10097</v>
      </c>
      <c r="D608" s="16">
        <v>1</v>
      </c>
    </row>
    <row r="609" spans="2:4" x14ac:dyDescent="0.25">
      <c r="B609" s="16" t="s">
        <v>9903</v>
      </c>
      <c r="D609" s="16">
        <v>1</v>
      </c>
    </row>
    <row r="610" spans="2:4" x14ac:dyDescent="0.25">
      <c r="B610" s="16" t="s">
        <v>10661</v>
      </c>
      <c r="D610" s="16">
        <v>1</v>
      </c>
    </row>
    <row r="611" spans="2:4" x14ac:dyDescent="0.25">
      <c r="B611" s="16" t="s">
        <v>10591</v>
      </c>
      <c r="D611" s="16">
        <v>1</v>
      </c>
    </row>
    <row r="612" spans="2:4" x14ac:dyDescent="0.25">
      <c r="B612" s="16" t="s">
        <v>10019</v>
      </c>
      <c r="D612" s="16">
        <v>1</v>
      </c>
    </row>
    <row r="613" spans="2:4" x14ac:dyDescent="0.25">
      <c r="B613" s="16" t="s">
        <v>10345</v>
      </c>
      <c r="D613" s="16">
        <v>1</v>
      </c>
    </row>
    <row r="614" spans="2:4" x14ac:dyDescent="0.25">
      <c r="B614" s="16" t="s">
        <v>10346</v>
      </c>
      <c r="D614" s="16">
        <v>1</v>
      </c>
    </row>
    <row r="615" spans="2:4" x14ac:dyDescent="0.25">
      <c r="B615" s="16" t="s">
        <v>10139</v>
      </c>
      <c r="D615" s="16">
        <v>1</v>
      </c>
    </row>
    <row r="616" spans="2:4" x14ac:dyDescent="0.25">
      <c r="B616" s="16" t="s">
        <v>10006</v>
      </c>
      <c r="D616" s="16">
        <v>1</v>
      </c>
    </row>
    <row r="617" spans="2:4" x14ac:dyDescent="0.25">
      <c r="B617" s="16" t="s">
        <v>10347</v>
      </c>
      <c r="D617" s="16">
        <v>1</v>
      </c>
    </row>
    <row r="618" spans="2:4" x14ac:dyDescent="0.25">
      <c r="B618" s="16" t="s">
        <v>10714</v>
      </c>
      <c r="D618" s="16">
        <v>1</v>
      </c>
    </row>
    <row r="619" spans="2:4" x14ac:dyDescent="0.25">
      <c r="B619" s="16" t="s">
        <v>9939</v>
      </c>
      <c r="D619" s="16">
        <v>1</v>
      </c>
    </row>
    <row r="620" spans="2:4" x14ac:dyDescent="0.25">
      <c r="B620" s="16" t="s">
        <v>10444</v>
      </c>
      <c r="D620" s="16">
        <v>1</v>
      </c>
    </row>
    <row r="621" spans="2:4" x14ac:dyDescent="0.25">
      <c r="B621" s="16" t="s">
        <v>10496</v>
      </c>
      <c r="D621" s="16">
        <v>1</v>
      </c>
    </row>
    <row r="622" spans="2:4" x14ac:dyDescent="0.25">
      <c r="B622" s="16" t="s">
        <v>10713</v>
      </c>
      <c r="D622" s="16">
        <v>1</v>
      </c>
    </row>
    <row r="623" spans="2:4" x14ac:dyDescent="0.25">
      <c r="B623" s="16" t="s">
        <v>10670</v>
      </c>
      <c r="D623" s="16">
        <v>1</v>
      </c>
    </row>
    <row r="624" spans="2:4" x14ac:dyDescent="0.25">
      <c r="B624" s="16" t="s">
        <v>10207</v>
      </c>
      <c r="D624" s="16">
        <v>1</v>
      </c>
    </row>
    <row r="625" spans="1:4" x14ac:dyDescent="0.25">
      <c r="B625" s="16" t="s">
        <v>10269</v>
      </c>
      <c r="D625" s="16">
        <v>1</v>
      </c>
    </row>
    <row r="626" spans="1:4" x14ac:dyDescent="0.25">
      <c r="B626" s="16" t="s">
        <v>10270</v>
      </c>
      <c r="D626" s="16">
        <v>1</v>
      </c>
    </row>
    <row r="627" spans="1:4" x14ac:dyDescent="0.25">
      <c r="B627" s="16" t="s">
        <v>10348</v>
      </c>
      <c r="D627" s="16">
        <v>1</v>
      </c>
    </row>
    <row r="628" spans="1:4" x14ac:dyDescent="0.25">
      <c r="B628" s="16" t="s">
        <v>10180</v>
      </c>
      <c r="D628" s="16">
        <v>1</v>
      </c>
    </row>
    <row r="629" spans="1:4" x14ac:dyDescent="0.25">
      <c r="B629" s="16" t="s">
        <v>10592</v>
      </c>
      <c r="D629" s="16">
        <v>1</v>
      </c>
    </row>
    <row r="630" spans="1:4" x14ac:dyDescent="0.25">
      <c r="B630" s="16" t="s">
        <v>10070</v>
      </c>
      <c r="D630" s="16">
        <v>1</v>
      </c>
    </row>
    <row r="631" spans="1:4" x14ac:dyDescent="0.25">
      <c r="B631" s="16" t="s">
        <v>10099</v>
      </c>
      <c r="D631" s="16">
        <v>1</v>
      </c>
    </row>
    <row r="632" spans="1:4" x14ac:dyDescent="0.25">
      <c r="B632" s="16" t="s">
        <v>10098</v>
      </c>
      <c r="D632" s="16">
        <v>1</v>
      </c>
    </row>
    <row r="633" spans="1:4" x14ac:dyDescent="0.25">
      <c r="B633" s="16" t="s">
        <v>9835</v>
      </c>
      <c r="D633" s="16">
        <v>1</v>
      </c>
    </row>
    <row r="634" spans="1:4" x14ac:dyDescent="0.25">
      <c r="B634" s="16" t="s">
        <v>9980</v>
      </c>
      <c r="D634" s="16">
        <v>1</v>
      </c>
    </row>
    <row r="635" spans="1:4" x14ac:dyDescent="0.25">
      <c r="B635" s="16" t="s">
        <v>10724</v>
      </c>
      <c r="D635" s="16">
        <v>1</v>
      </c>
    </row>
    <row r="636" spans="1:4" x14ac:dyDescent="0.25">
      <c r="B636" s="16" t="s">
        <v>10175</v>
      </c>
      <c r="D636" s="16">
        <v>1</v>
      </c>
    </row>
    <row r="637" spans="1:4" x14ac:dyDescent="0.25">
      <c r="B637" s="16" t="s">
        <v>9898</v>
      </c>
      <c r="D637" s="16">
        <v>1</v>
      </c>
    </row>
    <row r="638" spans="1:4" x14ac:dyDescent="0.25">
      <c r="A638" s="16" t="s">
        <v>9507</v>
      </c>
      <c r="B638" s="16" t="s">
        <v>9508</v>
      </c>
      <c r="C638" s="16" t="s">
        <v>9611</v>
      </c>
      <c r="D638" s="16">
        <v>1</v>
      </c>
    </row>
    <row r="639" spans="1:4" x14ac:dyDescent="0.25">
      <c r="B639" s="16" t="s">
        <v>9884</v>
      </c>
      <c r="D639" s="16">
        <v>1</v>
      </c>
    </row>
    <row r="640" spans="1:4" x14ac:dyDescent="0.25">
      <c r="A640" s="16" t="s">
        <v>9493</v>
      </c>
      <c r="B640" s="16" t="s">
        <v>9764</v>
      </c>
      <c r="C640" s="16" t="s">
        <v>9765</v>
      </c>
      <c r="D640" s="16">
        <v>1</v>
      </c>
    </row>
    <row r="641" spans="2:4" x14ac:dyDescent="0.25">
      <c r="B641" s="16" t="s">
        <v>9836</v>
      </c>
      <c r="D641" s="16">
        <v>1</v>
      </c>
    </row>
    <row r="642" spans="2:4" x14ac:dyDescent="0.25">
      <c r="B642" s="16" t="s">
        <v>10527</v>
      </c>
      <c r="D642" s="16">
        <v>1</v>
      </c>
    </row>
    <row r="643" spans="2:4" x14ac:dyDescent="0.25">
      <c r="B643" s="16" t="s">
        <v>10555</v>
      </c>
      <c r="D643" s="16">
        <v>1</v>
      </c>
    </row>
    <row r="644" spans="2:4" x14ac:dyDescent="0.25">
      <c r="B644" s="16" t="s">
        <v>10349</v>
      </c>
      <c r="D644" s="16">
        <v>1</v>
      </c>
    </row>
    <row r="645" spans="2:4" x14ac:dyDescent="0.25">
      <c r="B645" s="16" t="s">
        <v>9957</v>
      </c>
      <c r="D645" s="16">
        <v>1</v>
      </c>
    </row>
    <row r="646" spans="2:4" x14ac:dyDescent="0.25">
      <c r="B646" s="16" t="s">
        <v>10020</v>
      </c>
      <c r="D646" s="16">
        <v>1</v>
      </c>
    </row>
    <row r="647" spans="2:4" x14ac:dyDescent="0.25">
      <c r="B647" s="16" t="s">
        <v>10445</v>
      </c>
      <c r="D647" s="16">
        <v>1</v>
      </c>
    </row>
    <row r="648" spans="2:4" x14ac:dyDescent="0.25">
      <c r="B648" s="16" t="s">
        <v>10688</v>
      </c>
      <c r="D648" s="16">
        <v>1</v>
      </c>
    </row>
    <row r="649" spans="2:4" x14ac:dyDescent="0.25">
      <c r="B649" s="16" t="s">
        <v>10446</v>
      </c>
      <c r="D649" s="16">
        <v>1</v>
      </c>
    </row>
    <row r="650" spans="2:4" x14ac:dyDescent="0.25">
      <c r="B650" s="16" t="s">
        <v>9837</v>
      </c>
      <c r="D650" s="16">
        <v>1</v>
      </c>
    </row>
    <row r="651" spans="2:4" x14ac:dyDescent="0.25">
      <c r="B651" s="16" t="s">
        <v>10513</v>
      </c>
      <c r="D651" s="16">
        <v>1</v>
      </c>
    </row>
    <row r="652" spans="2:4" x14ac:dyDescent="0.25">
      <c r="B652" s="16" t="s">
        <v>10169</v>
      </c>
      <c r="D652" s="16">
        <v>1</v>
      </c>
    </row>
    <row r="653" spans="2:4" x14ac:dyDescent="0.25">
      <c r="B653" s="16" t="s">
        <v>9901</v>
      </c>
      <c r="D653" s="16">
        <v>1</v>
      </c>
    </row>
    <row r="654" spans="2:4" x14ac:dyDescent="0.25">
      <c r="B654" s="16" t="s">
        <v>9991</v>
      </c>
      <c r="D654" s="16">
        <v>1</v>
      </c>
    </row>
    <row r="655" spans="2:4" x14ac:dyDescent="0.25">
      <c r="B655" s="16" t="s">
        <v>10100</v>
      </c>
      <c r="D655" s="16">
        <v>1</v>
      </c>
    </row>
    <row r="656" spans="2:4" x14ac:dyDescent="0.25">
      <c r="B656" s="16" t="s">
        <v>10319</v>
      </c>
      <c r="D656" s="16">
        <v>1</v>
      </c>
    </row>
    <row r="657" spans="2:4" x14ac:dyDescent="0.25">
      <c r="B657" s="16" t="s">
        <v>10528</v>
      </c>
      <c r="D657" s="16">
        <v>1</v>
      </c>
    </row>
    <row r="658" spans="2:4" x14ac:dyDescent="0.25">
      <c r="B658" s="16" t="s">
        <v>10312</v>
      </c>
      <c r="D658" s="16">
        <v>1</v>
      </c>
    </row>
    <row r="659" spans="2:4" x14ac:dyDescent="0.25">
      <c r="B659" s="16" t="s">
        <v>10350</v>
      </c>
      <c r="D659" s="16">
        <v>1</v>
      </c>
    </row>
    <row r="660" spans="2:4" x14ac:dyDescent="0.25">
      <c r="B660" s="16" t="s">
        <v>10351</v>
      </c>
      <c r="D660" s="16">
        <v>1</v>
      </c>
    </row>
    <row r="661" spans="2:4" x14ac:dyDescent="0.25">
      <c r="B661" s="16" t="s">
        <v>10700</v>
      </c>
      <c r="D661" s="16">
        <v>1</v>
      </c>
    </row>
    <row r="662" spans="2:4" x14ac:dyDescent="0.25">
      <c r="B662" s="16" t="s">
        <v>10652</v>
      </c>
      <c r="D662" s="16">
        <v>1</v>
      </c>
    </row>
    <row r="663" spans="2:4" x14ac:dyDescent="0.25">
      <c r="B663" s="16" t="s">
        <v>9895</v>
      </c>
      <c r="D663" s="16">
        <v>1</v>
      </c>
    </row>
    <row r="664" spans="2:4" x14ac:dyDescent="0.25">
      <c r="B664" s="16" t="s">
        <v>10071</v>
      </c>
      <c r="D664" s="16">
        <v>1</v>
      </c>
    </row>
    <row r="665" spans="2:4" x14ac:dyDescent="0.25">
      <c r="B665" s="16" t="s">
        <v>10447</v>
      </c>
      <c r="D665" s="16">
        <v>1</v>
      </c>
    </row>
    <row r="666" spans="2:4" x14ac:dyDescent="0.25">
      <c r="B666" s="16" t="s">
        <v>9838</v>
      </c>
      <c r="D666" s="16">
        <v>1</v>
      </c>
    </row>
    <row r="667" spans="2:4" x14ac:dyDescent="0.25">
      <c r="B667" s="16" t="s">
        <v>9909</v>
      </c>
      <c r="D667" s="16">
        <v>1</v>
      </c>
    </row>
    <row r="668" spans="2:4" x14ac:dyDescent="0.25">
      <c r="B668" s="16" t="s">
        <v>9958</v>
      </c>
      <c r="D668" s="16">
        <v>1</v>
      </c>
    </row>
    <row r="669" spans="2:4" x14ac:dyDescent="0.25">
      <c r="B669" s="16" t="s">
        <v>10448</v>
      </c>
      <c r="D669" s="16">
        <v>1</v>
      </c>
    </row>
    <row r="670" spans="2:4" x14ac:dyDescent="0.25">
      <c r="B670" s="16" t="s">
        <v>9959</v>
      </c>
      <c r="D670" s="16">
        <v>1</v>
      </c>
    </row>
    <row r="671" spans="2:4" x14ac:dyDescent="0.25">
      <c r="B671" s="16" t="s">
        <v>9928</v>
      </c>
      <c r="D671" s="16">
        <v>1</v>
      </c>
    </row>
    <row r="672" spans="2:4" x14ac:dyDescent="0.25">
      <c r="B672" s="16" t="s">
        <v>9839</v>
      </c>
      <c r="D672" s="16">
        <v>1</v>
      </c>
    </row>
    <row r="673" spans="2:4" x14ac:dyDescent="0.25">
      <c r="B673" s="16" t="s">
        <v>9840</v>
      </c>
      <c r="D673" s="16">
        <v>1</v>
      </c>
    </row>
    <row r="674" spans="2:4" x14ac:dyDescent="0.25">
      <c r="B674" s="16" t="s">
        <v>10449</v>
      </c>
      <c r="D674" s="16">
        <v>1</v>
      </c>
    </row>
    <row r="675" spans="2:4" x14ac:dyDescent="0.25">
      <c r="B675" s="16" t="s">
        <v>10352</v>
      </c>
      <c r="D675" s="16">
        <v>1</v>
      </c>
    </row>
    <row r="676" spans="2:4" x14ac:dyDescent="0.25">
      <c r="B676" s="16" t="s">
        <v>10450</v>
      </c>
      <c r="D676" s="16">
        <v>1</v>
      </c>
    </row>
    <row r="677" spans="2:4" x14ac:dyDescent="0.25">
      <c r="B677" s="16" t="s">
        <v>9833</v>
      </c>
      <c r="D677" s="16">
        <v>1</v>
      </c>
    </row>
    <row r="678" spans="2:4" x14ac:dyDescent="0.25">
      <c r="B678" s="16" t="s">
        <v>9921</v>
      </c>
      <c r="D678" s="16">
        <v>1</v>
      </c>
    </row>
    <row r="679" spans="2:4" x14ac:dyDescent="0.25">
      <c r="B679" s="16" t="s">
        <v>10451</v>
      </c>
      <c r="D679" s="16">
        <v>1</v>
      </c>
    </row>
    <row r="680" spans="2:4" x14ac:dyDescent="0.25">
      <c r="B680" s="16" t="s">
        <v>10243</v>
      </c>
      <c r="D680" s="16">
        <v>1</v>
      </c>
    </row>
    <row r="681" spans="2:4" x14ac:dyDescent="0.25">
      <c r="B681" s="16" t="s">
        <v>10194</v>
      </c>
      <c r="D681" s="16">
        <v>1</v>
      </c>
    </row>
    <row r="682" spans="2:4" x14ac:dyDescent="0.25">
      <c r="B682" s="16" t="s">
        <v>10353</v>
      </c>
      <c r="D682" s="16">
        <v>1</v>
      </c>
    </row>
    <row r="683" spans="2:4" x14ac:dyDescent="0.25">
      <c r="B683" s="16" t="s">
        <v>10529</v>
      </c>
      <c r="D683" s="16">
        <v>1</v>
      </c>
    </row>
    <row r="684" spans="2:4" x14ac:dyDescent="0.25">
      <c r="B684" s="16" t="s">
        <v>10593</v>
      </c>
      <c r="D684" s="16">
        <v>1</v>
      </c>
    </row>
    <row r="685" spans="2:4" x14ac:dyDescent="0.25">
      <c r="B685" s="16" t="s">
        <v>10072</v>
      </c>
      <c r="D685" s="16">
        <v>1</v>
      </c>
    </row>
    <row r="686" spans="2:4" x14ac:dyDescent="0.25">
      <c r="B686" s="16" t="s">
        <v>10043</v>
      </c>
      <c r="D686" s="16">
        <v>1</v>
      </c>
    </row>
    <row r="687" spans="2:4" x14ac:dyDescent="0.25">
      <c r="B687" s="16" t="s">
        <v>10042</v>
      </c>
      <c r="D687" s="16">
        <v>1</v>
      </c>
    </row>
    <row r="688" spans="2:4" x14ac:dyDescent="0.25">
      <c r="B688" s="16" t="s">
        <v>9782</v>
      </c>
      <c r="D688" s="16">
        <v>1</v>
      </c>
    </row>
    <row r="689" spans="2:4" x14ac:dyDescent="0.25">
      <c r="B689" s="16" t="s">
        <v>9842</v>
      </c>
      <c r="D689" s="16">
        <v>1</v>
      </c>
    </row>
    <row r="690" spans="2:4" x14ac:dyDescent="0.25">
      <c r="B690" s="16" t="s">
        <v>10452</v>
      </c>
      <c r="D690" s="16">
        <v>1</v>
      </c>
    </row>
    <row r="691" spans="2:4" x14ac:dyDescent="0.25">
      <c r="B691" s="16" t="s">
        <v>10736</v>
      </c>
      <c r="D691" s="16">
        <v>1</v>
      </c>
    </row>
    <row r="692" spans="2:4" x14ac:dyDescent="0.25">
      <c r="B692" s="16" t="s">
        <v>10354</v>
      </c>
      <c r="D692" s="16">
        <v>1</v>
      </c>
    </row>
    <row r="693" spans="2:4" x14ac:dyDescent="0.25">
      <c r="B693" s="16" t="s">
        <v>9841</v>
      </c>
      <c r="D693" s="16">
        <v>1</v>
      </c>
    </row>
    <row r="694" spans="2:4" x14ac:dyDescent="0.25">
      <c r="B694" s="16" t="s">
        <v>10355</v>
      </c>
      <c r="D694" s="16">
        <v>1</v>
      </c>
    </row>
    <row r="695" spans="2:4" x14ac:dyDescent="0.25">
      <c r="B695" s="16" t="s">
        <v>9994</v>
      </c>
      <c r="D695" s="16">
        <v>1</v>
      </c>
    </row>
    <row r="696" spans="2:4" x14ac:dyDescent="0.25">
      <c r="B696" s="16" t="s">
        <v>10021</v>
      </c>
      <c r="D696" s="16">
        <v>1</v>
      </c>
    </row>
    <row r="697" spans="2:4" x14ac:dyDescent="0.25">
      <c r="B697" s="16" t="s">
        <v>10022</v>
      </c>
      <c r="D697" s="16">
        <v>1</v>
      </c>
    </row>
    <row r="698" spans="2:4" x14ac:dyDescent="0.25">
      <c r="B698" s="16" t="s">
        <v>10274</v>
      </c>
      <c r="D698" s="16">
        <v>1</v>
      </c>
    </row>
    <row r="699" spans="2:4" x14ac:dyDescent="0.25">
      <c r="B699" s="16" t="s">
        <v>9960</v>
      </c>
      <c r="D699" s="16">
        <v>1</v>
      </c>
    </row>
    <row r="700" spans="2:4" x14ac:dyDescent="0.25">
      <c r="B700" s="16" t="s">
        <v>10273</v>
      </c>
      <c r="D700" s="16">
        <v>1</v>
      </c>
    </row>
    <row r="701" spans="2:4" x14ac:dyDescent="0.25">
      <c r="B701" s="16" t="s">
        <v>10272</v>
      </c>
      <c r="D701" s="16">
        <v>1</v>
      </c>
    </row>
    <row r="702" spans="2:4" x14ac:dyDescent="0.25">
      <c r="B702" s="16" t="s">
        <v>10271</v>
      </c>
      <c r="D702" s="16">
        <v>1</v>
      </c>
    </row>
    <row r="703" spans="2:4" x14ac:dyDescent="0.25">
      <c r="B703" s="16" t="s">
        <v>10102</v>
      </c>
      <c r="D703" s="16">
        <v>1</v>
      </c>
    </row>
    <row r="704" spans="2:4" x14ac:dyDescent="0.25">
      <c r="B704" s="16" t="s">
        <v>10514</v>
      </c>
      <c r="D704" s="16">
        <v>1</v>
      </c>
    </row>
    <row r="705" spans="1:4" x14ac:dyDescent="0.25">
      <c r="B705" s="16" t="s">
        <v>10498</v>
      </c>
      <c r="D705" s="16">
        <v>1</v>
      </c>
    </row>
    <row r="706" spans="1:4" x14ac:dyDescent="0.25">
      <c r="B706" s="16" t="s">
        <v>10594</v>
      </c>
      <c r="D706" s="16">
        <v>1</v>
      </c>
    </row>
    <row r="707" spans="1:4" x14ac:dyDescent="0.25">
      <c r="B707" s="16" t="s">
        <v>9914</v>
      </c>
      <c r="D707" s="16">
        <v>1</v>
      </c>
    </row>
    <row r="708" spans="1:4" x14ac:dyDescent="0.25">
      <c r="B708" s="16" t="s">
        <v>10288</v>
      </c>
      <c r="D708" s="16">
        <v>1</v>
      </c>
    </row>
    <row r="709" spans="1:4" x14ac:dyDescent="0.25">
      <c r="B709" s="16" t="s">
        <v>10453</v>
      </c>
      <c r="D709" s="16">
        <v>1</v>
      </c>
    </row>
    <row r="710" spans="1:4" x14ac:dyDescent="0.25">
      <c r="B710" s="16" t="s">
        <v>10356</v>
      </c>
      <c r="D710" s="16">
        <v>1</v>
      </c>
    </row>
    <row r="711" spans="1:4" x14ac:dyDescent="0.25">
      <c r="B711" s="16" t="s">
        <v>10217</v>
      </c>
      <c r="D711" s="16">
        <v>1</v>
      </c>
    </row>
    <row r="712" spans="1:4" x14ac:dyDescent="0.25">
      <c r="B712" s="16" t="s">
        <v>9860</v>
      </c>
      <c r="D712" s="16">
        <v>1</v>
      </c>
    </row>
    <row r="713" spans="1:4" x14ac:dyDescent="0.25">
      <c r="B713" s="16" t="s">
        <v>10595</v>
      </c>
      <c r="D713" s="16">
        <v>1</v>
      </c>
    </row>
    <row r="714" spans="1:4" x14ac:dyDescent="0.25">
      <c r="B714" s="16" t="s">
        <v>10023</v>
      </c>
      <c r="D714" s="16">
        <v>1</v>
      </c>
    </row>
    <row r="715" spans="1:4" x14ac:dyDescent="0.25">
      <c r="B715" s="16" t="s">
        <v>10734</v>
      </c>
      <c r="D715" s="16">
        <v>1</v>
      </c>
    </row>
    <row r="716" spans="1:4" x14ac:dyDescent="0.25">
      <c r="B716" s="16" t="s">
        <v>10596</v>
      </c>
      <c r="D716" s="16">
        <v>1</v>
      </c>
    </row>
    <row r="717" spans="1:4" x14ac:dyDescent="0.25">
      <c r="B717" s="16" t="s">
        <v>10232</v>
      </c>
      <c r="D717" s="16">
        <v>1</v>
      </c>
    </row>
    <row r="718" spans="1:4" x14ac:dyDescent="0.25">
      <c r="B718" s="16" t="s">
        <v>10103</v>
      </c>
      <c r="D718" s="16">
        <v>1</v>
      </c>
    </row>
    <row r="719" spans="1:4" x14ac:dyDescent="0.25">
      <c r="A719" s="16" t="s">
        <v>9479</v>
      </c>
      <c r="B719" s="16" t="s">
        <v>9480</v>
      </c>
      <c r="C719" s="16" t="s">
        <v>9603</v>
      </c>
      <c r="D719" s="16">
        <v>1</v>
      </c>
    </row>
    <row r="720" spans="1:4" x14ac:dyDescent="0.25">
      <c r="A720" s="16" t="s">
        <v>9479</v>
      </c>
      <c r="B720" s="16" t="s">
        <v>9655</v>
      </c>
      <c r="C720" s="16" t="s">
        <v>9656</v>
      </c>
      <c r="D720" s="16">
        <v>1</v>
      </c>
    </row>
    <row r="721" spans="2:4" x14ac:dyDescent="0.25">
      <c r="B721" s="16" t="s">
        <v>10454</v>
      </c>
      <c r="D721" s="16">
        <v>1</v>
      </c>
    </row>
    <row r="722" spans="2:4" x14ac:dyDescent="0.25">
      <c r="B722" s="16" t="s">
        <v>10287</v>
      </c>
      <c r="D722" s="16">
        <v>1</v>
      </c>
    </row>
    <row r="723" spans="2:4" x14ac:dyDescent="0.25">
      <c r="B723" s="16" t="s">
        <v>10671</v>
      </c>
      <c r="D723" s="16">
        <v>1</v>
      </c>
    </row>
    <row r="724" spans="2:4" x14ac:dyDescent="0.25">
      <c r="B724" s="16" t="s">
        <v>9961</v>
      </c>
      <c r="D724" s="16">
        <v>1</v>
      </c>
    </row>
    <row r="725" spans="2:4" x14ac:dyDescent="0.25">
      <c r="B725" s="16" t="s">
        <v>10672</v>
      </c>
      <c r="D725" s="16">
        <v>1</v>
      </c>
    </row>
    <row r="726" spans="2:4" x14ac:dyDescent="0.25">
      <c r="B726" s="16" t="s">
        <v>10673</v>
      </c>
      <c r="D726" s="16">
        <v>1</v>
      </c>
    </row>
    <row r="727" spans="2:4" x14ac:dyDescent="0.25">
      <c r="B727" s="16" t="s">
        <v>10275</v>
      </c>
      <c r="D727" s="16">
        <v>1</v>
      </c>
    </row>
    <row r="728" spans="2:4" x14ac:dyDescent="0.25">
      <c r="B728" s="16" t="s">
        <v>9997</v>
      </c>
      <c r="D728" s="16">
        <v>1</v>
      </c>
    </row>
    <row r="729" spans="2:4" x14ac:dyDescent="0.25">
      <c r="B729" s="16" t="s">
        <v>10073</v>
      </c>
      <c r="D729" s="16">
        <v>1</v>
      </c>
    </row>
    <row r="730" spans="2:4" x14ac:dyDescent="0.25">
      <c r="B730" s="16" t="s">
        <v>10242</v>
      </c>
      <c r="D730" s="16">
        <v>1</v>
      </c>
    </row>
    <row r="731" spans="2:4" x14ac:dyDescent="0.25">
      <c r="B731" s="16" t="s">
        <v>10024</v>
      </c>
      <c r="D731" s="16">
        <v>1</v>
      </c>
    </row>
    <row r="732" spans="2:4" x14ac:dyDescent="0.25">
      <c r="B732" s="16" t="s">
        <v>10455</v>
      </c>
      <c r="D732" s="16">
        <v>1</v>
      </c>
    </row>
    <row r="733" spans="2:4" x14ac:dyDescent="0.25">
      <c r="B733" s="16" t="s">
        <v>10304</v>
      </c>
      <c r="D733" s="16">
        <v>1</v>
      </c>
    </row>
    <row r="734" spans="2:4" x14ac:dyDescent="0.25">
      <c r="B734" s="16" t="s">
        <v>10143</v>
      </c>
      <c r="D734" s="16">
        <v>1</v>
      </c>
    </row>
    <row r="735" spans="2:4" x14ac:dyDescent="0.25">
      <c r="B735" s="16" t="s">
        <v>10144</v>
      </c>
      <c r="D735" s="16">
        <v>1</v>
      </c>
    </row>
    <row r="736" spans="2:4" x14ac:dyDescent="0.25">
      <c r="B736" s="16" t="s">
        <v>10305</v>
      </c>
      <c r="D736" s="16">
        <v>1</v>
      </c>
    </row>
    <row r="737" spans="1:4" x14ac:dyDescent="0.25">
      <c r="B737" s="16" t="s">
        <v>9962</v>
      </c>
      <c r="D737" s="16">
        <v>1</v>
      </c>
    </row>
    <row r="738" spans="1:4" x14ac:dyDescent="0.25">
      <c r="B738" s="16" t="s">
        <v>10357</v>
      </c>
      <c r="D738" s="16">
        <v>1</v>
      </c>
    </row>
    <row r="739" spans="1:4" x14ac:dyDescent="0.25">
      <c r="B739" s="16" t="s">
        <v>9996</v>
      </c>
      <c r="D739" s="16">
        <v>1</v>
      </c>
    </row>
    <row r="740" spans="1:4" x14ac:dyDescent="0.25">
      <c r="B740" s="16" t="s">
        <v>10598</v>
      </c>
      <c r="D740" s="16">
        <v>1</v>
      </c>
    </row>
    <row r="741" spans="1:4" x14ac:dyDescent="0.25">
      <c r="A741" s="16" t="s">
        <v>9451</v>
      </c>
      <c r="B741" s="16" t="s">
        <v>9452</v>
      </c>
      <c r="C741" s="16" t="s">
        <v>9589</v>
      </c>
      <c r="D741" s="16">
        <v>1</v>
      </c>
    </row>
    <row r="742" spans="1:4" x14ac:dyDescent="0.25">
      <c r="B742" s="16" t="s">
        <v>10075</v>
      </c>
      <c r="D742" s="16">
        <v>1</v>
      </c>
    </row>
    <row r="743" spans="1:4" x14ac:dyDescent="0.25">
      <c r="B743" s="16" t="s">
        <v>10074</v>
      </c>
      <c r="D743" s="16">
        <v>1</v>
      </c>
    </row>
    <row r="744" spans="1:4" x14ac:dyDescent="0.25">
      <c r="B744" s="16" t="s">
        <v>10456</v>
      </c>
      <c r="D744" s="16">
        <v>1</v>
      </c>
    </row>
    <row r="745" spans="1:4" x14ac:dyDescent="0.25">
      <c r="A745" s="16" t="s">
        <v>9567</v>
      </c>
      <c r="B745" s="16" t="s">
        <v>9766</v>
      </c>
      <c r="C745" s="16" t="s">
        <v>9767</v>
      </c>
      <c r="D745" s="16">
        <v>1</v>
      </c>
    </row>
    <row r="746" spans="1:4" x14ac:dyDescent="0.25">
      <c r="A746" s="16" t="s">
        <v>9567</v>
      </c>
      <c r="B746" s="16" t="s">
        <v>9768</v>
      </c>
      <c r="C746" s="16" t="s">
        <v>9769</v>
      </c>
      <c r="D746" s="16">
        <v>1</v>
      </c>
    </row>
    <row r="747" spans="1:4" x14ac:dyDescent="0.25">
      <c r="B747" s="16" t="s">
        <v>10599</v>
      </c>
      <c r="D747" s="16">
        <v>1</v>
      </c>
    </row>
    <row r="748" spans="1:4" x14ac:dyDescent="0.25">
      <c r="B748" s="16" t="s">
        <v>10002</v>
      </c>
      <c r="D748" s="16">
        <v>1</v>
      </c>
    </row>
    <row r="749" spans="1:4" x14ac:dyDescent="0.25">
      <c r="B749" s="16" t="s">
        <v>10297</v>
      </c>
      <c r="D749" s="16">
        <v>1</v>
      </c>
    </row>
    <row r="750" spans="1:4" x14ac:dyDescent="0.25">
      <c r="B750" s="16" t="s">
        <v>10001</v>
      </c>
      <c r="D750" s="16">
        <v>1</v>
      </c>
    </row>
    <row r="751" spans="1:4" x14ac:dyDescent="0.25">
      <c r="B751" s="16" t="s">
        <v>9963</v>
      </c>
      <c r="D751" s="16">
        <v>1</v>
      </c>
    </row>
    <row r="752" spans="1:4" x14ac:dyDescent="0.25">
      <c r="B752" s="16" t="s">
        <v>10173</v>
      </c>
      <c r="D752" s="16">
        <v>1</v>
      </c>
    </row>
    <row r="753" spans="1:4" x14ac:dyDescent="0.25">
      <c r="B753" s="16" t="s">
        <v>9935</v>
      </c>
      <c r="D753" s="16">
        <v>1</v>
      </c>
    </row>
    <row r="754" spans="1:4" x14ac:dyDescent="0.25">
      <c r="B754" s="16" t="s">
        <v>10396</v>
      </c>
      <c r="D754" s="16">
        <v>1</v>
      </c>
    </row>
    <row r="755" spans="1:4" x14ac:dyDescent="0.25">
      <c r="B755" s="16" t="s">
        <v>10490</v>
      </c>
      <c r="D755" s="16">
        <v>1</v>
      </c>
    </row>
    <row r="756" spans="1:4" x14ac:dyDescent="0.25">
      <c r="A756" s="16" t="s">
        <v>9778</v>
      </c>
      <c r="B756" s="16" t="s">
        <v>9770</v>
      </c>
      <c r="C756" s="16" t="s">
        <v>9771</v>
      </c>
      <c r="D756" s="16">
        <v>1</v>
      </c>
    </row>
    <row r="757" spans="1:4" x14ac:dyDescent="0.25">
      <c r="B757" s="16" t="s">
        <v>10457</v>
      </c>
      <c r="D757" s="16">
        <v>1</v>
      </c>
    </row>
    <row r="758" spans="1:4" x14ac:dyDescent="0.25">
      <c r="B758" s="16" t="s">
        <v>10530</v>
      </c>
      <c r="D758" s="16">
        <v>1</v>
      </c>
    </row>
    <row r="759" spans="1:4" x14ac:dyDescent="0.25">
      <c r="B759" s="16" t="s">
        <v>10668</v>
      </c>
      <c r="D759" s="16">
        <v>1</v>
      </c>
    </row>
    <row r="760" spans="1:4" x14ac:dyDescent="0.25">
      <c r="B760" s="16" t="s">
        <v>9883</v>
      </c>
      <c r="D760" s="16">
        <v>1</v>
      </c>
    </row>
    <row r="761" spans="1:4" x14ac:dyDescent="0.25">
      <c r="B761" s="16" t="s">
        <v>10531</v>
      </c>
      <c r="D761" s="16">
        <v>1</v>
      </c>
    </row>
    <row r="762" spans="1:4" x14ac:dyDescent="0.25">
      <c r="B762" s="16" t="s">
        <v>10148</v>
      </c>
      <c r="D762" s="16">
        <v>1</v>
      </c>
    </row>
    <row r="763" spans="1:4" x14ac:dyDescent="0.25">
      <c r="A763" s="16" t="s">
        <v>9494</v>
      </c>
      <c r="B763" s="16" t="s">
        <v>9772</v>
      </c>
      <c r="C763" s="16" t="s">
        <v>9773</v>
      </c>
      <c r="D763" s="16">
        <v>1</v>
      </c>
    </row>
    <row r="764" spans="1:4" x14ac:dyDescent="0.25">
      <c r="B764" s="16" t="s">
        <v>9844</v>
      </c>
      <c r="D764" s="16">
        <v>1</v>
      </c>
    </row>
    <row r="765" spans="1:4" ht="87.75" x14ac:dyDescent="0.25">
      <c r="B765" s="16" t="s">
        <v>10746</v>
      </c>
      <c r="D765" s="16">
        <v>1</v>
      </c>
    </row>
    <row r="766" spans="1:4" x14ac:dyDescent="0.25">
      <c r="B766" s="16" t="s">
        <v>9925</v>
      </c>
      <c r="D766" s="16">
        <v>1</v>
      </c>
    </row>
    <row r="767" spans="1:4" x14ac:dyDescent="0.25">
      <c r="B767" s="16" t="s">
        <v>10322</v>
      </c>
      <c r="D767" s="16">
        <v>1</v>
      </c>
    </row>
    <row r="768" spans="1:4" x14ac:dyDescent="0.25">
      <c r="A768" s="16" t="s">
        <v>9568</v>
      </c>
      <c r="B768" s="16" t="s">
        <v>9569</v>
      </c>
      <c r="C768" s="16" t="s">
        <v>9640</v>
      </c>
      <c r="D768" s="16">
        <v>1</v>
      </c>
    </row>
    <row r="769" spans="1:4" x14ac:dyDescent="0.25">
      <c r="B769" s="16" t="s">
        <v>10553</v>
      </c>
      <c r="D769" s="16">
        <v>1</v>
      </c>
    </row>
    <row r="770" spans="1:4" x14ac:dyDescent="0.25">
      <c r="B770" s="16" t="s">
        <v>10104</v>
      </c>
      <c r="D770" s="16">
        <v>1</v>
      </c>
    </row>
    <row r="771" spans="1:4" x14ac:dyDescent="0.25">
      <c r="B771" s="16" t="s">
        <v>10321</v>
      </c>
      <c r="D771" s="16">
        <v>1</v>
      </c>
    </row>
    <row r="772" spans="1:4" x14ac:dyDescent="0.25">
      <c r="A772" s="16" t="s">
        <v>9537</v>
      </c>
      <c r="B772" s="16" t="s">
        <v>9538</v>
      </c>
      <c r="C772" s="16" t="s">
        <v>9626</v>
      </c>
      <c r="D772" s="16">
        <v>1</v>
      </c>
    </row>
    <row r="773" spans="1:4" x14ac:dyDescent="0.25">
      <c r="A773" s="16" t="s">
        <v>9677</v>
      </c>
      <c r="B773" s="16" t="s">
        <v>9678</v>
      </c>
      <c r="C773" s="16" t="s">
        <v>9679</v>
      </c>
      <c r="D773" s="16">
        <v>1</v>
      </c>
    </row>
    <row r="774" spans="1:4" x14ac:dyDescent="0.25">
      <c r="A774" s="16" t="s">
        <v>9507</v>
      </c>
      <c r="B774" s="16" t="s">
        <v>9536</v>
      </c>
      <c r="C774" s="16" t="s">
        <v>9625</v>
      </c>
      <c r="D774" s="16">
        <v>1</v>
      </c>
    </row>
    <row r="775" spans="1:4" x14ac:dyDescent="0.25">
      <c r="B775" s="16" t="s">
        <v>10697</v>
      </c>
      <c r="D775" s="16">
        <v>1</v>
      </c>
    </row>
    <row r="776" spans="1:4" x14ac:dyDescent="0.25">
      <c r="A776" s="16" t="s">
        <v>9555</v>
      </c>
      <c r="B776" s="16" t="s">
        <v>9556</v>
      </c>
      <c r="C776" s="16" t="s">
        <v>9634</v>
      </c>
      <c r="D776" s="16">
        <v>1</v>
      </c>
    </row>
    <row r="777" spans="1:4" x14ac:dyDescent="0.25">
      <c r="B777" s="16" t="s">
        <v>10076</v>
      </c>
      <c r="D777" s="16">
        <v>1</v>
      </c>
    </row>
    <row r="778" spans="1:4" x14ac:dyDescent="0.25">
      <c r="B778" s="16" t="s">
        <v>10105</v>
      </c>
      <c r="D778" s="16">
        <v>1</v>
      </c>
    </row>
    <row r="779" spans="1:4" x14ac:dyDescent="0.25">
      <c r="B779" s="16" t="s">
        <v>10458</v>
      </c>
      <c r="D779" s="16">
        <v>1</v>
      </c>
    </row>
    <row r="780" spans="1:4" x14ac:dyDescent="0.25">
      <c r="B780" s="16" t="s">
        <v>9806</v>
      </c>
      <c r="D780" s="16">
        <v>1</v>
      </c>
    </row>
    <row r="781" spans="1:4" x14ac:dyDescent="0.25">
      <c r="B781" s="16" t="s">
        <v>10325</v>
      </c>
      <c r="D781" s="16">
        <v>1</v>
      </c>
    </row>
    <row r="782" spans="1:4" x14ac:dyDescent="0.25">
      <c r="B782" s="16" t="s">
        <v>10459</v>
      </c>
      <c r="D782" s="16">
        <v>1</v>
      </c>
    </row>
    <row r="783" spans="1:4" x14ac:dyDescent="0.25">
      <c r="B783" s="16" t="s">
        <v>9872</v>
      </c>
      <c r="D783" s="16">
        <v>1</v>
      </c>
    </row>
    <row r="784" spans="1:4" x14ac:dyDescent="0.25">
      <c r="B784" s="16" t="s">
        <v>10276</v>
      </c>
      <c r="D784" s="16">
        <v>1</v>
      </c>
    </row>
    <row r="785" spans="1:4" x14ac:dyDescent="0.25">
      <c r="A785" s="16" t="s">
        <v>9511</v>
      </c>
      <c r="B785" s="16" t="s">
        <v>9512</v>
      </c>
      <c r="C785" s="16" t="s">
        <v>9613</v>
      </c>
      <c r="D785" s="16">
        <v>1</v>
      </c>
    </row>
    <row r="786" spans="1:4" x14ac:dyDescent="0.25">
      <c r="B786" s="16" t="s">
        <v>10393</v>
      </c>
      <c r="D786" s="16">
        <v>1</v>
      </c>
    </row>
    <row r="787" spans="1:4" x14ac:dyDescent="0.25">
      <c r="B787" s="16" t="s">
        <v>10600</v>
      </c>
      <c r="D787" s="16">
        <v>1</v>
      </c>
    </row>
    <row r="788" spans="1:4" x14ac:dyDescent="0.25">
      <c r="B788" s="16" t="s">
        <v>10151</v>
      </c>
      <c r="D788" s="16">
        <v>1</v>
      </c>
    </row>
    <row r="789" spans="1:4" x14ac:dyDescent="0.25">
      <c r="B789" s="16" t="s">
        <v>10737</v>
      </c>
      <c r="D789" s="16">
        <v>1</v>
      </c>
    </row>
    <row r="790" spans="1:4" x14ac:dyDescent="0.25">
      <c r="B790" s="16" t="s">
        <v>10077</v>
      </c>
      <c r="D790" s="16">
        <v>1</v>
      </c>
    </row>
    <row r="791" spans="1:4" x14ac:dyDescent="0.25">
      <c r="B791" s="16" t="s">
        <v>10320</v>
      </c>
      <c r="D791" s="16">
        <v>1</v>
      </c>
    </row>
    <row r="792" spans="1:4" x14ac:dyDescent="0.25">
      <c r="B792" s="16" t="s">
        <v>10360</v>
      </c>
      <c r="D792" s="16">
        <v>1</v>
      </c>
    </row>
    <row r="793" spans="1:4" x14ac:dyDescent="0.25">
      <c r="B793" s="16" t="s">
        <v>10310</v>
      </c>
      <c r="D793" s="16">
        <v>1</v>
      </c>
    </row>
    <row r="794" spans="1:4" x14ac:dyDescent="0.25">
      <c r="B794" s="16" t="s">
        <v>10358</v>
      </c>
      <c r="D794" s="16">
        <v>1</v>
      </c>
    </row>
    <row r="795" spans="1:4" x14ac:dyDescent="0.25">
      <c r="B795" s="16" t="s">
        <v>10359</v>
      </c>
      <c r="D795" s="16">
        <v>1</v>
      </c>
    </row>
    <row r="796" spans="1:4" x14ac:dyDescent="0.25">
      <c r="B796" s="16" t="s">
        <v>10677</v>
      </c>
      <c r="D796" s="16">
        <v>1</v>
      </c>
    </row>
    <row r="797" spans="1:4" x14ac:dyDescent="0.25">
      <c r="B797" s="16" t="s">
        <v>10384</v>
      </c>
      <c r="D797" s="16">
        <v>1</v>
      </c>
    </row>
    <row r="798" spans="1:4" x14ac:dyDescent="0.25">
      <c r="B798" s="16" t="s">
        <v>10277</v>
      </c>
      <c r="D798" s="16">
        <v>1</v>
      </c>
    </row>
    <row r="799" spans="1:4" x14ac:dyDescent="0.25">
      <c r="A799" s="16" t="s">
        <v>9481</v>
      </c>
      <c r="B799" s="16" t="s">
        <v>9482</v>
      </c>
      <c r="C799" s="16" t="s">
        <v>9604</v>
      </c>
      <c r="D799" s="16">
        <v>1</v>
      </c>
    </row>
    <row r="800" spans="1:4" x14ac:dyDescent="0.25">
      <c r="B800" s="16" t="s">
        <v>10025</v>
      </c>
      <c r="D800" s="16">
        <v>1</v>
      </c>
    </row>
    <row r="801" spans="1:4" x14ac:dyDescent="0.25">
      <c r="B801" s="16" t="s">
        <v>10460</v>
      </c>
      <c r="D801" s="16">
        <v>1</v>
      </c>
    </row>
    <row r="802" spans="1:4" x14ac:dyDescent="0.25">
      <c r="B802" s="16" t="s">
        <v>9993</v>
      </c>
      <c r="D802" s="16">
        <v>1</v>
      </c>
    </row>
    <row r="803" spans="1:4" x14ac:dyDescent="0.25">
      <c r="A803" s="16" t="s">
        <v>9671</v>
      </c>
      <c r="B803" s="16" t="s">
        <v>9672</v>
      </c>
      <c r="C803" s="16" t="s">
        <v>9673</v>
      </c>
      <c r="D803" s="16">
        <v>1</v>
      </c>
    </row>
    <row r="804" spans="1:4" x14ac:dyDescent="0.25">
      <c r="B804" s="16" t="s">
        <v>9982</v>
      </c>
      <c r="D804" s="16">
        <v>1</v>
      </c>
    </row>
    <row r="805" spans="1:4" x14ac:dyDescent="0.25">
      <c r="B805" s="16" t="s">
        <v>10241</v>
      </c>
      <c r="D805" s="16">
        <v>1</v>
      </c>
    </row>
    <row r="806" spans="1:4" x14ac:dyDescent="0.25">
      <c r="B806" s="16" t="s">
        <v>10239</v>
      </c>
      <c r="D806" s="16">
        <v>1</v>
      </c>
    </row>
    <row r="807" spans="1:4" x14ac:dyDescent="0.25">
      <c r="B807" s="16" t="s">
        <v>10132</v>
      </c>
      <c r="D807" s="16">
        <v>1</v>
      </c>
    </row>
    <row r="808" spans="1:4" x14ac:dyDescent="0.25">
      <c r="B808" s="16" t="s">
        <v>10629</v>
      </c>
      <c r="D808" s="16">
        <v>1</v>
      </c>
    </row>
    <row r="809" spans="1:4" x14ac:dyDescent="0.25">
      <c r="B809" s="16" t="s">
        <v>9845</v>
      </c>
      <c r="D809" s="16">
        <v>1</v>
      </c>
    </row>
    <row r="810" spans="1:4" x14ac:dyDescent="0.25">
      <c r="B810" s="16" t="s">
        <v>10461</v>
      </c>
      <c r="D810" s="16">
        <v>1</v>
      </c>
    </row>
    <row r="811" spans="1:4" x14ac:dyDescent="0.25">
      <c r="B811" s="16" t="s">
        <v>10678</v>
      </c>
      <c r="D811" s="16">
        <v>1</v>
      </c>
    </row>
    <row r="812" spans="1:4" x14ac:dyDescent="0.25">
      <c r="A812" s="16" t="s">
        <v>9505</v>
      </c>
      <c r="B812" s="16" t="s">
        <v>9506</v>
      </c>
      <c r="C812" s="16" t="s">
        <v>9610</v>
      </c>
      <c r="D812" s="16">
        <v>1</v>
      </c>
    </row>
    <row r="813" spans="1:4" x14ac:dyDescent="0.25">
      <c r="B813" s="16" t="s">
        <v>9900</v>
      </c>
      <c r="D813" s="16">
        <v>1</v>
      </c>
    </row>
    <row r="814" spans="1:4" x14ac:dyDescent="0.25">
      <c r="A814" s="16" t="s">
        <v>9503</v>
      </c>
      <c r="B814" s="16" t="s">
        <v>9504</v>
      </c>
      <c r="C814" s="16" t="s">
        <v>9609</v>
      </c>
      <c r="D814" s="16">
        <v>1</v>
      </c>
    </row>
    <row r="815" spans="1:4" x14ac:dyDescent="0.25">
      <c r="B815" s="16" t="s">
        <v>10078</v>
      </c>
      <c r="D815" s="16">
        <v>1</v>
      </c>
    </row>
    <row r="816" spans="1:4" x14ac:dyDescent="0.25">
      <c r="B816" s="16" t="s">
        <v>10216</v>
      </c>
      <c r="D816" s="16">
        <v>1</v>
      </c>
    </row>
    <row r="817" spans="1:4" x14ac:dyDescent="0.25">
      <c r="B817" s="16" t="s">
        <v>10187</v>
      </c>
      <c r="D817" s="16">
        <v>1</v>
      </c>
    </row>
    <row r="818" spans="1:4" x14ac:dyDescent="0.25">
      <c r="B818" s="16" t="s">
        <v>9785</v>
      </c>
      <c r="D818" s="16">
        <v>1</v>
      </c>
    </row>
    <row r="819" spans="1:4" x14ac:dyDescent="0.25">
      <c r="B819" s="16" t="s">
        <v>9983</v>
      </c>
      <c r="D819" s="16">
        <v>1</v>
      </c>
    </row>
    <row r="820" spans="1:4" x14ac:dyDescent="0.25">
      <c r="B820" s="16" t="s">
        <v>9974</v>
      </c>
      <c r="D820" s="16">
        <v>1</v>
      </c>
    </row>
    <row r="821" spans="1:4" x14ac:dyDescent="0.25">
      <c r="B821" s="16" t="s">
        <v>10726</v>
      </c>
      <c r="D821" s="16">
        <v>1</v>
      </c>
    </row>
    <row r="822" spans="1:4" x14ac:dyDescent="0.25">
      <c r="B822" s="16" t="s">
        <v>10079</v>
      </c>
      <c r="D822" s="16">
        <v>1</v>
      </c>
    </row>
    <row r="823" spans="1:4" x14ac:dyDescent="0.25">
      <c r="B823" s="16" t="s">
        <v>10381</v>
      </c>
      <c r="D823" s="16">
        <v>1</v>
      </c>
    </row>
    <row r="824" spans="1:4" x14ac:dyDescent="0.25">
      <c r="B824" s="16" t="s">
        <v>10106</v>
      </c>
      <c r="D824" s="16">
        <v>1</v>
      </c>
    </row>
    <row r="825" spans="1:4" x14ac:dyDescent="0.25">
      <c r="B825" s="16" t="s">
        <v>10107</v>
      </c>
      <c r="D825" s="16">
        <v>1</v>
      </c>
    </row>
    <row r="826" spans="1:4" x14ac:dyDescent="0.25">
      <c r="B826" s="16" t="s">
        <v>10107</v>
      </c>
      <c r="D826" s="16">
        <v>1</v>
      </c>
    </row>
    <row r="827" spans="1:4" x14ac:dyDescent="0.25">
      <c r="B827" s="16" t="s">
        <v>10462</v>
      </c>
      <c r="D827" s="16">
        <v>1</v>
      </c>
    </row>
    <row r="828" spans="1:4" x14ac:dyDescent="0.25">
      <c r="B828" s="16" t="s">
        <v>10463</v>
      </c>
      <c r="D828" s="16">
        <v>1</v>
      </c>
    </row>
    <row r="829" spans="1:4" x14ac:dyDescent="0.25">
      <c r="B829" s="16" t="s">
        <v>10080</v>
      </c>
      <c r="D829" s="16">
        <v>1</v>
      </c>
    </row>
    <row r="830" spans="1:4" x14ac:dyDescent="0.25">
      <c r="A830" s="16" t="s">
        <v>9727</v>
      </c>
      <c r="B830" s="16" t="s">
        <v>9728</v>
      </c>
      <c r="C830" s="16" t="s">
        <v>9729</v>
      </c>
      <c r="D830" s="16">
        <v>1</v>
      </c>
    </row>
    <row r="831" spans="1:4" x14ac:dyDescent="0.25">
      <c r="A831" s="16" t="s">
        <v>9522</v>
      </c>
      <c r="B831" s="16" t="s">
        <v>9523</v>
      </c>
      <c r="C831" s="16" t="s">
        <v>9618</v>
      </c>
      <c r="D831" s="16">
        <v>1</v>
      </c>
    </row>
    <row r="832" spans="1:4" x14ac:dyDescent="0.25">
      <c r="A832" s="16" t="s">
        <v>9735</v>
      </c>
      <c r="B832" s="16" t="s">
        <v>9736</v>
      </c>
      <c r="C832" s="16" t="s">
        <v>9737</v>
      </c>
      <c r="D832" s="16">
        <v>1</v>
      </c>
    </row>
    <row r="833" spans="1:4" x14ac:dyDescent="0.25">
      <c r="A833" s="16" t="s">
        <v>9524</v>
      </c>
      <c r="B833" s="16" t="s">
        <v>9525</v>
      </c>
      <c r="C833" s="16" t="s">
        <v>9619</v>
      </c>
      <c r="D833" s="16">
        <v>1</v>
      </c>
    </row>
    <row r="834" spans="1:4" x14ac:dyDescent="0.25">
      <c r="B834" s="16" t="s">
        <v>10249</v>
      </c>
      <c r="D834" s="16">
        <v>1</v>
      </c>
    </row>
    <row r="835" spans="1:4" x14ac:dyDescent="0.25">
      <c r="B835" s="16" t="s">
        <v>10257</v>
      </c>
      <c r="D835" s="16">
        <v>1</v>
      </c>
    </row>
    <row r="836" spans="1:4" x14ac:dyDescent="0.25">
      <c r="B836" s="16" t="s">
        <v>10183</v>
      </c>
      <c r="D836" s="16">
        <v>1</v>
      </c>
    </row>
    <row r="837" spans="1:4" x14ac:dyDescent="0.25">
      <c r="B837" s="16" t="s">
        <v>10602</v>
      </c>
      <c r="D837" s="16">
        <v>1</v>
      </c>
    </row>
    <row r="838" spans="1:4" x14ac:dyDescent="0.25">
      <c r="B838" s="16" t="s">
        <v>10361</v>
      </c>
      <c r="D838" s="16">
        <v>1</v>
      </c>
    </row>
    <row r="839" spans="1:4" x14ac:dyDescent="0.25">
      <c r="B839" s="16" t="s">
        <v>10515</v>
      </c>
      <c r="D839" s="16">
        <v>1</v>
      </c>
    </row>
    <row r="840" spans="1:4" x14ac:dyDescent="0.25">
      <c r="B840" s="16" t="s">
        <v>10681</v>
      </c>
      <c r="D840" s="16">
        <v>1</v>
      </c>
    </row>
    <row r="841" spans="1:4" x14ac:dyDescent="0.25">
      <c r="B841" s="16" t="s">
        <v>10362</v>
      </c>
      <c r="D841" s="16">
        <v>1</v>
      </c>
    </row>
    <row r="842" spans="1:4" x14ac:dyDescent="0.25">
      <c r="B842" s="16" t="s">
        <v>10603</v>
      </c>
      <c r="D842" s="16">
        <v>1</v>
      </c>
    </row>
    <row r="843" spans="1:4" x14ac:dyDescent="0.25">
      <c r="A843" s="16" t="s">
        <v>9532</v>
      </c>
      <c r="B843" s="16" t="s">
        <v>9533</v>
      </c>
      <c r="C843" s="16" t="s">
        <v>9623</v>
      </c>
      <c r="D843" s="16">
        <v>1</v>
      </c>
    </row>
    <row r="844" spans="1:4" x14ac:dyDescent="0.25">
      <c r="B844" s="16" t="s">
        <v>9846</v>
      </c>
      <c r="D844" s="16">
        <v>1</v>
      </c>
    </row>
    <row r="845" spans="1:4" x14ac:dyDescent="0.25">
      <c r="B845" s="16" t="s">
        <v>9847</v>
      </c>
      <c r="D845" s="16">
        <v>1</v>
      </c>
    </row>
    <row r="846" spans="1:4" x14ac:dyDescent="0.25">
      <c r="B846" s="16" t="s">
        <v>10289</v>
      </c>
      <c r="D846" s="16">
        <v>1</v>
      </c>
    </row>
    <row r="847" spans="1:4" x14ac:dyDescent="0.25">
      <c r="B847" s="16" t="s">
        <v>10119</v>
      </c>
      <c r="D847" s="16">
        <v>1</v>
      </c>
    </row>
    <row r="848" spans="1:4" x14ac:dyDescent="0.25">
      <c r="A848" s="16" t="s">
        <v>9668</v>
      </c>
      <c r="B848" s="16" t="s">
        <v>9669</v>
      </c>
      <c r="C848" s="16" t="s">
        <v>9670</v>
      </c>
      <c r="D848" s="16">
        <v>1</v>
      </c>
    </row>
    <row r="849" spans="2:4" x14ac:dyDescent="0.25">
      <c r="B849" s="16" t="s">
        <v>9896</v>
      </c>
      <c r="D849" s="16">
        <v>1</v>
      </c>
    </row>
    <row r="850" spans="2:4" x14ac:dyDescent="0.25">
      <c r="B850" s="16" t="s">
        <v>10363</v>
      </c>
      <c r="D850" s="16">
        <v>1</v>
      </c>
    </row>
    <row r="851" spans="2:4" x14ac:dyDescent="0.25">
      <c r="B851" s="16" t="s">
        <v>10465</v>
      </c>
      <c r="D851" s="16">
        <v>1</v>
      </c>
    </row>
    <row r="852" spans="2:4" x14ac:dyDescent="0.25">
      <c r="B852" s="16" t="s">
        <v>10364</v>
      </c>
      <c r="D852" s="16">
        <v>1</v>
      </c>
    </row>
    <row r="853" spans="2:4" x14ac:dyDescent="0.25">
      <c r="B853" s="16" t="s">
        <v>10467</v>
      </c>
      <c r="D853" s="16">
        <v>1</v>
      </c>
    </row>
    <row r="854" spans="2:4" x14ac:dyDescent="0.25">
      <c r="B854" s="16" t="s">
        <v>10466</v>
      </c>
      <c r="D854" s="16">
        <v>1</v>
      </c>
    </row>
    <row r="855" spans="2:4" x14ac:dyDescent="0.25">
      <c r="B855" s="16" t="s">
        <v>10170</v>
      </c>
      <c r="D855" s="16">
        <v>1</v>
      </c>
    </row>
    <row r="856" spans="2:4" x14ac:dyDescent="0.25">
      <c r="B856" s="16" t="s">
        <v>10365</v>
      </c>
      <c r="D856" s="16">
        <v>1</v>
      </c>
    </row>
    <row r="857" spans="2:4" x14ac:dyDescent="0.25">
      <c r="B857" s="16" t="s">
        <v>10516</v>
      </c>
      <c r="D857" s="16">
        <v>1</v>
      </c>
    </row>
    <row r="858" spans="2:4" x14ac:dyDescent="0.25">
      <c r="B858" s="16" t="s">
        <v>10108</v>
      </c>
      <c r="D858" s="16">
        <v>1</v>
      </c>
    </row>
    <row r="859" spans="2:4" x14ac:dyDescent="0.25">
      <c r="B859" s="16" t="s">
        <v>10500</v>
      </c>
      <c r="D859" s="16">
        <v>1</v>
      </c>
    </row>
    <row r="860" spans="2:4" x14ac:dyDescent="0.25">
      <c r="B860" s="16" t="s">
        <v>10487</v>
      </c>
      <c r="D860" s="16">
        <v>1</v>
      </c>
    </row>
    <row r="861" spans="2:4" x14ac:dyDescent="0.25">
      <c r="B861" s="16" t="s">
        <v>10682</v>
      </c>
      <c r="D861" s="16">
        <v>1</v>
      </c>
    </row>
    <row r="862" spans="2:4" x14ac:dyDescent="0.25">
      <c r="B862" s="16" t="s">
        <v>10517</v>
      </c>
      <c r="D862" s="16">
        <v>1</v>
      </c>
    </row>
    <row r="863" spans="2:4" x14ac:dyDescent="0.25">
      <c r="B863" s="16" t="s">
        <v>10118</v>
      </c>
      <c r="D863" s="16">
        <v>1</v>
      </c>
    </row>
    <row r="864" spans="2:4" x14ac:dyDescent="0.25">
      <c r="B864" s="16" t="s">
        <v>10279</v>
      </c>
      <c r="D864" s="16">
        <v>1</v>
      </c>
    </row>
    <row r="865" spans="2:4" x14ac:dyDescent="0.25">
      <c r="B865" s="16" t="s">
        <v>10604</v>
      </c>
      <c r="D865" s="16">
        <v>1</v>
      </c>
    </row>
    <row r="866" spans="2:4" x14ac:dyDescent="0.25">
      <c r="B866" s="16" t="s">
        <v>10004</v>
      </c>
      <c r="D866" s="16">
        <v>1</v>
      </c>
    </row>
    <row r="867" spans="2:4" x14ac:dyDescent="0.25">
      <c r="B867" s="16" t="s">
        <v>10468</v>
      </c>
      <c r="D867" s="16">
        <v>1</v>
      </c>
    </row>
    <row r="868" spans="2:4" x14ac:dyDescent="0.25">
      <c r="B868" s="16" t="s">
        <v>10469</v>
      </c>
      <c r="D868" s="16">
        <v>1</v>
      </c>
    </row>
    <row r="869" spans="2:4" x14ac:dyDescent="0.25">
      <c r="B869" s="16" t="s">
        <v>10366</v>
      </c>
      <c r="D869" s="16">
        <v>1</v>
      </c>
    </row>
    <row r="870" spans="2:4" x14ac:dyDescent="0.25">
      <c r="B870" s="16" t="s">
        <v>10470</v>
      </c>
      <c r="D870" s="16">
        <v>1</v>
      </c>
    </row>
    <row r="871" spans="2:4" x14ac:dyDescent="0.25">
      <c r="B871" s="16" t="s">
        <v>10606</v>
      </c>
      <c r="D871" s="16">
        <v>1</v>
      </c>
    </row>
    <row r="872" spans="2:4" x14ac:dyDescent="0.25">
      <c r="B872" s="16" t="s">
        <v>9848</v>
      </c>
      <c r="D872" s="16">
        <v>1</v>
      </c>
    </row>
    <row r="873" spans="2:4" x14ac:dyDescent="0.25">
      <c r="B873" s="16" t="s">
        <v>10608</v>
      </c>
      <c r="D873" s="16">
        <v>1</v>
      </c>
    </row>
    <row r="874" spans="2:4" x14ac:dyDescent="0.25">
      <c r="B874" s="16" t="s">
        <v>9964</v>
      </c>
      <c r="D874" s="16">
        <v>1</v>
      </c>
    </row>
    <row r="875" spans="2:4" x14ac:dyDescent="0.25">
      <c r="B875" s="16" t="s">
        <v>9856</v>
      </c>
      <c r="D875" s="16">
        <v>1</v>
      </c>
    </row>
    <row r="876" spans="2:4" x14ac:dyDescent="0.25">
      <c r="B876" s="16" t="s">
        <v>10235</v>
      </c>
      <c r="D876" s="16">
        <v>1</v>
      </c>
    </row>
    <row r="877" spans="2:4" x14ac:dyDescent="0.25">
      <c r="B877" s="16" t="s">
        <v>10729</v>
      </c>
      <c r="D877" s="16">
        <v>1</v>
      </c>
    </row>
    <row r="878" spans="2:4" x14ac:dyDescent="0.25">
      <c r="B878" s="16" t="s">
        <v>10155</v>
      </c>
      <c r="D878" s="16">
        <v>1</v>
      </c>
    </row>
    <row r="879" spans="2:4" x14ac:dyDescent="0.25">
      <c r="B879" s="16" t="s">
        <v>9849</v>
      </c>
      <c r="D879" s="16">
        <v>1</v>
      </c>
    </row>
    <row r="880" spans="2:4" x14ac:dyDescent="0.25">
      <c r="B880" s="16" t="s">
        <v>10684</v>
      </c>
      <c r="D880" s="16">
        <v>1</v>
      </c>
    </row>
    <row r="881" spans="2:4" x14ac:dyDescent="0.25">
      <c r="B881" s="16" t="s">
        <v>10685</v>
      </c>
      <c r="D881" s="16">
        <v>1</v>
      </c>
    </row>
    <row r="882" spans="2:4" x14ac:dyDescent="0.25">
      <c r="B882" s="16" t="s">
        <v>10545</v>
      </c>
      <c r="D882" s="16">
        <v>1</v>
      </c>
    </row>
    <row r="883" spans="2:4" x14ac:dyDescent="0.25">
      <c r="B883" s="16" t="s">
        <v>10315</v>
      </c>
      <c r="D883" s="16">
        <v>1</v>
      </c>
    </row>
    <row r="884" spans="2:4" x14ac:dyDescent="0.25">
      <c r="B884" s="16" t="s">
        <v>10541</v>
      </c>
      <c r="D884" s="16">
        <v>1</v>
      </c>
    </row>
    <row r="885" spans="2:4" x14ac:dyDescent="0.25">
      <c r="B885" s="16" t="s">
        <v>9973</v>
      </c>
      <c r="D885" s="16">
        <v>1</v>
      </c>
    </row>
    <row r="886" spans="2:4" x14ac:dyDescent="0.25">
      <c r="B886" s="16" t="s">
        <v>9871</v>
      </c>
      <c r="D886" s="16">
        <v>1</v>
      </c>
    </row>
    <row r="887" spans="2:4" x14ac:dyDescent="0.25">
      <c r="B887" s="16" t="s">
        <v>10250</v>
      </c>
      <c r="D887" s="16">
        <v>1</v>
      </c>
    </row>
    <row r="888" spans="2:4" x14ac:dyDescent="0.25">
      <c r="B888" s="16" t="s">
        <v>10167</v>
      </c>
      <c r="D888" s="16">
        <v>1</v>
      </c>
    </row>
    <row r="889" spans="2:4" x14ac:dyDescent="0.25">
      <c r="B889" s="16" t="s">
        <v>10518</v>
      </c>
      <c r="D889" s="16">
        <v>1</v>
      </c>
    </row>
    <row r="890" spans="2:4" x14ac:dyDescent="0.25">
      <c r="B890" s="16" t="s">
        <v>10367</v>
      </c>
      <c r="D890" s="16">
        <v>1</v>
      </c>
    </row>
    <row r="891" spans="2:4" x14ac:dyDescent="0.25">
      <c r="B891" s="16" t="s">
        <v>10280</v>
      </c>
      <c r="D891" s="16">
        <v>1</v>
      </c>
    </row>
    <row r="892" spans="2:4" x14ac:dyDescent="0.25">
      <c r="B892" s="16" t="s">
        <v>10282</v>
      </c>
      <c r="D892" s="16">
        <v>1</v>
      </c>
    </row>
    <row r="893" spans="2:4" x14ac:dyDescent="0.25">
      <c r="B893" s="16" t="s">
        <v>10281</v>
      </c>
      <c r="D893" s="16">
        <v>1</v>
      </c>
    </row>
    <row r="894" spans="2:4" x14ac:dyDescent="0.25">
      <c r="B894" s="16" t="s">
        <v>9971</v>
      </c>
      <c r="D894" s="16">
        <v>1</v>
      </c>
    </row>
    <row r="895" spans="2:4" x14ac:dyDescent="0.25">
      <c r="B895" s="16" t="s">
        <v>10110</v>
      </c>
      <c r="D895" s="16">
        <v>1</v>
      </c>
    </row>
    <row r="896" spans="2:4" x14ac:dyDescent="0.25">
      <c r="B896" s="16" t="s">
        <v>10609</v>
      </c>
      <c r="D896" s="16">
        <v>1</v>
      </c>
    </row>
    <row r="897" spans="1:4" x14ac:dyDescent="0.25">
      <c r="B897" s="16" t="s">
        <v>10026</v>
      </c>
      <c r="D897" s="16">
        <v>1</v>
      </c>
    </row>
    <row r="898" spans="1:4" x14ac:dyDescent="0.25">
      <c r="B898" s="16" t="s">
        <v>10686</v>
      </c>
      <c r="D898" s="16">
        <v>1</v>
      </c>
    </row>
    <row r="899" spans="1:4" x14ac:dyDescent="0.25">
      <c r="B899" s="16" t="s">
        <v>10471</v>
      </c>
      <c r="D899" s="16">
        <v>1</v>
      </c>
    </row>
    <row r="900" spans="1:4" x14ac:dyDescent="0.25">
      <c r="B900" s="16" t="s">
        <v>9965</v>
      </c>
      <c r="D900" s="16">
        <v>1</v>
      </c>
    </row>
    <row r="901" spans="1:4" x14ac:dyDescent="0.25">
      <c r="A901" s="16" t="s">
        <v>9520</v>
      </c>
      <c r="B901" s="16" t="s">
        <v>9521</v>
      </c>
      <c r="C901" s="16" t="s">
        <v>9617</v>
      </c>
      <c r="D901" s="16">
        <v>1</v>
      </c>
    </row>
    <row r="902" spans="1:4" x14ac:dyDescent="0.25">
      <c r="B902" s="16" t="s">
        <v>10519</v>
      </c>
      <c r="D902" s="16">
        <v>1</v>
      </c>
    </row>
    <row r="903" spans="1:4" x14ac:dyDescent="0.25">
      <c r="B903" s="16" t="s">
        <v>9941</v>
      </c>
      <c r="D903" s="16">
        <v>1</v>
      </c>
    </row>
    <row r="904" spans="1:4" x14ac:dyDescent="0.25">
      <c r="B904" s="16" t="s">
        <v>10554</v>
      </c>
      <c r="D904" s="16">
        <v>1</v>
      </c>
    </row>
    <row r="905" spans="1:4" x14ac:dyDescent="0.25">
      <c r="B905" s="16" t="s">
        <v>10472</v>
      </c>
      <c r="D905" s="16">
        <v>1</v>
      </c>
    </row>
    <row r="906" spans="1:4" x14ac:dyDescent="0.25">
      <c r="B906" s="16" t="s">
        <v>9857</v>
      </c>
      <c r="D906" s="16">
        <v>1</v>
      </c>
    </row>
    <row r="907" spans="1:4" x14ac:dyDescent="0.25">
      <c r="B907" s="16" t="s">
        <v>9870</v>
      </c>
      <c r="D907" s="16">
        <v>1</v>
      </c>
    </row>
    <row r="908" spans="1:4" x14ac:dyDescent="0.25">
      <c r="B908" s="16" t="s">
        <v>10532</v>
      </c>
      <c r="D908" s="16">
        <v>1</v>
      </c>
    </row>
    <row r="909" spans="1:4" x14ac:dyDescent="0.25">
      <c r="B909" s="16" t="s">
        <v>10124</v>
      </c>
      <c r="D909" s="16">
        <v>1</v>
      </c>
    </row>
    <row r="910" spans="1:4" x14ac:dyDescent="0.25">
      <c r="B910" s="16" t="s">
        <v>10027</v>
      </c>
      <c r="D910" s="16">
        <v>1</v>
      </c>
    </row>
    <row r="911" spans="1:4" x14ac:dyDescent="0.25">
      <c r="B911" s="16" t="s">
        <v>10383</v>
      </c>
      <c r="D911" s="16">
        <v>1</v>
      </c>
    </row>
    <row r="912" spans="1:4" x14ac:dyDescent="0.25">
      <c r="B912" s="16" t="s">
        <v>10473</v>
      </c>
      <c r="D912" s="16">
        <v>1</v>
      </c>
    </row>
    <row r="913" spans="1:4" x14ac:dyDescent="0.25">
      <c r="B913" s="16" t="s">
        <v>9977</v>
      </c>
      <c r="D913" s="16">
        <v>1</v>
      </c>
    </row>
    <row r="914" spans="1:4" x14ac:dyDescent="0.25">
      <c r="B914" s="16" t="s">
        <v>10081</v>
      </c>
      <c r="D914" s="16">
        <v>1</v>
      </c>
    </row>
    <row r="915" spans="1:4" x14ac:dyDescent="0.25">
      <c r="B915" s="16" t="s">
        <v>10474</v>
      </c>
      <c r="D915" s="16">
        <v>1</v>
      </c>
    </row>
    <row r="916" spans="1:4" x14ac:dyDescent="0.25">
      <c r="B916" s="16" t="s">
        <v>10475</v>
      </c>
      <c r="D916" s="16">
        <v>1</v>
      </c>
    </row>
    <row r="917" spans="1:4" x14ac:dyDescent="0.25">
      <c r="B917" s="16" t="s">
        <v>10189</v>
      </c>
      <c r="D917" s="16">
        <v>1</v>
      </c>
    </row>
    <row r="918" spans="1:4" x14ac:dyDescent="0.25">
      <c r="B918" s="16" t="s">
        <v>10233</v>
      </c>
      <c r="D918" s="16">
        <v>1</v>
      </c>
    </row>
    <row r="919" spans="1:4" x14ac:dyDescent="0.25">
      <c r="B919" s="16" t="s">
        <v>10192</v>
      </c>
      <c r="D919" s="16">
        <v>1</v>
      </c>
    </row>
    <row r="920" spans="1:4" x14ac:dyDescent="0.25">
      <c r="B920" s="16" t="s">
        <v>10234</v>
      </c>
      <c r="D920" s="16">
        <v>1</v>
      </c>
    </row>
    <row r="921" spans="1:4" x14ac:dyDescent="0.25">
      <c r="B921" s="16" t="s">
        <v>10292</v>
      </c>
      <c r="D921" s="16">
        <v>1</v>
      </c>
    </row>
    <row r="922" spans="1:4" x14ac:dyDescent="0.25">
      <c r="A922" s="16" t="s">
        <v>9471</v>
      </c>
      <c r="B922" s="16" t="s">
        <v>9472</v>
      </c>
      <c r="C922" s="16" t="s">
        <v>9599</v>
      </c>
      <c r="D922" s="16">
        <v>1</v>
      </c>
    </row>
    <row r="923" spans="1:4" x14ac:dyDescent="0.25">
      <c r="B923" s="16" t="s">
        <v>9887</v>
      </c>
      <c r="D923" s="16">
        <v>1</v>
      </c>
    </row>
    <row r="924" spans="1:4" x14ac:dyDescent="0.25">
      <c r="B924" s="16" t="s">
        <v>9882</v>
      </c>
      <c r="D924" s="16">
        <v>1</v>
      </c>
    </row>
    <row r="925" spans="1:4" x14ac:dyDescent="0.25">
      <c r="B925" s="16" t="s">
        <v>9893</v>
      </c>
      <c r="D925" s="16">
        <v>1</v>
      </c>
    </row>
    <row r="926" spans="1:4" x14ac:dyDescent="0.25">
      <c r="B926" s="16" t="s">
        <v>10313</v>
      </c>
      <c r="D926" s="16">
        <v>1</v>
      </c>
    </row>
    <row r="927" spans="1:4" x14ac:dyDescent="0.25">
      <c r="B927" s="16" t="s">
        <v>9926</v>
      </c>
      <c r="D927" s="16">
        <v>1</v>
      </c>
    </row>
    <row r="928" spans="1:4" x14ac:dyDescent="0.25">
      <c r="B928" s="16" t="s">
        <v>10370</v>
      </c>
      <c r="D928" s="16">
        <v>1</v>
      </c>
    </row>
    <row r="929" spans="2:4" x14ac:dyDescent="0.25">
      <c r="B929" s="16" t="s">
        <v>10369</v>
      </c>
      <c r="D929" s="16">
        <v>1</v>
      </c>
    </row>
    <row r="930" spans="2:4" x14ac:dyDescent="0.25">
      <c r="B930" s="16" t="s">
        <v>10371</v>
      </c>
      <c r="D930" s="16">
        <v>1</v>
      </c>
    </row>
    <row r="931" spans="2:4" x14ac:dyDescent="0.25">
      <c r="B931" s="16" t="s">
        <v>10133</v>
      </c>
      <c r="D931" s="16">
        <v>1</v>
      </c>
    </row>
    <row r="932" spans="2:4" x14ac:dyDescent="0.25">
      <c r="B932" s="16" t="s">
        <v>10290</v>
      </c>
      <c r="D932" s="16">
        <v>1</v>
      </c>
    </row>
    <row r="933" spans="2:4" x14ac:dyDescent="0.25">
      <c r="B933" s="16" t="s">
        <v>10028</v>
      </c>
      <c r="D933" s="16">
        <v>1</v>
      </c>
    </row>
    <row r="934" spans="2:4" x14ac:dyDescent="0.25">
      <c r="B934" s="16" t="s">
        <v>10029</v>
      </c>
      <c r="D934" s="16">
        <v>1</v>
      </c>
    </row>
    <row r="935" spans="2:4" x14ac:dyDescent="0.25">
      <c r="B935" s="16" t="s">
        <v>10299</v>
      </c>
      <c r="D935" s="16">
        <v>1</v>
      </c>
    </row>
    <row r="936" spans="2:4" x14ac:dyDescent="0.25">
      <c r="B936" s="16" t="s">
        <v>10135</v>
      </c>
      <c r="D936" s="16">
        <v>1</v>
      </c>
    </row>
    <row r="937" spans="2:4" x14ac:dyDescent="0.25">
      <c r="B937" s="16" t="s">
        <v>10030</v>
      </c>
      <c r="D937" s="16">
        <v>1</v>
      </c>
    </row>
    <row r="938" spans="2:4" x14ac:dyDescent="0.25">
      <c r="B938" s="16" t="s">
        <v>10032</v>
      </c>
      <c r="D938" s="16">
        <v>1</v>
      </c>
    </row>
    <row r="939" spans="2:4" x14ac:dyDescent="0.25">
      <c r="B939" s="16" t="s">
        <v>10123</v>
      </c>
      <c r="D939" s="16">
        <v>1</v>
      </c>
    </row>
    <row r="940" spans="2:4" x14ac:dyDescent="0.25">
      <c r="B940" s="16" t="s">
        <v>10033</v>
      </c>
      <c r="D940" s="16">
        <v>1</v>
      </c>
    </row>
    <row r="941" spans="2:4" x14ac:dyDescent="0.25">
      <c r="B941" s="16" t="s">
        <v>10031</v>
      </c>
      <c r="D941" s="16">
        <v>1</v>
      </c>
    </row>
    <row r="942" spans="2:4" x14ac:dyDescent="0.25">
      <c r="B942" s="16" t="s">
        <v>10220</v>
      </c>
      <c r="D942" s="16">
        <v>1</v>
      </c>
    </row>
    <row r="943" spans="2:4" x14ac:dyDescent="0.25">
      <c r="B943" s="16" t="s">
        <v>10612</v>
      </c>
      <c r="D943" s="16">
        <v>1</v>
      </c>
    </row>
    <row r="944" spans="2:4" x14ac:dyDescent="0.25">
      <c r="B944" s="16" t="s">
        <v>10655</v>
      </c>
      <c r="D944" s="16">
        <v>1</v>
      </c>
    </row>
    <row r="945" spans="1:4" x14ac:dyDescent="0.25">
      <c r="B945" s="16" t="s">
        <v>10140</v>
      </c>
      <c r="D945" s="16">
        <v>1</v>
      </c>
    </row>
    <row r="946" spans="1:4" x14ac:dyDescent="0.25">
      <c r="B946" s="16" t="s">
        <v>10549</v>
      </c>
      <c r="D946" s="16">
        <v>1</v>
      </c>
    </row>
    <row r="947" spans="1:4" x14ac:dyDescent="0.25">
      <c r="B947" s="16" t="s">
        <v>10034</v>
      </c>
      <c r="D947" s="16">
        <v>1</v>
      </c>
    </row>
    <row r="948" spans="1:4" x14ac:dyDescent="0.25">
      <c r="B948" s="16" t="s">
        <v>10520</v>
      </c>
      <c r="D948" s="16">
        <v>1</v>
      </c>
    </row>
    <row r="949" spans="1:4" x14ac:dyDescent="0.25">
      <c r="B949" s="16" t="s">
        <v>9865</v>
      </c>
      <c r="D949" s="16">
        <v>1</v>
      </c>
    </row>
    <row r="950" spans="1:4" x14ac:dyDescent="0.25">
      <c r="B950" s="16" t="s">
        <v>9855</v>
      </c>
      <c r="D950" s="16">
        <v>1</v>
      </c>
    </row>
    <row r="951" spans="1:4" x14ac:dyDescent="0.25">
      <c r="B951" s="16" t="s">
        <v>9796</v>
      </c>
      <c r="D951" s="16">
        <v>1</v>
      </c>
    </row>
    <row r="952" spans="1:4" x14ac:dyDescent="0.25">
      <c r="B952" s="16" t="s">
        <v>10082</v>
      </c>
      <c r="D952" s="16">
        <v>1</v>
      </c>
    </row>
    <row r="953" spans="1:4" x14ac:dyDescent="0.25">
      <c r="B953" s="16" t="s">
        <v>10477</v>
      </c>
      <c r="D953" s="16">
        <v>1</v>
      </c>
    </row>
    <row r="954" spans="1:4" x14ac:dyDescent="0.25">
      <c r="B954" s="16" t="s">
        <v>10687</v>
      </c>
      <c r="D954" s="16">
        <v>1</v>
      </c>
    </row>
    <row r="955" spans="1:4" x14ac:dyDescent="0.25">
      <c r="B955" s="16" t="s">
        <v>10372</v>
      </c>
      <c r="D955" s="16">
        <v>1</v>
      </c>
    </row>
    <row r="956" spans="1:4" x14ac:dyDescent="0.25">
      <c r="A956" s="16" t="s">
        <v>9561</v>
      </c>
      <c r="B956" s="16" t="s">
        <v>9562</v>
      </c>
      <c r="C956" s="16" t="s">
        <v>9637</v>
      </c>
      <c r="D956" s="16">
        <v>1</v>
      </c>
    </row>
    <row r="957" spans="1:4" x14ac:dyDescent="0.25">
      <c r="B957" s="16" t="s">
        <v>10533</v>
      </c>
      <c r="D957" s="16">
        <v>1</v>
      </c>
    </row>
    <row r="958" spans="1:4" x14ac:dyDescent="0.25">
      <c r="B958" s="16" t="s">
        <v>10534</v>
      </c>
      <c r="D958" s="16">
        <v>1</v>
      </c>
    </row>
    <row r="959" spans="1:4" x14ac:dyDescent="0.25">
      <c r="B959" s="16" t="s">
        <v>9851</v>
      </c>
      <c r="D959" s="16">
        <v>1</v>
      </c>
    </row>
    <row r="960" spans="1:4" x14ac:dyDescent="0.25">
      <c r="A960" s="16" t="s">
        <v>9515</v>
      </c>
      <c r="B960" s="16" t="s">
        <v>9708</v>
      </c>
      <c r="C960" s="16" t="s">
        <v>9709</v>
      </c>
      <c r="D960" s="16">
        <v>1</v>
      </c>
    </row>
    <row r="961" spans="1:4" x14ac:dyDescent="0.25">
      <c r="A961" s="16" t="s">
        <v>9574</v>
      </c>
      <c r="B961" s="16" t="s">
        <v>9693</v>
      </c>
      <c r="C961" s="16" t="s">
        <v>9694</v>
      </c>
      <c r="D961" s="16">
        <v>1</v>
      </c>
    </row>
    <row r="962" spans="1:4" x14ac:dyDescent="0.25">
      <c r="A962" s="16" t="s">
        <v>9574</v>
      </c>
      <c r="B962" s="16" t="s">
        <v>9575</v>
      </c>
      <c r="C962" s="16" t="s">
        <v>9683</v>
      </c>
      <c r="D962" s="16">
        <v>1</v>
      </c>
    </row>
    <row r="963" spans="1:4" x14ac:dyDescent="0.25">
      <c r="B963" s="16" t="s">
        <v>10283</v>
      </c>
      <c r="D963" s="16">
        <v>1</v>
      </c>
    </row>
    <row r="964" spans="1:4" x14ac:dyDescent="0.25">
      <c r="B964" s="16" t="s">
        <v>10535</v>
      </c>
      <c r="D964" s="16">
        <v>1</v>
      </c>
    </row>
    <row r="965" spans="1:4" x14ac:dyDescent="0.25">
      <c r="B965" s="16" t="s">
        <v>9852</v>
      </c>
      <c r="D965" s="16">
        <v>1</v>
      </c>
    </row>
    <row r="966" spans="1:4" x14ac:dyDescent="0.25">
      <c r="B966" s="16" t="s">
        <v>9924</v>
      </c>
      <c r="D966" s="16">
        <v>1</v>
      </c>
    </row>
    <row r="967" spans="1:4" x14ac:dyDescent="0.25">
      <c r="B967" s="16" t="s">
        <v>10111</v>
      </c>
      <c r="D967" s="16">
        <v>1</v>
      </c>
    </row>
    <row r="968" spans="1:4" x14ac:dyDescent="0.25">
      <c r="B968" s="16" t="s">
        <v>10732</v>
      </c>
      <c r="D968" s="16">
        <v>1</v>
      </c>
    </row>
    <row r="969" spans="1:4" x14ac:dyDescent="0.25">
      <c r="B969" s="16" t="s">
        <v>10303</v>
      </c>
      <c r="D969" s="16">
        <v>1</v>
      </c>
    </row>
    <row r="970" spans="1:4" x14ac:dyDescent="0.25">
      <c r="B970" s="16" t="s">
        <v>10129</v>
      </c>
      <c r="D970" s="16">
        <v>1</v>
      </c>
    </row>
    <row r="971" spans="1:4" x14ac:dyDescent="0.25">
      <c r="B971" s="16" t="s">
        <v>10630</v>
      </c>
      <c r="D971" s="16">
        <v>1</v>
      </c>
    </row>
    <row r="972" spans="1:4" x14ac:dyDescent="0.25">
      <c r="B972" s="16" t="s">
        <v>10035</v>
      </c>
      <c r="D972" s="16">
        <v>1</v>
      </c>
    </row>
    <row r="973" spans="1:4" x14ac:dyDescent="0.25">
      <c r="B973" s="16" t="s">
        <v>10213</v>
      </c>
      <c r="D973" s="16">
        <v>1</v>
      </c>
    </row>
    <row r="974" spans="1:4" x14ac:dyDescent="0.25">
      <c r="B974" s="16" t="s">
        <v>10613</v>
      </c>
      <c r="D974" s="16">
        <v>1</v>
      </c>
    </row>
    <row r="975" spans="1:4" x14ac:dyDescent="0.25">
      <c r="B975" s="16" t="s">
        <v>9981</v>
      </c>
      <c r="D975" s="16">
        <v>1</v>
      </c>
    </row>
    <row r="976" spans="1:4" x14ac:dyDescent="0.25">
      <c r="B976" s="16" t="s">
        <v>9916</v>
      </c>
      <c r="D976" s="16">
        <v>1</v>
      </c>
    </row>
    <row r="977" spans="1:4" x14ac:dyDescent="0.25">
      <c r="A977" s="16" t="s">
        <v>9461</v>
      </c>
      <c r="B977" s="16" t="s">
        <v>9462</v>
      </c>
      <c r="C977" s="16" t="s">
        <v>9594</v>
      </c>
      <c r="D977" s="16">
        <v>1</v>
      </c>
    </row>
    <row r="978" spans="1:4" x14ac:dyDescent="0.25">
      <c r="B978" s="16" t="s">
        <v>10614</v>
      </c>
      <c r="D978" s="16">
        <v>1</v>
      </c>
    </row>
    <row r="979" spans="1:4" x14ac:dyDescent="0.25">
      <c r="B979" s="16" t="s">
        <v>10689</v>
      </c>
      <c r="D979" s="16">
        <v>1</v>
      </c>
    </row>
    <row r="980" spans="1:4" x14ac:dyDescent="0.25">
      <c r="B980" s="16" t="s">
        <v>10478</v>
      </c>
      <c r="D980" s="16">
        <v>1</v>
      </c>
    </row>
    <row r="981" spans="1:4" x14ac:dyDescent="0.25">
      <c r="B981" s="16" t="s">
        <v>10691</v>
      </c>
      <c r="D981" s="16">
        <v>1</v>
      </c>
    </row>
    <row r="982" spans="1:4" x14ac:dyDescent="0.25">
      <c r="A982" s="16" t="s">
        <v>9543</v>
      </c>
      <c r="B982" s="16" t="s">
        <v>9544</v>
      </c>
      <c r="C982" s="16" t="s">
        <v>9629</v>
      </c>
      <c r="D982" s="16">
        <v>1</v>
      </c>
    </row>
    <row r="983" spans="1:4" x14ac:dyDescent="0.25">
      <c r="A983" s="16" t="s">
        <v>9715</v>
      </c>
      <c r="B983" s="16" t="s">
        <v>9716</v>
      </c>
      <c r="C983" s="16" t="s">
        <v>9717</v>
      </c>
      <c r="D983" s="16">
        <v>1</v>
      </c>
    </row>
    <row r="984" spans="1:4" x14ac:dyDescent="0.25">
      <c r="B984" s="16" t="s">
        <v>10380</v>
      </c>
      <c r="D984" s="16">
        <v>1</v>
      </c>
    </row>
    <row r="985" spans="1:4" x14ac:dyDescent="0.25">
      <c r="B985" s="16" t="s">
        <v>10230</v>
      </c>
      <c r="D985" s="16">
        <v>1</v>
      </c>
    </row>
    <row r="986" spans="1:4" x14ac:dyDescent="0.25">
      <c r="B986" s="16" t="s">
        <v>9880</v>
      </c>
      <c r="D986" s="16">
        <v>1</v>
      </c>
    </row>
    <row r="987" spans="1:4" x14ac:dyDescent="0.25">
      <c r="B987" s="16" t="s">
        <v>9892</v>
      </c>
      <c r="D987" s="16">
        <v>1</v>
      </c>
    </row>
    <row r="988" spans="1:4" x14ac:dyDescent="0.25">
      <c r="A988" s="16" t="s">
        <v>9565</v>
      </c>
      <c r="B988" s="16" t="s">
        <v>9566</v>
      </c>
      <c r="C988" s="16" t="s">
        <v>9639</v>
      </c>
      <c r="D988" s="16">
        <v>1</v>
      </c>
    </row>
    <row r="989" spans="1:4" x14ac:dyDescent="0.25">
      <c r="A989" s="16" t="s">
        <v>9492</v>
      </c>
      <c r="B989" s="16" t="s">
        <v>9706</v>
      </c>
      <c r="C989" s="16" t="s">
        <v>9707</v>
      </c>
      <c r="D989" s="16">
        <v>1</v>
      </c>
    </row>
    <row r="990" spans="1:4" x14ac:dyDescent="0.25">
      <c r="A990" s="16" t="s">
        <v>9570</v>
      </c>
      <c r="B990" s="16" t="s">
        <v>9571</v>
      </c>
      <c r="C990" s="16" t="s">
        <v>9641</v>
      </c>
      <c r="D990" s="16">
        <v>1</v>
      </c>
    </row>
    <row r="991" spans="1:4" x14ac:dyDescent="0.25">
      <c r="A991" s="16" t="s">
        <v>9485</v>
      </c>
      <c r="B991" s="16" t="s">
        <v>9486</v>
      </c>
      <c r="C991" s="16" t="s">
        <v>9606</v>
      </c>
      <c r="D991" s="16">
        <v>1</v>
      </c>
    </row>
    <row r="992" spans="1:4" x14ac:dyDescent="0.25">
      <c r="A992" s="16" t="s">
        <v>9483</v>
      </c>
      <c r="B992" s="16" t="s">
        <v>9484</v>
      </c>
      <c r="C992" s="16" t="s">
        <v>9605</v>
      </c>
      <c r="D992" s="16">
        <v>1</v>
      </c>
    </row>
    <row r="993" spans="1:4" x14ac:dyDescent="0.25">
      <c r="A993" s="16" t="s">
        <v>9499</v>
      </c>
      <c r="B993" s="16" t="s">
        <v>9704</v>
      </c>
      <c r="C993" s="16" t="s">
        <v>9705</v>
      </c>
      <c r="D993" s="16">
        <v>1</v>
      </c>
    </row>
    <row r="994" spans="1:4" x14ac:dyDescent="0.25">
      <c r="B994" s="16" t="s">
        <v>9795</v>
      </c>
      <c r="D994" s="16">
        <v>1</v>
      </c>
    </row>
    <row r="995" spans="1:4" x14ac:dyDescent="0.25">
      <c r="A995" s="16" t="s">
        <v>9563</v>
      </c>
      <c r="B995" s="16" t="s">
        <v>9564</v>
      </c>
      <c r="C995" s="16" t="s">
        <v>9638</v>
      </c>
      <c r="D995" s="16">
        <v>1</v>
      </c>
    </row>
    <row r="996" spans="1:4" x14ac:dyDescent="0.25">
      <c r="B996" s="16" t="s">
        <v>9890</v>
      </c>
      <c r="D996" s="16">
        <v>1</v>
      </c>
    </row>
    <row r="997" spans="1:4" x14ac:dyDescent="0.25">
      <c r="B997" s="16" t="s">
        <v>10690</v>
      </c>
      <c r="D997" s="16">
        <v>1</v>
      </c>
    </row>
    <row r="998" spans="1:4" x14ac:dyDescent="0.25">
      <c r="A998" s="16" t="s">
        <v>9744</v>
      </c>
      <c r="B998" s="16" t="s">
        <v>9745</v>
      </c>
      <c r="C998" s="16" t="s">
        <v>9746</v>
      </c>
      <c r="D998" s="16">
        <v>1</v>
      </c>
    </row>
    <row r="999" spans="1:4" x14ac:dyDescent="0.25">
      <c r="A999" s="16" t="s">
        <v>9463</v>
      </c>
      <c r="B999" s="16" t="s">
        <v>9464</v>
      </c>
      <c r="C999" s="16" t="s">
        <v>9595</v>
      </c>
      <c r="D999" s="16">
        <v>1</v>
      </c>
    </row>
    <row r="1000" spans="1:4" x14ac:dyDescent="0.25">
      <c r="B1000" s="16" t="s">
        <v>10373</v>
      </c>
      <c r="D1000" s="16">
        <v>1</v>
      </c>
    </row>
    <row r="1001" spans="1:4" x14ac:dyDescent="0.25">
      <c r="B1001" s="16" t="s">
        <v>10694</v>
      </c>
      <c r="D1001" s="16">
        <v>1</v>
      </c>
    </row>
    <row r="1002" spans="1:4" x14ac:dyDescent="0.25">
      <c r="B1002" s="16" t="s">
        <v>10036</v>
      </c>
      <c r="D1002" s="16">
        <v>1</v>
      </c>
    </row>
    <row r="1003" spans="1:4" x14ac:dyDescent="0.25">
      <c r="B1003" s="16" t="s">
        <v>10615</v>
      </c>
      <c r="D1003" s="16">
        <v>1</v>
      </c>
    </row>
    <row r="1004" spans="1:4" x14ac:dyDescent="0.25">
      <c r="B1004" s="16" t="s">
        <v>9867</v>
      </c>
      <c r="D1004" s="16">
        <v>1</v>
      </c>
    </row>
    <row r="1005" spans="1:4" x14ac:dyDescent="0.25">
      <c r="B1005" s="16" t="s">
        <v>10743</v>
      </c>
      <c r="D1005" s="16">
        <v>1</v>
      </c>
    </row>
    <row r="1006" spans="1:4" x14ac:dyDescent="0.25">
      <c r="A1006" s="16" t="s">
        <v>9498</v>
      </c>
      <c r="B1006" s="16" t="s">
        <v>9774</v>
      </c>
      <c r="C1006" s="16" t="s">
        <v>9775</v>
      </c>
      <c r="D1006" s="16">
        <v>1</v>
      </c>
    </row>
    <row r="1007" spans="1:4" x14ac:dyDescent="0.25">
      <c r="B1007" s="16" t="s">
        <v>10037</v>
      </c>
      <c r="D1007" s="16">
        <v>1</v>
      </c>
    </row>
    <row r="1008" spans="1:4" x14ac:dyDescent="0.25">
      <c r="B1008" s="16" t="s">
        <v>10038</v>
      </c>
      <c r="D1008" s="16">
        <v>1</v>
      </c>
    </row>
    <row r="1009" spans="1:4" x14ac:dyDescent="0.25">
      <c r="B1009" s="16" t="s">
        <v>10298</v>
      </c>
      <c r="D1009" s="16">
        <v>1</v>
      </c>
    </row>
    <row r="1010" spans="1:4" x14ac:dyDescent="0.25">
      <c r="B1010" s="16" t="s">
        <v>10121</v>
      </c>
      <c r="D1010" s="16">
        <v>1</v>
      </c>
    </row>
    <row r="1011" spans="1:4" x14ac:dyDescent="0.25">
      <c r="B1011" s="16" t="s">
        <v>10039</v>
      </c>
      <c r="D1011" s="16">
        <v>1</v>
      </c>
    </row>
    <row r="1012" spans="1:4" x14ac:dyDescent="0.25">
      <c r="B1012" s="16" t="s">
        <v>10537</v>
      </c>
      <c r="D1012" s="16">
        <v>1</v>
      </c>
    </row>
    <row r="1013" spans="1:4" x14ac:dyDescent="0.25">
      <c r="B1013" s="16" t="s">
        <v>9792</v>
      </c>
      <c r="D1013" s="16">
        <v>1</v>
      </c>
    </row>
    <row r="1014" spans="1:4" x14ac:dyDescent="0.25">
      <c r="B1014" s="16" t="s">
        <v>10145</v>
      </c>
      <c r="D1014" s="16">
        <v>1</v>
      </c>
    </row>
    <row r="1015" spans="1:4" x14ac:dyDescent="0.25">
      <c r="B1015" s="16" t="s">
        <v>10222</v>
      </c>
      <c r="D1015" s="16">
        <v>1</v>
      </c>
    </row>
    <row r="1016" spans="1:4" x14ac:dyDescent="0.25">
      <c r="B1016" s="16" t="s">
        <v>10223</v>
      </c>
      <c r="D1016" s="16">
        <v>1</v>
      </c>
    </row>
    <row r="1017" spans="1:4" x14ac:dyDescent="0.25">
      <c r="B1017" s="16" t="s">
        <v>10663</v>
      </c>
      <c r="D1017" s="16">
        <v>1</v>
      </c>
    </row>
    <row r="1018" spans="1:4" x14ac:dyDescent="0.25">
      <c r="B1018" s="16" t="s">
        <v>10664</v>
      </c>
      <c r="D1018" s="16">
        <v>1</v>
      </c>
    </row>
    <row r="1019" spans="1:4" x14ac:dyDescent="0.25">
      <c r="A1019" s="16" t="s">
        <v>9445</v>
      </c>
      <c r="B1019" s="16" t="s">
        <v>9446</v>
      </c>
      <c r="C1019" s="16" t="s">
        <v>9586</v>
      </c>
      <c r="D1019" s="16">
        <v>1</v>
      </c>
    </row>
    <row r="1020" spans="1:4" x14ac:dyDescent="0.25">
      <c r="A1020" s="16" t="s">
        <v>9435</v>
      </c>
      <c r="B1020" s="16" t="s">
        <v>9436</v>
      </c>
      <c r="C1020" s="16" t="s">
        <v>9581</v>
      </c>
      <c r="D1020" s="16">
        <v>1</v>
      </c>
    </row>
    <row r="1021" spans="1:4" x14ac:dyDescent="0.25">
      <c r="A1021" s="16" t="s">
        <v>9501</v>
      </c>
      <c r="B1021" s="16" t="s">
        <v>9502</v>
      </c>
      <c r="C1021" s="16" t="s">
        <v>9608</v>
      </c>
      <c r="D1021" s="16">
        <v>1</v>
      </c>
    </row>
    <row r="1022" spans="1:4" x14ac:dyDescent="0.25">
      <c r="A1022" s="16" t="s">
        <v>9489</v>
      </c>
      <c r="B1022" s="16" t="s">
        <v>9702</v>
      </c>
      <c r="C1022" s="16" t="s">
        <v>9703</v>
      </c>
      <c r="D1022" s="16">
        <v>1</v>
      </c>
    </row>
    <row r="1023" spans="1:4" x14ac:dyDescent="0.25">
      <c r="B1023" s="16" t="s">
        <v>10040</v>
      </c>
      <c r="D1023" s="16">
        <v>1</v>
      </c>
    </row>
    <row r="1024" spans="1:4" x14ac:dyDescent="0.25">
      <c r="B1024" s="16" t="s">
        <v>10117</v>
      </c>
      <c r="D1024" s="16">
        <v>1</v>
      </c>
    </row>
    <row r="1025" spans="1:4" x14ac:dyDescent="0.25">
      <c r="B1025" s="16" t="s">
        <v>9931</v>
      </c>
      <c r="D1025" s="16">
        <v>1</v>
      </c>
    </row>
    <row r="1026" spans="1:4" x14ac:dyDescent="0.25">
      <c r="B1026" s="16" t="s">
        <v>10112</v>
      </c>
      <c r="D1026" s="16">
        <v>1</v>
      </c>
    </row>
    <row r="1027" spans="1:4" x14ac:dyDescent="0.25">
      <c r="A1027" s="16" t="s">
        <v>9453</v>
      </c>
      <c r="B1027" s="16" t="s">
        <v>9454</v>
      </c>
      <c r="C1027" s="16" t="s">
        <v>9590</v>
      </c>
      <c r="D1027" s="16">
        <v>1</v>
      </c>
    </row>
    <row r="1028" spans="1:4" x14ac:dyDescent="0.25">
      <c r="A1028" s="16" t="s">
        <v>9559</v>
      </c>
      <c r="B1028" s="16" t="s">
        <v>9560</v>
      </c>
      <c r="C1028" s="16" t="s">
        <v>9636</v>
      </c>
      <c r="D1028" s="16">
        <v>1</v>
      </c>
    </row>
    <row r="1029" spans="1:4" x14ac:dyDescent="0.25">
      <c r="B1029" s="16" t="s">
        <v>10479</v>
      </c>
      <c r="D1029" s="16">
        <v>1</v>
      </c>
    </row>
    <row r="1030" spans="1:4" x14ac:dyDescent="0.25">
      <c r="B1030" s="16" t="s">
        <v>10695</v>
      </c>
      <c r="D1030" s="16">
        <v>1</v>
      </c>
    </row>
    <row r="1031" spans="1:4" x14ac:dyDescent="0.25">
      <c r="B1031" s="16" t="s">
        <v>10696</v>
      </c>
      <c r="D1031" s="16">
        <v>1</v>
      </c>
    </row>
    <row r="1032" spans="1:4" x14ac:dyDescent="0.25">
      <c r="B1032" s="16" t="s">
        <v>10631</v>
      </c>
      <c r="D1032" s="16">
        <v>1</v>
      </c>
    </row>
    <row r="1033" spans="1:4" x14ac:dyDescent="0.25">
      <c r="B1033" s="16" t="s">
        <v>10083</v>
      </c>
      <c r="D1033" s="16">
        <v>1</v>
      </c>
    </row>
    <row r="1034" spans="1:4" x14ac:dyDescent="0.25">
      <c r="A1034" s="16" t="s">
        <v>9688</v>
      </c>
      <c r="B1034" s="16" t="s">
        <v>9710</v>
      </c>
      <c r="C1034" s="16" t="s">
        <v>9689</v>
      </c>
      <c r="D1034" s="16">
        <v>1</v>
      </c>
    </row>
    <row r="1035" spans="1:4" x14ac:dyDescent="0.25">
      <c r="A1035" s="16" t="s">
        <v>9646</v>
      </c>
      <c r="B1035" s="16" t="s">
        <v>9647</v>
      </c>
      <c r="C1035" s="16" t="s">
        <v>9648</v>
      </c>
      <c r="D1035" s="16">
        <v>1</v>
      </c>
    </row>
    <row r="1036" spans="1:4" x14ac:dyDescent="0.25">
      <c r="A1036" s="16" t="s">
        <v>9657</v>
      </c>
      <c r="B1036" s="16" t="s">
        <v>9658</v>
      </c>
      <c r="C1036" s="16" t="s">
        <v>9659</v>
      </c>
      <c r="D1036" s="16">
        <v>1</v>
      </c>
    </row>
    <row r="1037" spans="1:4" x14ac:dyDescent="0.25">
      <c r="B1037" s="16" t="s">
        <v>10733</v>
      </c>
      <c r="D1037" s="16">
        <v>1</v>
      </c>
    </row>
    <row r="1038" spans="1:4" x14ac:dyDescent="0.25">
      <c r="B1038" s="16" t="s">
        <v>10538</v>
      </c>
      <c r="D1038" s="16">
        <v>1</v>
      </c>
    </row>
    <row r="1039" spans="1:4" x14ac:dyDescent="0.25">
      <c r="B1039" s="16" t="s">
        <v>10539</v>
      </c>
      <c r="D1039" s="16">
        <v>1</v>
      </c>
    </row>
    <row r="1040" spans="1:4" x14ac:dyDescent="0.25">
      <c r="B1040" s="16" t="s">
        <v>10708</v>
      </c>
      <c r="D1040" s="16">
        <v>1</v>
      </c>
    </row>
    <row r="1041" spans="1:4" x14ac:dyDescent="0.25">
      <c r="B1041" s="16" t="s">
        <v>10705</v>
      </c>
      <c r="D1041" s="16">
        <v>1</v>
      </c>
    </row>
    <row r="1042" spans="1:4" x14ac:dyDescent="0.25">
      <c r="B1042" s="16" t="s">
        <v>10284</v>
      </c>
      <c r="D1042" s="16">
        <v>1</v>
      </c>
    </row>
    <row r="1043" spans="1:4" x14ac:dyDescent="0.25">
      <c r="B1043" s="16" t="s">
        <v>10211</v>
      </c>
      <c r="D1043" s="16">
        <v>1</v>
      </c>
    </row>
    <row r="1044" spans="1:4" x14ac:dyDescent="0.25">
      <c r="B1044" s="16" t="s">
        <v>9927</v>
      </c>
      <c r="D1044" s="16">
        <v>1</v>
      </c>
    </row>
    <row r="1045" spans="1:4" x14ac:dyDescent="0.25">
      <c r="B1045" s="16" t="s">
        <v>10193</v>
      </c>
      <c r="D1045" s="16">
        <v>1</v>
      </c>
    </row>
    <row r="1046" spans="1:4" x14ac:dyDescent="0.25">
      <c r="B1046" s="16" t="s">
        <v>10258</v>
      </c>
      <c r="D1046" s="16">
        <v>1</v>
      </c>
    </row>
    <row r="1047" spans="1:4" x14ac:dyDescent="0.25">
      <c r="B1047" s="16" t="s">
        <v>10254</v>
      </c>
      <c r="D1047" s="16">
        <v>1</v>
      </c>
    </row>
    <row r="1048" spans="1:4" x14ac:dyDescent="0.25">
      <c r="B1048" s="16" t="s">
        <v>10259</v>
      </c>
      <c r="D1048" s="16">
        <v>1</v>
      </c>
    </row>
    <row r="1049" spans="1:4" x14ac:dyDescent="0.25">
      <c r="B1049" s="16" t="s">
        <v>10205</v>
      </c>
      <c r="D1049" s="16">
        <v>1</v>
      </c>
    </row>
    <row r="1050" spans="1:4" x14ac:dyDescent="0.25">
      <c r="B1050" s="16" t="s">
        <v>10248</v>
      </c>
      <c r="D1050" s="16">
        <v>1</v>
      </c>
    </row>
    <row r="1051" spans="1:4" x14ac:dyDescent="0.25">
      <c r="B1051" s="16" t="s">
        <v>10521</v>
      </c>
      <c r="D1051" s="16">
        <v>1</v>
      </c>
    </row>
    <row r="1052" spans="1:4" x14ac:dyDescent="0.25">
      <c r="B1052" s="16" t="s">
        <v>10522</v>
      </c>
      <c r="D1052" s="16">
        <v>1</v>
      </c>
    </row>
    <row r="1053" spans="1:4" x14ac:dyDescent="0.25">
      <c r="A1053" s="16" t="s">
        <v>9750</v>
      </c>
      <c r="B1053" s="16" t="s">
        <v>9751</v>
      </c>
      <c r="C1053" s="16">
        <v>2003</v>
      </c>
      <c r="D1053" s="16">
        <v>1</v>
      </c>
    </row>
    <row r="1054" spans="1:4" x14ac:dyDescent="0.25">
      <c r="A1054" s="16" t="s">
        <v>9545</v>
      </c>
      <c r="B1054" s="16" t="s">
        <v>9546</v>
      </c>
      <c r="C1054" s="16" t="s">
        <v>9625</v>
      </c>
      <c r="D1054" s="16">
        <v>1</v>
      </c>
    </row>
    <row r="1055" spans="1:4" x14ac:dyDescent="0.25">
      <c r="B1055" s="16" t="s">
        <v>10616</v>
      </c>
      <c r="D1055" s="16">
        <v>1</v>
      </c>
    </row>
    <row r="1056" spans="1:4" x14ac:dyDescent="0.25">
      <c r="B1056" s="16" t="s">
        <v>10318</v>
      </c>
      <c r="D1056" s="16">
        <v>1</v>
      </c>
    </row>
    <row r="1057" spans="2:4" x14ac:dyDescent="0.25">
      <c r="B1057" s="16" t="s">
        <v>10113</v>
      </c>
      <c r="D1057" s="16">
        <v>1</v>
      </c>
    </row>
    <row r="1058" spans="2:4" x14ac:dyDescent="0.25">
      <c r="B1058" s="16" t="s">
        <v>10480</v>
      </c>
      <c r="D1058" s="16">
        <v>1</v>
      </c>
    </row>
    <row r="1059" spans="2:4" x14ac:dyDescent="0.25">
      <c r="B1059" s="16" t="s">
        <v>10285</v>
      </c>
      <c r="D1059" s="16">
        <v>1</v>
      </c>
    </row>
    <row r="1060" spans="2:4" x14ac:dyDescent="0.25">
      <c r="B1060" s="16" t="s">
        <v>10086</v>
      </c>
      <c r="D1060" s="16">
        <v>1</v>
      </c>
    </row>
    <row r="1061" spans="2:4" x14ac:dyDescent="0.25">
      <c r="B1061" s="16" t="s">
        <v>10084</v>
      </c>
      <c r="D1061" s="16">
        <v>1</v>
      </c>
    </row>
    <row r="1062" spans="2:4" x14ac:dyDescent="0.25">
      <c r="B1062" s="16" t="s">
        <v>10085</v>
      </c>
      <c r="D1062" s="16">
        <v>1</v>
      </c>
    </row>
    <row r="1063" spans="2:4" x14ac:dyDescent="0.25">
      <c r="B1063" s="16" t="s">
        <v>10617</v>
      </c>
      <c r="D1063" s="16">
        <v>1</v>
      </c>
    </row>
    <row r="1064" spans="2:4" x14ac:dyDescent="0.25">
      <c r="B1064" s="16" t="s">
        <v>9923</v>
      </c>
      <c r="D1064" s="16">
        <v>1</v>
      </c>
    </row>
    <row r="1065" spans="2:4" x14ac:dyDescent="0.25">
      <c r="B1065" s="16" t="s">
        <v>10482</v>
      </c>
      <c r="D1065" s="16">
        <v>1</v>
      </c>
    </row>
    <row r="1066" spans="2:4" x14ac:dyDescent="0.25">
      <c r="B1066" s="16" t="s">
        <v>10374</v>
      </c>
      <c r="D1066" s="16">
        <v>1</v>
      </c>
    </row>
    <row r="1067" spans="2:4" x14ac:dyDescent="0.25">
      <c r="B1067" s="16" t="s">
        <v>10497</v>
      </c>
      <c r="D1067" s="16">
        <v>1</v>
      </c>
    </row>
    <row r="1068" spans="2:4" x14ac:dyDescent="0.25">
      <c r="B1068" s="16" t="s">
        <v>10483</v>
      </c>
      <c r="D1068" s="16">
        <v>1</v>
      </c>
    </row>
    <row r="1069" spans="2:4" x14ac:dyDescent="0.25">
      <c r="B1069" s="16" t="s">
        <v>10618</v>
      </c>
      <c r="D1069" s="16">
        <v>1</v>
      </c>
    </row>
    <row r="1070" spans="2:4" x14ac:dyDescent="0.25">
      <c r="B1070" s="16" t="s">
        <v>9942</v>
      </c>
      <c r="D1070" s="16">
        <v>1</v>
      </c>
    </row>
    <row r="1071" spans="2:4" x14ac:dyDescent="0.25">
      <c r="B1071" s="16" t="s">
        <v>9907</v>
      </c>
      <c r="D1071" s="16">
        <v>1</v>
      </c>
    </row>
    <row r="1072" spans="2:4" x14ac:dyDescent="0.25">
      <c r="B1072" s="16" t="s">
        <v>10087</v>
      </c>
      <c r="D1072" s="16">
        <v>1</v>
      </c>
    </row>
    <row r="1073" spans="1:4" x14ac:dyDescent="0.25">
      <c r="B1073" s="16" t="s">
        <v>10171</v>
      </c>
      <c r="D1073" s="16">
        <v>1</v>
      </c>
    </row>
    <row r="1074" spans="1:4" x14ac:dyDescent="0.25">
      <c r="A1074" s="16" t="s">
        <v>9649</v>
      </c>
      <c r="B1074" s="16" t="s">
        <v>9650</v>
      </c>
      <c r="C1074" s="16" t="s">
        <v>9651</v>
      </c>
      <c r="D1074" s="16">
        <v>1</v>
      </c>
    </row>
    <row r="1075" spans="1:4" x14ac:dyDescent="0.25">
      <c r="B1075" s="16" t="s">
        <v>10715</v>
      </c>
      <c r="D1075" s="16">
        <v>1</v>
      </c>
    </row>
    <row r="1076" spans="1:4" x14ac:dyDescent="0.25">
      <c r="A1076" s="16" t="s">
        <v>9490</v>
      </c>
      <c r="B1076" s="16" t="s">
        <v>9700</v>
      </c>
      <c r="C1076" s="16" t="s">
        <v>9701</v>
      </c>
      <c r="D1076" s="16">
        <v>1</v>
      </c>
    </row>
    <row r="1077" spans="1:4" x14ac:dyDescent="0.25">
      <c r="B1077" s="16" t="s">
        <v>10317</v>
      </c>
      <c r="D1077" s="16">
        <v>1</v>
      </c>
    </row>
    <row r="1078" spans="1:4" x14ac:dyDescent="0.25">
      <c r="B1078" s="16" t="s">
        <v>9906</v>
      </c>
      <c r="D1078" s="16">
        <v>1</v>
      </c>
    </row>
    <row r="1079" spans="1:4" x14ac:dyDescent="0.25">
      <c r="B1079" s="16" t="s">
        <v>10375</v>
      </c>
      <c r="D1079" s="16">
        <v>1</v>
      </c>
    </row>
    <row r="1080" spans="1:4" x14ac:dyDescent="0.25">
      <c r="B1080" s="16" t="s">
        <v>10707</v>
      </c>
      <c r="D1080" s="16">
        <v>1</v>
      </c>
    </row>
    <row r="1081" spans="1:4" x14ac:dyDescent="0.25">
      <c r="B1081" s="16" t="s">
        <v>9861</v>
      </c>
      <c r="D1081" s="16">
        <v>1</v>
      </c>
    </row>
    <row r="1082" spans="1:4" x14ac:dyDescent="0.25">
      <c r="B1082" s="16" t="s">
        <v>9966</v>
      </c>
      <c r="D1082" s="16">
        <v>1</v>
      </c>
    </row>
    <row r="1083" spans="1:4" x14ac:dyDescent="0.25">
      <c r="B1083" s="16" t="s">
        <v>10237</v>
      </c>
      <c r="D1083" s="16">
        <v>1</v>
      </c>
    </row>
    <row r="1084" spans="1:4" x14ac:dyDescent="0.25">
      <c r="B1084" s="16" t="s">
        <v>10742</v>
      </c>
      <c r="D1084" s="16">
        <v>1</v>
      </c>
    </row>
    <row r="1085" spans="1:4" x14ac:dyDescent="0.25">
      <c r="B1085" s="16" t="s">
        <v>10484</v>
      </c>
      <c r="D1085" s="16">
        <v>1</v>
      </c>
    </row>
    <row r="1086" spans="1:4" x14ac:dyDescent="0.25">
      <c r="B1086" s="16" t="s">
        <v>10698</v>
      </c>
      <c r="D1086" s="16">
        <v>1</v>
      </c>
    </row>
    <row r="1087" spans="1:4" x14ac:dyDescent="0.25">
      <c r="B1087" s="16" t="s">
        <v>10699</v>
      </c>
      <c r="D1087" s="16">
        <v>1</v>
      </c>
    </row>
    <row r="1088" spans="1:4" x14ac:dyDescent="0.25">
      <c r="B1088" s="16" t="s">
        <v>10114</v>
      </c>
      <c r="D1088" s="16">
        <v>1</v>
      </c>
    </row>
    <row r="1089" spans="1:4" x14ac:dyDescent="0.25">
      <c r="B1089" s="16" t="s">
        <v>10306</v>
      </c>
      <c r="D1089" s="16">
        <v>1</v>
      </c>
    </row>
    <row r="1090" spans="1:4" x14ac:dyDescent="0.25">
      <c r="B1090" s="16" t="s">
        <v>10485</v>
      </c>
      <c r="D1090" s="16">
        <v>1</v>
      </c>
    </row>
    <row r="1091" spans="1:4" x14ac:dyDescent="0.25">
      <c r="B1091" s="16" t="s">
        <v>9940</v>
      </c>
      <c r="D1091" s="16">
        <v>1</v>
      </c>
    </row>
    <row r="1092" spans="1:4" x14ac:dyDescent="0.25">
      <c r="B1092" s="16" t="s">
        <v>9810</v>
      </c>
      <c r="D1092" s="16">
        <v>1</v>
      </c>
    </row>
    <row r="1093" spans="1:4" x14ac:dyDescent="0.25">
      <c r="A1093" s="16" t="s">
        <v>9747</v>
      </c>
      <c r="B1093" s="16" t="s">
        <v>9748</v>
      </c>
      <c r="C1093" s="16" t="s">
        <v>9749</v>
      </c>
      <c r="D1093" s="16">
        <v>1</v>
      </c>
    </row>
    <row r="1094" spans="1:4" x14ac:dyDescent="0.25">
      <c r="B1094" s="16" t="s">
        <v>9930</v>
      </c>
      <c r="D1094" s="16">
        <v>1</v>
      </c>
    </row>
    <row r="1095" spans="1:4" x14ac:dyDescent="0.25">
      <c r="B1095" s="16" t="s">
        <v>9911</v>
      </c>
      <c r="D1095" s="16">
        <v>1</v>
      </c>
    </row>
    <row r="1096" spans="1:4" x14ac:dyDescent="0.25">
      <c r="B1096" s="16" t="s">
        <v>9910</v>
      </c>
      <c r="D1096" s="16">
        <v>1</v>
      </c>
    </row>
    <row r="1097" spans="1:4" x14ac:dyDescent="0.25">
      <c r="B1097" s="16" t="s">
        <v>10041</v>
      </c>
      <c r="D1097" s="16">
        <v>1</v>
      </c>
    </row>
    <row r="1098" spans="1:4" x14ac:dyDescent="0.25">
      <c r="B1098" s="16" t="s">
        <v>10392</v>
      </c>
      <c r="D1098" s="16">
        <v>1</v>
      </c>
    </row>
    <row r="1099" spans="1:4" x14ac:dyDescent="0.25">
      <c r="B1099" s="16" t="s">
        <v>10150</v>
      </c>
      <c r="D1099" s="16">
        <v>1</v>
      </c>
    </row>
    <row r="1100" spans="1:4" x14ac:dyDescent="0.25">
      <c r="B1100" s="16" t="s">
        <v>10632</v>
      </c>
      <c r="D1100" s="16">
        <v>1</v>
      </c>
    </row>
    <row r="1101" spans="1:4" x14ac:dyDescent="0.25">
      <c r="B1101" s="16" t="s">
        <v>10000</v>
      </c>
      <c r="D1101" s="16">
        <v>1</v>
      </c>
    </row>
    <row r="1102" spans="1:4" x14ac:dyDescent="0.25">
      <c r="B1102" s="16" t="s">
        <v>10160</v>
      </c>
      <c r="D1102" s="16">
        <v>1</v>
      </c>
    </row>
    <row r="1103" spans="1:4" x14ac:dyDescent="0.25">
      <c r="B1103" s="16" t="s">
        <v>9854</v>
      </c>
      <c r="D1103" s="16">
        <v>1</v>
      </c>
    </row>
    <row r="1104" spans="1:4" x14ac:dyDescent="0.25">
      <c r="B1104" s="16" t="s">
        <v>10131</v>
      </c>
      <c r="D1104" s="16">
        <v>1</v>
      </c>
    </row>
    <row r="1105" spans="1:4" x14ac:dyDescent="0.25">
      <c r="B1105" s="16" t="s">
        <v>10115</v>
      </c>
      <c r="D1105" s="16">
        <v>1</v>
      </c>
    </row>
    <row r="1106" spans="1:4" x14ac:dyDescent="0.25">
      <c r="B1106" s="16" t="s">
        <v>10166</v>
      </c>
      <c r="D1106" s="16">
        <v>1</v>
      </c>
    </row>
    <row r="1107" spans="1:4" x14ac:dyDescent="0.25">
      <c r="B1107" s="16" t="s">
        <v>9943</v>
      </c>
      <c r="D1107" s="16">
        <v>1</v>
      </c>
    </row>
    <row r="1108" spans="1:4" x14ac:dyDescent="0.25">
      <c r="B1108" s="16" t="s">
        <v>10116</v>
      </c>
      <c r="D1108" s="16">
        <v>1</v>
      </c>
    </row>
    <row r="1109" spans="1:4" x14ac:dyDescent="0.25">
      <c r="B1109" s="16" t="s">
        <v>9902</v>
      </c>
      <c r="D1109" s="16">
        <v>1</v>
      </c>
    </row>
    <row r="1110" spans="1:4" x14ac:dyDescent="0.25">
      <c r="A1110" s="16" t="s">
        <v>9497</v>
      </c>
      <c r="B1110" s="16" t="s">
        <v>9699</v>
      </c>
      <c r="C1110" s="16" t="s">
        <v>9780</v>
      </c>
      <c r="D1110" s="16">
        <v>1</v>
      </c>
    </row>
    <row r="1111" spans="1:4" x14ac:dyDescent="0.25">
      <c r="B1111" s="16" t="s">
        <v>10286</v>
      </c>
      <c r="D1111" s="16">
        <v>1</v>
      </c>
    </row>
    <row r="1112" spans="1:4" x14ac:dyDescent="0.25">
      <c r="B1112" s="16" t="s">
        <v>10088</v>
      </c>
    </row>
  </sheetData>
  <conditionalFormatting sqref="B2:B1124">
    <cfRule type="containsText" dxfId="1" priority="1" operator="containsText" text="fun">
      <formula>NOT(ISERROR(SEARCH("fun",B2)))</formula>
    </cfRule>
    <cfRule type="duplicateValues" dxfId="0" priority="2"/>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6</vt:i4>
      </vt:variant>
    </vt:vector>
  </HeadingPairs>
  <TitlesOfParts>
    <vt:vector size="6" baseType="lpstr">
      <vt:lpstr>0_Overview</vt:lpstr>
      <vt:lpstr>1_Selected</vt:lpstr>
      <vt:lpstr>2_Outputs</vt:lpstr>
      <vt:lpstr>3_Mapping</vt:lpstr>
      <vt:lpstr>4_Raw</vt:lpstr>
      <vt:lpstr>5_Snowballing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2024-10-09T17:46:36Z</dcterms:created>
  <dcterms:modified xsi:type="dcterms:W3CDTF">2026-03-14T01:25:35Z</dcterms:modified>
</cp:coreProperties>
</file>