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e10417a\Documents\DAZT\"/>
    </mc:Choice>
  </mc:AlternateContent>
  <xr:revisionPtr revIDLastSave="0" documentId="10_ncr:100000_{08A8F9ED-2D39-41F2-8ECF-C9CB9A77AE05}" xr6:coauthVersionLast="31" xr6:coauthVersionMax="31" xr10:uidLastSave="{00000000-0000-0000-0000-000000000000}"/>
  <bookViews>
    <workbookView xWindow="0" yWindow="0" windowWidth="20490" windowHeight="7650" tabRatio="832" activeTab="1" xr2:uid="{00000000-000D-0000-FFFF-FFFF00000000}"/>
  </bookViews>
  <sheets>
    <sheet name="Información" sheetId="1" r:id="rId1"/>
    <sheet name="Areas" sheetId="2" r:id="rId2"/>
    <sheet name="Mis logros extraordinarios" sheetId="8" r:id="rId3"/>
    <sheet name="Me reconozco por" sheetId="9" r:id="rId4"/>
    <sheet name="Lo que me falto por cumplir fue" sheetId="10" r:id="rId5"/>
    <sheet name="M ofrezco disculpas y m perdono" sheetId="11" r:id="rId6"/>
    <sheet name="Me comprometo a" sheetId="12" r:id="rId7"/>
    <sheet name="Gratitud" sheetId="14" r:id="rId8"/>
    <sheet name="GRIAL POSITIVO" sheetId="13" r:id="rId9"/>
    <sheet name="CHECKLIST" sheetId="15" r:id="rId10"/>
    <sheet name="Hoja1" sheetId="16" r:id="rId11"/>
  </sheets>
  <definedNames>
    <definedName name="_xlnm._FilterDatabase" localSheetId="9" hidden="1">CHECKLIST!$A$2:$DI$43</definedName>
    <definedName name="_xlnm.Print_Area" localSheetId="1">Areas!$A$1:$L$68</definedName>
    <definedName name="_xlnm.Print_Area" localSheetId="0">Información!$A$1:$O$56</definedName>
    <definedName name="_xlnm.Print_Titles" localSheetId="1">Areas!$1:$3</definedName>
    <definedName name="_xlnm.Print_Titles" localSheetId="9">CHECKLIST!$B:$B</definedName>
  </definedNames>
  <calcPr calcId="179017"/>
</workbook>
</file>

<file path=xl/calcChain.xml><?xml version="1.0" encoding="utf-8"?>
<calcChain xmlns="http://schemas.openxmlformats.org/spreadsheetml/2006/main">
  <c r="DN10" i="15" l="1"/>
  <c r="R16" i="16"/>
  <c r="R18" i="16" s="1"/>
  <c r="DN9" i="15" l="1"/>
  <c r="DD43" i="15" l="1"/>
  <c r="DG43" i="15" s="1"/>
  <c r="I1" i="16"/>
  <c r="J1" i="16"/>
  <c r="K1" i="16"/>
  <c r="L1" i="16"/>
  <c r="M1" i="16"/>
  <c r="N1" i="16"/>
  <c r="O1" i="16"/>
  <c r="A2" i="16"/>
  <c r="I2" i="16" s="1"/>
  <c r="B2" i="16"/>
  <c r="J2" i="16"/>
  <c r="C2" i="16"/>
  <c r="C3" i="16"/>
  <c r="C4" i="16" s="1"/>
  <c r="D2" i="16"/>
  <c r="L2" i="16" s="1"/>
  <c r="E2" i="16"/>
  <c r="M2" i="16" s="1"/>
  <c r="E3" i="16"/>
  <c r="M3" i="16" s="1"/>
  <c r="F2" i="16"/>
  <c r="N2" i="16"/>
  <c r="G2" i="16"/>
  <c r="G3" i="16" s="1"/>
  <c r="O2" i="16"/>
  <c r="B3" i="16"/>
  <c r="B4" i="16"/>
  <c r="J3" i="16"/>
  <c r="F3" i="16"/>
  <c r="N3" i="16"/>
  <c r="DK4" i="15"/>
  <c r="DK5" i="15"/>
  <c r="DK6" i="15"/>
  <c r="DK7" i="15"/>
  <c r="DK8" i="15"/>
  <c r="DK9" i="15"/>
  <c r="DK10" i="15"/>
  <c r="DK11" i="15"/>
  <c r="DK12" i="15"/>
  <c r="DK13" i="15"/>
  <c r="DK14" i="15"/>
  <c r="DK15" i="15"/>
  <c r="DK16" i="15"/>
  <c r="DK17" i="15"/>
  <c r="DK18" i="15"/>
  <c r="DK19" i="15"/>
  <c r="DK20" i="15"/>
  <c r="DL20" i="15" s="1"/>
  <c r="DK21" i="15"/>
  <c r="DK22" i="15"/>
  <c r="DK23" i="15"/>
  <c r="DK24" i="15"/>
  <c r="DK25" i="15"/>
  <c r="DK26" i="15"/>
  <c r="DK27" i="15"/>
  <c r="DL25" i="15" s="1"/>
  <c r="DK28" i="15"/>
  <c r="DK29" i="15"/>
  <c r="DK30" i="15"/>
  <c r="DK31" i="15"/>
  <c r="DL30" i="15" s="1"/>
  <c r="DK32" i="15"/>
  <c r="DK33" i="15"/>
  <c r="DK34" i="15"/>
  <c r="DK35" i="15"/>
  <c r="DK36" i="15"/>
  <c r="DK37" i="15"/>
  <c r="DK38" i="15"/>
  <c r="DK39" i="15"/>
  <c r="DK40" i="15"/>
  <c r="DK41" i="15"/>
  <c r="DK42" i="15"/>
  <c r="DK43" i="15"/>
  <c r="DL37" i="15" s="1"/>
  <c r="DK3" i="15"/>
  <c r="DD37" i="15"/>
  <c r="L62" i="2"/>
  <c r="I62" i="2" s="1"/>
  <c r="DD38" i="15"/>
  <c r="DG38" i="15" s="1"/>
  <c r="DD9" i="15"/>
  <c r="DF9" i="15" s="1"/>
  <c r="DD3" i="15"/>
  <c r="DJ3" i="15" s="1"/>
  <c r="DD41" i="15"/>
  <c r="DJ41" i="15"/>
  <c r="DD24" i="15"/>
  <c r="L49" i="2" s="1"/>
  <c r="I49" i="2" s="1"/>
  <c r="DD4" i="15"/>
  <c r="DF4" i="15" s="1"/>
  <c r="DD5" i="15"/>
  <c r="DG5" i="15"/>
  <c r="DD6" i="15"/>
  <c r="DG6" i="15" s="1"/>
  <c r="DD7" i="15"/>
  <c r="DG7" i="15"/>
  <c r="DD8" i="15"/>
  <c r="DD10" i="15"/>
  <c r="DJ10" i="15" s="1"/>
  <c r="DD11" i="15"/>
  <c r="DG11" i="15" s="1"/>
  <c r="DD12" i="15"/>
  <c r="DG12" i="15" s="1"/>
  <c r="DD13" i="15"/>
  <c r="L38" i="2" s="1"/>
  <c r="I38" i="2" s="1"/>
  <c r="DF13" i="15"/>
  <c r="DD14" i="15"/>
  <c r="DF14" i="15" s="1"/>
  <c r="DD15" i="15"/>
  <c r="DG15" i="15"/>
  <c r="DD16" i="15"/>
  <c r="DJ16" i="15"/>
  <c r="DD17" i="15"/>
  <c r="DG17" i="15" s="1"/>
  <c r="DD18" i="15"/>
  <c r="DF18" i="15" s="1"/>
  <c r="DD19" i="15"/>
  <c r="DJ19" i="15"/>
  <c r="DD20" i="15"/>
  <c r="DJ20" i="15"/>
  <c r="DD21" i="15"/>
  <c r="DD22" i="15"/>
  <c r="DG22" i="15" s="1"/>
  <c r="DD23" i="15"/>
  <c r="DJ23" i="15" s="1"/>
  <c r="DD25" i="15"/>
  <c r="DD26" i="15"/>
  <c r="DJ26" i="15" s="1"/>
  <c r="DD27" i="15"/>
  <c r="DJ27" i="15" s="1"/>
  <c r="DD28" i="15"/>
  <c r="DG28" i="15" s="1"/>
  <c r="DD29" i="15"/>
  <c r="DF29" i="15" s="1"/>
  <c r="DD30" i="15"/>
  <c r="DG30" i="15" s="1"/>
  <c r="DD31" i="15"/>
  <c r="DG31" i="15" s="1"/>
  <c r="DD32" i="15"/>
  <c r="DG32" i="15" s="1"/>
  <c r="DD33" i="15"/>
  <c r="DF33" i="15" s="1"/>
  <c r="DD34" i="15"/>
  <c r="L59" i="2" s="1"/>
  <c r="I59" i="2" s="1"/>
  <c r="DD35" i="15"/>
  <c r="DJ35" i="15" s="1"/>
  <c r="DD36" i="15"/>
  <c r="DG36" i="15" s="1"/>
  <c r="DD39" i="15"/>
  <c r="DD40" i="15"/>
  <c r="DG40" i="15" s="1"/>
  <c r="DD42" i="15"/>
  <c r="DG42" i="15"/>
  <c r="DJ21" i="15"/>
  <c r="DJ14" i="15"/>
  <c r="I25" i="2"/>
  <c r="I24" i="2"/>
  <c r="I23" i="2"/>
  <c r="I22" i="2"/>
  <c r="I21" i="2"/>
  <c r="I20" i="2"/>
  <c r="I19" i="2"/>
  <c r="I18" i="2"/>
  <c r="I17" i="2"/>
  <c r="I16" i="2"/>
  <c r="I15" i="2"/>
  <c r="I14" i="2"/>
  <c r="I13" i="2"/>
  <c r="I12" i="2"/>
  <c r="I26" i="2"/>
  <c r="I27" i="2"/>
  <c r="I11" i="2"/>
  <c r="I10" i="2"/>
  <c r="I9" i="2"/>
  <c r="I8" i="2"/>
  <c r="I7" i="2"/>
  <c r="I6" i="2"/>
  <c r="I5" i="2"/>
  <c r="I4" i="2"/>
  <c r="L29" i="2"/>
  <c r="I29" i="2"/>
  <c r="L31" i="2"/>
  <c r="I31" i="2"/>
  <c r="DJ6" i="15"/>
  <c r="DF6" i="15"/>
  <c r="DF5" i="15"/>
  <c r="L30" i="2"/>
  <c r="I30" i="2" s="1"/>
  <c r="DG16" i="15"/>
  <c r="DG20" i="15"/>
  <c r="DJ5" i="15"/>
  <c r="L41" i="2"/>
  <c r="I41" i="2"/>
  <c r="DF15" i="15"/>
  <c r="DF21" i="15"/>
  <c r="L46" i="2"/>
  <c r="I46" i="2" s="1"/>
  <c r="DG13" i="15"/>
  <c r="DJ13" i="15"/>
  <c r="DG8" i="15"/>
  <c r="L33" i="2"/>
  <c r="I33" i="2"/>
  <c r="L28" i="2"/>
  <c r="I28" i="2" s="1"/>
  <c r="DJ39" i="15"/>
  <c r="L64" i="2"/>
  <c r="I64" i="2" s="1"/>
  <c r="DF25" i="15"/>
  <c r="DG25" i="15"/>
  <c r="L50" i="2"/>
  <c r="I50" i="2" s="1"/>
  <c r="B5" i="16"/>
  <c r="J5" i="16" s="1"/>
  <c r="J4" i="16"/>
  <c r="L45" i="2"/>
  <c r="I45" i="2" s="1"/>
  <c r="DF16" i="15"/>
  <c r="DF20" i="15"/>
  <c r="F4" i="16"/>
  <c r="K2" i="16"/>
  <c r="L66" i="2"/>
  <c r="I66" i="2" s="1"/>
  <c r="DJ37" i="15"/>
  <c r="DJ4" i="15"/>
  <c r="DG4" i="15"/>
  <c r="DF12" i="15"/>
  <c r="DG37" i="15"/>
  <c r="DF37" i="15"/>
  <c r="L44" i="2"/>
  <c r="I44" i="2"/>
  <c r="DJ15" i="15"/>
  <c r="DG21" i="15"/>
  <c r="L40" i="2"/>
  <c r="I40" i="2" s="1"/>
  <c r="DJ25" i="15"/>
  <c r="DF41" i="15"/>
  <c r="DG41" i="15"/>
  <c r="DG34" i="15"/>
  <c r="L63" i="2"/>
  <c r="I63" i="2" s="1"/>
  <c r="DF38" i="15"/>
  <c r="DJ38" i="15"/>
  <c r="DJ42" i="15"/>
  <c r="L67" i="2"/>
  <c r="I67" i="2" s="1"/>
  <c r="DG39" i="15"/>
  <c r="DF42" i="15"/>
  <c r="DF39" i="15"/>
  <c r="DJ33" i="15"/>
  <c r="L56" i="2"/>
  <c r="I56" i="2"/>
  <c r="DF31" i="15"/>
  <c r="DJ31" i="15"/>
  <c r="DF27" i="15"/>
  <c r="L52" i="2"/>
  <c r="I52" i="2" s="1"/>
  <c r="DJ28" i="15"/>
  <c r="DJ18" i="15"/>
  <c r="DG18" i="15"/>
  <c r="DG19" i="15"/>
  <c r="DF19" i="15"/>
  <c r="DJ12" i="15"/>
  <c r="DF8" i="15"/>
  <c r="DJ8" i="15"/>
  <c r="L32" i="2"/>
  <c r="I32" i="2" s="1"/>
  <c r="DF7" i="15"/>
  <c r="DJ7" i="15"/>
  <c r="L58" i="2"/>
  <c r="I58" i="2" s="1"/>
  <c r="DJ36" i="15"/>
  <c r="DL3" i="15"/>
  <c r="B6" i="16"/>
  <c r="J6" i="16" s="1"/>
  <c r="F5" i="16"/>
  <c r="N5" i="16" s="1"/>
  <c r="N4" i="16"/>
  <c r="B7" i="16"/>
  <c r="J7" i="16" s="1"/>
  <c r="B8" i="16"/>
  <c r="B9" i="16" s="1"/>
  <c r="DG33" i="15" l="1"/>
  <c r="K4" i="16"/>
  <c r="C5" i="16"/>
  <c r="B10" i="16"/>
  <c r="J9" i="16"/>
  <c r="G4" i="16"/>
  <c r="O3" i="16"/>
  <c r="J8" i="16"/>
  <c r="DG26" i="15"/>
  <c r="L61" i="2"/>
  <c r="I61" i="2" s="1"/>
  <c r="L57" i="2"/>
  <c r="I57" i="2" s="1"/>
  <c r="DG3" i="15"/>
  <c r="L47" i="2"/>
  <c r="I47" i="2" s="1"/>
  <c r="L39" i="2"/>
  <c r="I39" i="2" s="1"/>
  <c r="DG14" i="15"/>
  <c r="A3" i="16"/>
  <c r="F6" i="16"/>
  <c r="K3" i="16"/>
  <c r="L51" i="2"/>
  <c r="I51" i="2" s="1"/>
  <c r="DJ32" i="15"/>
  <c r="DF3" i="15"/>
  <c r="DG24" i="15"/>
  <c r="DJ22" i="15"/>
  <c r="L68" i="2"/>
  <c r="I68" i="2" s="1"/>
  <c r="DJ43" i="15"/>
  <c r="DL12" i="15"/>
  <c r="E4" i="16"/>
  <c r="DF26" i="15"/>
  <c r="DF36" i="15"/>
  <c r="L37" i="2"/>
  <c r="I37" i="2" s="1"/>
  <c r="DF32" i="15"/>
  <c r="DF43" i="15"/>
  <c r="DF24" i="15"/>
  <c r="DF22" i="15"/>
  <c r="L55" i="2"/>
  <c r="I55" i="2" s="1"/>
  <c r="D3" i="16"/>
  <c r="DF35" i="15"/>
  <c r="L60" i="2"/>
  <c r="I60" i="2" s="1"/>
  <c r="J55" i="2" s="1"/>
  <c r="DG35" i="15"/>
  <c r="DF34" i="15"/>
  <c r="L48" i="2"/>
  <c r="I48" i="2" s="1"/>
  <c r="DG29" i="15"/>
  <c r="DJ29" i="15"/>
  <c r="L54" i="2"/>
  <c r="I54" i="2" s="1"/>
  <c r="DJ30" i="15"/>
  <c r="DF30" i="15"/>
  <c r="DH12" i="15"/>
  <c r="DJ17" i="15"/>
  <c r="L42" i="2"/>
  <c r="I42" i="2" s="1"/>
  <c r="DJ34" i="15"/>
  <c r="DF17" i="15"/>
  <c r="L43" i="2"/>
  <c r="I43" i="2" s="1"/>
  <c r="J12" i="2"/>
  <c r="DN13" i="15" s="1"/>
  <c r="J4" i="2"/>
  <c r="DJ9" i="15"/>
  <c r="DJ40" i="15"/>
  <c r="DF40" i="15"/>
  <c r="L65" i="2"/>
  <c r="I65" i="2" s="1"/>
  <c r="J62" i="2" s="1"/>
  <c r="L36" i="2"/>
  <c r="I36" i="2" s="1"/>
  <c r="DJ11" i="15"/>
  <c r="DF11" i="15"/>
  <c r="DF10" i="15"/>
  <c r="L35" i="2"/>
  <c r="I35" i="2" s="1"/>
  <c r="DG10" i="15"/>
  <c r="DG9" i="15"/>
  <c r="DH3" i="15" s="1"/>
  <c r="L34" i="2"/>
  <c r="I34" i="2" s="1"/>
  <c r="DH37" i="15"/>
  <c r="DH30" i="15"/>
  <c r="DG27" i="15"/>
  <c r="DH25" i="15" s="1"/>
  <c r="DF28" i="15"/>
  <c r="L53" i="2"/>
  <c r="I53" i="2" s="1"/>
  <c r="J50" i="2" s="1"/>
  <c r="J45" i="2"/>
  <c r="DJ24" i="15"/>
  <c r="DF23" i="15"/>
  <c r="DG23" i="15"/>
  <c r="DH20" i="15" s="1"/>
  <c r="DN3" i="15" l="1"/>
  <c r="L3" i="16"/>
  <c r="D4" i="16"/>
  <c r="A4" i="16"/>
  <c r="I3" i="16"/>
  <c r="E5" i="16"/>
  <c r="M4" i="16"/>
  <c r="J10" i="16"/>
  <c r="B11" i="16"/>
  <c r="K5" i="16"/>
  <c r="C6" i="16"/>
  <c r="F7" i="16"/>
  <c r="N6" i="16"/>
  <c r="G5" i="16"/>
  <c r="O4" i="16"/>
  <c r="J37" i="2"/>
  <c r="J28" i="2"/>
  <c r="DN16" i="15"/>
  <c r="C7" i="16" l="1"/>
  <c r="K6" i="16"/>
  <c r="I4" i="16"/>
  <c r="A5" i="16"/>
  <c r="D5" i="16"/>
  <c r="L4" i="16"/>
  <c r="O5" i="16"/>
  <c r="G6" i="16"/>
  <c r="J11" i="16"/>
  <c r="B12" i="16"/>
  <c r="E6" i="16"/>
  <c r="M5" i="16"/>
  <c r="N7" i="16"/>
  <c r="F8" i="16"/>
  <c r="M6" i="16" l="1"/>
  <c r="E7" i="16"/>
  <c r="G7" i="16"/>
  <c r="O6" i="16"/>
  <c r="I5" i="16"/>
  <c r="A6" i="16"/>
  <c r="N8" i="16"/>
  <c r="F9" i="16"/>
  <c r="B13" i="16"/>
  <c r="J12" i="16"/>
  <c r="L5" i="16"/>
  <c r="D6" i="16"/>
  <c r="C8" i="16"/>
  <c r="K7" i="16"/>
  <c r="L6" i="16" l="1"/>
  <c r="D7" i="16"/>
  <c r="F10" i="16"/>
  <c r="N9" i="16"/>
  <c r="O7" i="16"/>
  <c r="G8" i="16"/>
  <c r="C9" i="16"/>
  <c r="K8" i="16"/>
  <c r="J13" i="16"/>
  <c r="B14" i="16"/>
  <c r="I6" i="16"/>
  <c r="A7" i="16"/>
  <c r="E8" i="16"/>
  <c r="M7" i="16"/>
  <c r="C10" i="16" l="1"/>
  <c r="K9" i="16"/>
  <c r="J14" i="16"/>
  <c r="B15" i="16"/>
  <c r="J15" i="16" s="1"/>
  <c r="G9" i="16"/>
  <c r="O8" i="16"/>
  <c r="F11" i="16"/>
  <c r="N10" i="16"/>
  <c r="I7" i="16"/>
  <c r="A8" i="16"/>
  <c r="M8" i="16"/>
  <c r="E9" i="16"/>
  <c r="L7" i="16"/>
  <c r="D8" i="16"/>
  <c r="O9" i="16" l="1"/>
  <c r="G10" i="16"/>
  <c r="K10" i="16"/>
  <c r="C11" i="16"/>
  <c r="M9" i="16"/>
  <c r="E10" i="16"/>
  <c r="N11" i="16"/>
  <c r="F12" i="16"/>
  <c r="D9" i="16"/>
  <c r="L8" i="16"/>
  <c r="I8" i="16"/>
  <c r="A9" i="16"/>
  <c r="I9" i="16" l="1"/>
  <c r="A10" i="16"/>
  <c r="N12" i="16"/>
  <c r="F13" i="16"/>
  <c r="K11" i="16"/>
  <c r="C12" i="16"/>
  <c r="E11" i="16"/>
  <c r="M10" i="16"/>
  <c r="G11" i="16"/>
  <c r="O10" i="16"/>
  <c r="D10" i="16"/>
  <c r="L9" i="16"/>
  <c r="G12" i="16" l="1"/>
  <c r="O11" i="16"/>
  <c r="F14" i="16"/>
  <c r="N13" i="16"/>
  <c r="L10" i="16"/>
  <c r="D11" i="16"/>
  <c r="E12" i="16"/>
  <c r="M11" i="16"/>
  <c r="K12" i="16"/>
  <c r="C13" i="16"/>
  <c r="A11" i="16"/>
  <c r="I10" i="16"/>
  <c r="A12" i="16" l="1"/>
  <c r="I11" i="16"/>
  <c r="E13" i="16"/>
  <c r="M12" i="16"/>
  <c r="N14" i="16"/>
  <c r="F15" i="16"/>
  <c r="N15" i="16" s="1"/>
  <c r="D12" i="16"/>
  <c r="L11" i="16"/>
  <c r="C14" i="16"/>
  <c r="K13" i="16"/>
  <c r="O12" i="16"/>
  <c r="G13" i="16"/>
  <c r="O13" i="16" l="1"/>
  <c r="G14" i="16"/>
  <c r="L12" i="16"/>
  <c r="D13" i="16"/>
  <c r="M13" i="16"/>
  <c r="E14" i="16"/>
  <c r="C15" i="16"/>
  <c r="K15" i="16" s="1"/>
  <c r="K14" i="16"/>
  <c r="A13" i="16"/>
  <c r="I12" i="16"/>
  <c r="D14" i="16" l="1"/>
  <c r="L13" i="16"/>
  <c r="E15" i="16"/>
  <c r="M15" i="16" s="1"/>
  <c r="M14" i="16"/>
  <c r="G15" i="16"/>
  <c r="O14" i="16"/>
  <c r="I13" i="16"/>
  <c r="A14" i="16"/>
  <c r="O15" i="16" l="1"/>
  <c r="D15" i="16"/>
  <c r="L15" i="16" s="1"/>
  <c r="L14" i="16"/>
  <c r="A15" i="16"/>
  <c r="I15" i="16" s="1"/>
  <c r="I14" i="16"/>
  <c r="B18" i="16" l="1"/>
  <c r="B17" i="16"/>
  <c r="B19" i="16" s="1"/>
  <c r="DK1"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Mildred</author>
  </authors>
  <commentList>
    <comment ref="K37" authorId="0" shapeId="0" xr:uid="{00000000-0006-0000-0100-000001000000}">
      <text>
        <r>
          <rPr>
            <b/>
            <sz val="9"/>
            <color indexed="81"/>
            <rFont val="Tahoma"/>
            <family val="2"/>
          </rPr>
          <t>Mildred:</t>
        </r>
        <r>
          <rPr>
            <sz val="9"/>
            <color indexed="81"/>
            <rFont val="Tahoma"/>
            <family val="2"/>
          </rPr>
          <t xml:space="preserve">
TEDA 43 NO 30</t>
        </r>
      </text>
    </comment>
    <comment ref="K40" authorId="0" shapeId="0" xr:uid="{00000000-0006-0000-0100-000002000000}">
      <text>
        <r>
          <rPr>
            <b/>
            <sz val="9"/>
            <color indexed="81"/>
            <rFont val="Tahoma"/>
            <family val="2"/>
          </rPr>
          <t>Mildred:</t>
        </r>
        <r>
          <rPr>
            <sz val="9"/>
            <color indexed="81"/>
            <rFont val="Tahoma"/>
            <family val="2"/>
          </rPr>
          <t xml:space="preserve">
SERIAN 10 NO 1</t>
        </r>
      </text>
    </comment>
    <comment ref="D43" authorId="0" shapeId="0" xr:uid="{00000000-0006-0000-0100-000003000000}">
      <text>
        <r>
          <rPr>
            <b/>
            <sz val="9"/>
            <color indexed="81"/>
            <rFont val="Tahoma"/>
            <family val="2"/>
          </rPr>
          <t>Mildred:</t>
        </r>
        <r>
          <rPr>
            <sz val="9"/>
            <color indexed="81"/>
            <rFont val="Tahoma"/>
            <family val="2"/>
          </rPr>
          <t xml:space="preserve">
NO SERIA CUANTIFICABLE</t>
        </r>
      </text>
    </comment>
    <comment ref="D44" authorId="0" shapeId="0" xr:uid="{00000000-0006-0000-0100-000004000000}">
      <text>
        <r>
          <rPr>
            <b/>
            <sz val="9"/>
            <color indexed="81"/>
            <rFont val="Tahoma"/>
            <family val="2"/>
          </rPr>
          <t>Mildred:</t>
        </r>
        <r>
          <rPr>
            <sz val="9"/>
            <color indexed="81"/>
            <rFont val="Tahoma"/>
            <family val="2"/>
          </rPr>
          <t xml:space="preserve">
ESTO NO ES CUANTITATIVO EJEMPLO SERIA LEER 1 LIBRO SEMANAL </t>
        </r>
      </text>
    </comment>
    <comment ref="D47" authorId="0" shapeId="0" xr:uid="{00000000-0006-0000-0100-000005000000}">
      <text>
        <r>
          <rPr>
            <b/>
            <sz val="9"/>
            <color indexed="81"/>
            <rFont val="Tahoma"/>
            <family val="2"/>
          </rPr>
          <t>Mildred:</t>
        </r>
        <r>
          <rPr>
            <sz val="9"/>
            <color indexed="81"/>
            <rFont val="Tahoma"/>
            <family val="2"/>
          </rPr>
          <t xml:space="preserve">
PONTE ESTA MAS CERCANA DOS VECES AL MES ES MUCHO </t>
        </r>
      </text>
    </comment>
    <comment ref="D50" authorId="0" shapeId="0" xr:uid="{00000000-0006-0000-0100-000006000000}">
      <text>
        <r>
          <rPr>
            <b/>
            <sz val="9"/>
            <color indexed="81"/>
            <rFont val="Tahoma"/>
            <family val="2"/>
          </rPr>
          <t>Mildred:</t>
        </r>
        <r>
          <rPr>
            <sz val="9"/>
            <color indexed="81"/>
            <rFont val="Tahoma"/>
            <family val="2"/>
          </rPr>
          <t xml:space="preserve">
CUANTAS SEMANAS
</t>
        </r>
      </text>
    </comment>
    <comment ref="F50" authorId="0" shapeId="0" xr:uid="{00000000-0006-0000-0100-000007000000}">
      <text>
        <r>
          <rPr>
            <b/>
            <sz val="9"/>
            <color indexed="81"/>
            <rFont val="Tahoma"/>
            <family val="2"/>
          </rPr>
          <t>Mildred:</t>
        </r>
        <r>
          <rPr>
            <sz val="9"/>
            <color indexed="81"/>
            <rFont val="Tahoma"/>
            <family val="2"/>
          </rPr>
          <t xml:space="preserve">
SOLO A UN MES ALARGATE TIENES TRES MESEES PARA CREAR METAS PODEROSAS</t>
        </r>
      </text>
    </comment>
    <comment ref="F51" authorId="0" shapeId="0" xr:uid="{00000000-0006-0000-0100-000008000000}">
      <text>
        <r>
          <rPr>
            <b/>
            <sz val="9"/>
            <color indexed="81"/>
            <rFont val="Tahoma"/>
            <family val="2"/>
          </rPr>
          <t>Mildred:</t>
        </r>
        <r>
          <rPr>
            <sz val="9"/>
            <color indexed="81"/>
            <rFont val="Tahoma"/>
            <family val="2"/>
          </rPr>
          <t xml:space="preserve">
SOLO A UN MES ALARGATE TIENES TRES MESEES PARA CREAR METAS PODEROSAS</t>
        </r>
      </text>
    </comment>
    <comment ref="K51" authorId="0" shapeId="0" xr:uid="{00000000-0006-0000-0100-000009000000}">
      <text>
        <r>
          <rPr>
            <b/>
            <sz val="9"/>
            <color indexed="81"/>
            <rFont val="Tahoma"/>
            <family val="2"/>
          </rPr>
          <t>Mildred:</t>
        </r>
        <r>
          <rPr>
            <sz val="9"/>
            <color indexed="81"/>
            <rFont val="Tahoma"/>
            <family val="2"/>
          </rPr>
          <t xml:space="preserve">
HORAS </t>
        </r>
      </text>
    </comment>
    <comment ref="F53" authorId="0" shapeId="0" xr:uid="{00000000-0006-0000-0100-00000A000000}">
      <text>
        <r>
          <rPr>
            <b/>
            <sz val="9"/>
            <color indexed="81"/>
            <rFont val="Tahoma"/>
            <family val="2"/>
          </rPr>
          <t>Mildred:</t>
        </r>
        <r>
          <rPr>
            <sz val="9"/>
            <color indexed="81"/>
            <rFont val="Tahoma"/>
            <family val="2"/>
          </rPr>
          <t xml:space="preserve">
ESTA FECHA ESTA MAL ESTO ESTARAIA A DOS MESES SI PONES 10 SEMANAS </t>
        </r>
      </text>
    </comment>
    <comment ref="K53" authorId="0" shapeId="0" xr:uid="{00000000-0006-0000-0100-00000B000000}">
      <text>
        <r>
          <rPr>
            <b/>
            <sz val="9"/>
            <color indexed="81"/>
            <rFont val="Tahoma"/>
            <family val="2"/>
          </rPr>
          <t>Mildred:</t>
        </r>
        <r>
          <rPr>
            <sz val="9"/>
            <color indexed="81"/>
            <rFont val="Tahoma"/>
            <family val="2"/>
          </rPr>
          <t xml:space="preserve">
ESTAS CUENTAS ESTAN MAL</t>
        </r>
      </text>
    </comment>
    <comment ref="D54" authorId="0" shapeId="0" xr:uid="{00000000-0006-0000-0100-00000C000000}">
      <text>
        <r>
          <rPr>
            <b/>
            <sz val="9"/>
            <color indexed="81"/>
            <rFont val="Tahoma"/>
            <family val="2"/>
          </rPr>
          <t>Mildred:</t>
        </r>
        <r>
          <rPr>
            <sz val="9"/>
            <color indexed="81"/>
            <rFont val="Tahoma"/>
            <family val="2"/>
          </rPr>
          <t xml:space="preserve">
CUANTAS VECES A LA SEMANA TE PESARIAS POR CUANTOS MESES ESTO NO ESTA CUANTIFICABLE</t>
        </r>
      </text>
    </comment>
    <comment ref="K54" authorId="0" shapeId="0" xr:uid="{00000000-0006-0000-0100-00000D000000}">
      <text>
        <r>
          <rPr>
            <b/>
            <sz val="9"/>
            <color indexed="81"/>
            <rFont val="Tahoma"/>
            <family val="2"/>
          </rPr>
          <t>Mildred:</t>
        </r>
        <r>
          <rPr>
            <sz val="9"/>
            <color indexed="81"/>
            <rFont val="Tahoma"/>
            <family val="2"/>
          </rPr>
          <t xml:space="preserve">
DE DONDE SACAS ESTE 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Mildred</author>
  </authors>
  <commentList>
    <comment ref="B18" authorId="0" shapeId="0" xr:uid="{00000000-0006-0000-0900-000001000000}">
      <text>
        <r>
          <rPr>
            <b/>
            <sz val="9"/>
            <color indexed="81"/>
            <rFont val="Tahoma"/>
            <family val="2"/>
          </rPr>
          <t>Mildred:</t>
        </r>
        <r>
          <rPr>
            <sz val="9"/>
            <color indexed="81"/>
            <rFont val="Tahoma"/>
            <family val="2"/>
          </rPr>
          <t xml:space="preserve">
NO SERIA CUANTIFICABLE</t>
        </r>
      </text>
    </comment>
    <comment ref="B19" authorId="0" shapeId="0" xr:uid="{00000000-0006-0000-0900-000002000000}">
      <text>
        <r>
          <rPr>
            <b/>
            <sz val="9"/>
            <color indexed="81"/>
            <rFont val="Tahoma"/>
            <family val="2"/>
          </rPr>
          <t>Mildred:</t>
        </r>
        <r>
          <rPr>
            <sz val="9"/>
            <color indexed="81"/>
            <rFont val="Tahoma"/>
            <family val="2"/>
          </rPr>
          <t xml:space="preserve">
ESTO NO ES CUANTITATIVO EJEMPLO SERIA LEER 1 LIBRO SEMANAL </t>
        </r>
      </text>
    </comment>
    <comment ref="B22" authorId="0" shapeId="0" xr:uid="{00000000-0006-0000-0900-000003000000}">
      <text>
        <r>
          <rPr>
            <b/>
            <sz val="9"/>
            <color indexed="81"/>
            <rFont val="Tahoma"/>
            <family val="2"/>
          </rPr>
          <t>Mildred:</t>
        </r>
        <r>
          <rPr>
            <sz val="9"/>
            <color indexed="81"/>
            <rFont val="Tahoma"/>
            <family val="2"/>
          </rPr>
          <t xml:space="preserve">
PONTE ESTA MAS CERCANA DOS VECES AL MES ES MUCHO </t>
        </r>
      </text>
    </comment>
    <comment ref="B25" authorId="0" shapeId="0" xr:uid="{00000000-0006-0000-0900-000004000000}">
      <text>
        <r>
          <rPr>
            <b/>
            <sz val="9"/>
            <color indexed="81"/>
            <rFont val="Tahoma"/>
            <family val="2"/>
          </rPr>
          <t>Mildred:</t>
        </r>
        <r>
          <rPr>
            <sz val="9"/>
            <color indexed="81"/>
            <rFont val="Tahoma"/>
            <family val="2"/>
          </rPr>
          <t xml:space="preserve">
CUANTAS SEMANAS
</t>
        </r>
      </text>
    </comment>
    <comment ref="B29" authorId="0" shapeId="0" xr:uid="{00000000-0006-0000-0900-000005000000}">
      <text>
        <r>
          <rPr>
            <b/>
            <sz val="9"/>
            <color indexed="81"/>
            <rFont val="Tahoma"/>
            <family val="2"/>
          </rPr>
          <t>Mildred:</t>
        </r>
        <r>
          <rPr>
            <sz val="9"/>
            <color indexed="81"/>
            <rFont val="Tahoma"/>
            <family val="2"/>
          </rPr>
          <t xml:space="preserve">
CUANTAS VECES A LA SEMANA TE PESARIAS POR CUANTOS MESES ESTO NO ESTA CUANTIFICABLE</t>
        </r>
      </text>
    </comment>
  </commentList>
</comments>
</file>

<file path=xl/sharedStrings.xml><?xml version="1.0" encoding="utf-8"?>
<sst xmlns="http://schemas.openxmlformats.org/spreadsheetml/2006/main" count="1183" uniqueCount="376">
  <si>
    <t xml:space="preserve">Dirección </t>
  </si>
  <si>
    <t>Teléfono</t>
  </si>
  <si>
    <t>Celular</t>
  </si>
  <si>
    <t>e-mail</t>
  </si>
  <si>
    <t xml:space="preserve">Mi compromiso para estar en el liderazgo durante los 90 días es ser mi contrato: </t>
  </si>
  <si>
    <t>Visión Personal:</t>
  </si>
  <si>
    <t>Visión de Grupo:</t>
  </si>
  <si>
    <t xml:space="preserve">Buddy: </t>
  </si>
  <si>
    <t xml:space="preserve">Mi Estiramiento: </t>
  </si>
  <si>
    <t>Meta</t>
  </si>
  <si>
    <t>Propósito</t>
  </si>
  <si>
    <t>Acciones</t>
  </si>
  <si>
    <t>Tiempo</t>
  </si>
  <si>
    <t>Estiramiento</t>
  </si>
  <si>
    <t>Precio Emocional a Pagar</t>
  </si>
  <si>
    <t>%</t>
  </si>
  <si>
    <t>ENROLAMIENTO</t>
  </si>
  <si>
    <t>CONTRIBUCIÓN SOCIAL</t>
  </si>
  <si>
    <t>PROFESIÓN ESTUDIO CARRERA</t>
  </si>
  <si>
    <t>TIEMPO LIBRE ESPARCIMIENTO</t>
  </si>
  <si>
    <t xml:space="preserve">Cuáles fueron mis logros extraordinarios? </t>
  </si>
  <si>
    <t>Me reconozco por:</t>
  </si>
  <si>
    <t xml:space="preserve">Parece similar a la pregunta anterior, pero esta se enfoca a aquellas actividades que te costaron realizar y que las hiciste, pero que como tal no significan la consecución de un logro o meta, ejemplo: asististe las tres veces que habias definido al gimansio, te comunicaste con los amigos que habías decido hacerlo sin que eso signifique que ya hayas logrado una relación duradera, leiste la porción de los libros que habías planeado hacer, adelantaste una actividad más alla de lo esperado en la semana etc. Basicamente te reconoces por tener la disciplina y la constancia en ejecutar tu carta de logros según lo planteado, o por haber logrado controlar o afrontar alguna situación desagradable o incómoda en la ejecución de las actividades de tu carta de logros (lograste vencer al nerdo). </t>
  </si>
  <si>
    <t xml:space="preserve"> Lo que me faltó por cumplir fue: </t>
  </si>
  <si>
    <t xml:space="preserve">Enumera aquellas actividades que no realizaste durante la semana y que según tu carta de logros debiste haber realizado. </t>
  </si>
  <si>
    <t xml:space="preserve">Me ofrezco disculpas y me perdono por:  </t>
  </si>
  <si>
    <t xml:space="preserve"> Tomando como base aquellas actividades que no cumpliste o realizaste, ofrecete disculpas por haberte incumplido, por haberte fallado, por haber roto tus compromisos. Porqué te enerdaste (pereza, miedo,negligencia, etc.)?. Analiza las razones de tu enerde y perdonate por no haber actuado desde la responsabilidad sino desde la posición de víctima. </t>
  </si>
  <si>
    <t xml:space="preserve"> Me comprometo a:</t>
  </si>
  <si>
    <t xml:space="preserve">Renueva tu compromiso contigo mismo/a, pero ten en cuenta que esta renovación no se vuelva algo de todas las semanas, porque basicamente el mensaje que te envías es que eres incapaz de lograr lo que te propones. Esfuerzate por honrar tus compromisos contigo mismo/a. Redefine las fechas en las que vas a cumplir las actividades no realizadas y las reprogramas en una columna adicional en tu carta de logros.  </t>
  </si>
  <si>
    <t>GRIAL POSITIVO</t>
  </si>
  <si>
    <t>POR QUE</t>
  </si>
  <si>
    <t>DECISION</t>
  </si>
  <si>
    <t>PROCESO</t>
  </si>
  <si>
    <t>RESPUESTAS</t>
  </si>
  <si>
    <t>EXPERIENCIA</t>
  </si>
  <si>
    <t>LO QUE APRENDI</t>
  </si>
  <si>
    <t>¿Qué se quiere Lograr?</t>
  </si>
  <si>
    <t>¿Para qué es importante en mi vida?</t>
  </si>
  <si>
    <t>¿Qué formas de ser me apoyan a lograrlo?</t>
  </si>
  <si>
    <t>¿Qué estoy dispuesto a atravesar para lograrlo?</t>
  </si>
  <si>
    <t>Fecha inicio</t>
  </si>
  <si>
    <t>Fecha fin</t>
  </si>
  <si>
    <t>¿Cómo se va a hacer?</t>
  </si>
  <si>
    <t>QUE HICE</t>
  </si>
  <si>
    <t>FECHA</t>
  </si>
  <si>
    <t xml:space="preserve">Que hiciste durante la semana que realmente valga la pena destacar, ejemplo: Enrolaste a alguién, lograste cumplir aquella meta que considerabas muy dificil de cumplir (obtuviste ese cargo que querías, te reconciliaste con un familiar o persona con la que no hablabas hace mucho tiempo, te inscribite a la universidad, etc.) </t>
  </si>
  <si>
    <t>Foto</t>
  </si>
  <si>
    <t>Datos personales</t>
  </si>
  <si>
    <t>Realizado</t>
  </si>
  <si>
    <t>SIGNIFICADO</t>
  </si>
  <si>
    <t>RELACIONES SOCIALES
OTRO SIGNIFICATIVO</t>
  </si>
  <si>
    <t>TRABAJO 
DINERO
PATRIMONIO</t>
  </si>
  <si>
    <t>FAMILIA
CASA
PAREJA</t>
  </si>
  <si>
    <t>SALUD
CUERPO
BIENESTAR FÍSICO</t>
  </si>
  <si>
    <t>Checkpoint</t>
  </si>
  <si>
    <t>Mi misión en este mundo es:</t>
  </si>
  <si>
    <t>Gratitud:</t>
  </si>
  <si>
    <t>Agradece a tres personas o situaciones en tu vida que te han permitido llegar a ser quien eres hoy.</t>
  </si>
  <si>
    <t>Para mantener mi condición fisica y por salud</t>
  </si>
  <si>
    <t>Pereza, miedo, el que diran, conformismo, excusas</t>
  </si>
  <si>
    <t>Crear las funcionalidades para la automatización asignada (7 ciclos x 2 automatizaciones)</t>
  </si>
  <si>
    <t>Realizar ejecución de pruebas automatizadas desarrolladas (7 ciclos x 2 automatizaciones)</t>
  </si>
  <si>
    <t>Para generar valor agregado a lo realizado en la compañía y generar satisfacción personal por el cumplimiento de mis labores</t>
  </si>
  <si>
    <t>Para generar confianza en mis capacidades y generar valor con mis compañeros que vienen del exterior</t>
  </si>
  <si>
    <t>Presentar ante el equipo internacional los avances del proyecto</t>
  </si>
  <si>
    <t>Para fortalecer el segundo idioma porque es base importante para mi carrera y mis labores</t>
  </si>
  <si>
    <t>Realizar proceso de matricula</t>
  </si>
  <si>
    <t>Para avanzar juntos en el mismo camino fortaleciendo nuestras bases</t>
  </si>
  <si>
    <t>Inseguridad, el que diran, miedo, conformismo</t>
  </si>
  <si>
    <t>Seguridad, confianza, amor propio, accionar</t>
  </si>
  <si>
    <t>Generar ambientes propicios para la relajación y el descanso de mi mente</t>
  </si>
  <si>
    <t xml:space="preserve">Para fortalecerme como ser humano, como persona y volver a unir en el amor a mi familia </t>
  </si>
  <si>
    <t>Visitar a mis padres 1 vez al mes durante 3 meses</t>
  </si>
  <si>
    <t>Fortalecer y mantener relaciones sociales de manera amigable y comprometido</t>
  </si>
  <si>
    <t>Enviar mensaje de texto a dos amigos de Life 58 en la semana durante 13 semanas para dar animo y confianza en su proceso</t>
  </si>
  <si>
    <t xml:space="preserve">Retomar y fortalecer amistades adquiridas, recordando que cuentan con alguien </t>
  </si>
  <si>
    <t>Organizar un partido de futbol con 10 amigos una vez al mes durante 2 meses</t>
  </si>
  <si>
    <t>Agendar 7 reuniones Demo para mostrar a miembros del equipo los resultados obtenidos en cada ciclo.</t>
  </si>
  <si>
    <t>Presentar 7 reuniones mostrando los resultados</t>
  </si>
  <si>
    <t>Preparar 7 presentaciones para reuniones demo</t>
  </si>
  <si>
    <t>Practicar presentación ante compañeros que hablan ingles para recibir feedback (3 presentaciones)</t>
  </si>
  <si>
    <t>Preparar presentación para el program increment con los resultados obtenidos (2 horas diarias x 1 semana)</t>
  </si>
  <si>
    <t>Diseñar presupuesto para el legado material</t>
  </si>
  <si>
    <t>Contacto, tiempo, constancia, individualismo</t>
  </si>
  <si>
    <t>Buscar información de 4 escuelas de baile</t>
  </si>
  <si>
    <t>Escoger y matricularme a la escuela de baile</t>
  </si>
  <si>
    <t>Diego Andres Zaraza Toro</t>
  </si>
  <si>
    <t>Calle 18B # 111-14</t>
  </si>
  <si>
    <t>dzarazat@gmail.com</t>
  </si>
  <si>
    <t>SOY UN HOMBRE RESPONSABLE, SOÑADOR, VISIONARIO Y AMOROSO</t>
  </si>
  <si>
    <t>MI MISIÓN EN ESTE MUNDOS ES AMARME, AMAR A MI FAMILIA, SER FELIZ Y DEJAR UNA HUELLA EN EL CORAZÓN DE LOS DEMAS</t>
  </si>
  <si>
    <t>SOMOS LIFE 58, UNA FAMILIA EXTRAORDINARIA, DISPUESTA A AMAR Y CONFIAR CON GENEROSIDAD</t>
  </si>
  <si>
    <t>CON EL PROPOSITO DE IMPACTAR Y TRANSFORMAR LA REALIDA DE 55 CORAZONES AL SERVICIO</t>
  </si>
  <si>
    <t>DE LOS ADULTOS MAYORES Y ASI TRANSMITIR ESPERANZA Y ALEGRIA PARA TRANSFORMAR</t>
  </si>
  <si>
    <t>EMPERATRIZ SAENZ</t>
  </si>
  <si>
    <t>SOY STRIPER</t>
  </si>
  <si>
    <t>SUS VIDAS</t>
  </si>
  <si>
    <t>Realizar una salida de integración mensual con mis compañeros de trabajo por 3 meses</t>
  </si>
  <si>
    <t>Realizar inscripción al ILUD para presentar examen de clasificación en Ingles</t>
  </si>
  <si>
    <t>Fortalecer mis areas de conocimiento para ser arquitecto de software</t>
  </si>
  <si>
    <t>Amistad, compromiso, dedicación</t>
  </si>
  <si>
    <t>Asistir al 90% de las 70 clases programadas durante 3 meses para la especialización</t>
  </si>
  <si>
    <t>Seguridad, confianza, actitud, personalidad, pasion</t>
  </si>
  <si>
    <t>Inseguridad, miedo, el que diran, timidez, pereza</t>
  </si>
  <si>
    <t>Inseguridad, incapacidad, pereza, miedo</t>
  </si>
  <si>
    <t>Conocimiento, seguridad, amor por mi carrera, compromiso, respeto, constancia</t>
  </si>
  <si>
    <t>Alegría, seguridad, esparcimiento</t>
  </si>
  <si>
    <t>Inseguridad, estrés, pereza</t>
  </si>
  <si>
    <t>Seguridad, amor propio, salud, constancia</t>
  </si>
  <si>
    <t>pereza, dolor, inseguridad, miedo</t>
  </si>
  <si>
    <t>pereza, inseguridad, egos, desconfianza</t>
  </si>
  <si>
    <t>Amor, union, comprension, felicidad</t>
  </si>
  <si>
    <t>Amor, confianza, respeto, comprensión, felicidad</t>
  </si>
  <si>
    <t>Desunion, desamor, dolor, miedos</t>
  </si>
  <si>
    <t>Amistad, constancia, union, respeto, confianza</t>
  </si>
  <si>
    <t>desconfianza, soledad, pereza</t>
  </si>
  <si>
    <t>desunion, olvido, pereza, inconstancia, lejania</t>
  </si>
  <si>
    <t>Realizar compartir (1) vez al mes con mis compañeros de trabajo por 3 meses</t>
  </si>
  <si>
    <t>Crear 3 rutinas de ejercicios a realizar en casa por 3 meses (1 rutina mensual)</t>
  </si>
  <si>
    <t>Presentar examen de clasificación en Ingles</t>
  </si>
  <si>
    <t>Excelencia, responsable, comprometido, apasionado, Accionar</t>
  </si>
  <si>
    <t>Salir con la familia 1 vez al mes durante 3 meses a (almorzar, cenar entre otras)</t>
  </si>
  <si>
    <t>Hablar con 3 personas a la semana acerca de nuestra experiencia de modo que puedan inspirarse con nuestro testimonio (Se mide en cantidad de charlas con personas de cada integrante del grupo)</t>
  </si>
  <si>
    <t>Hacer una lista de enrolados en un documento que esté presente en el Drive que maneja el grupo y actualizarla con cada nuevo enrolado</t>
  </si>
  <si>
    <t>Visitar cada fundación para averiguar las necesidades (Se mide por cantidad de fundaciones a buscar a nivel grupal)</t>
  </si>
  <si>
    <t>Escoger la fundación o establecimiento que mas necesite ayuda</t>
  </si>
  <si>
    <t>Armar un plan para el desarrollo del legado que dejaremos como grupo</t>
  </si>
  <si>
    <t>Crear grupos de asistencia a la fundacion</t>
  </si>
  <si>
    <t>Delegar funciones para brindar el apoyo</t>
  </si>
  <si>
    <t>Organizar el plan de actividades para reunir el dinero necesario para el legado material</t>
  </si>
  <si>
    <t>Entregar el legado material a la fundación de adultos mayores</t>
  </si>
  <si>
    <t>Para generar cambio en sus acciones, para generar amor y que siempre busquen el accionar de corazón</t>
  </si>
  <si>
    <t>Asistir con los 4 potenciales enrolados a la noche de invitados para que vean el demo de lo que puede realizar el entrenamiento en sus vidas</t>
  </si>
  <si>
    <t>Inspiración, confianza, respeto, compromiso</t>
  </si>
  <si>
    <t>Desanimo, impaciencia, pasividad</t>
  </si>
  <si>
    <t>Hablarles a los 4 posibles enrolados una vez por semana durante 6 semanas demostrando los cambios que el programa a generado en mi y la experiencia vivida.</t>
  </si>
  <si>
    <t>Empezar a estudiar Ingles y asistir a 6 clases</t>
  </si>
  <si>
    <t>Asistir a una clase de balie semanal durante 13 semanas</t>
  </si>
  <si>
    <t>Aprenderme una canción en ingles a la semana durante 13 semanas</t>
  </si>
  <si>
    <t>Realizar una lectura los dias lunes, miercoles y viernes de un articulo en ingles en cualquier campo durante 13 semanas</t>
  </si>
  <si>
    <t>Dar un detalle (chocolate, flor entre otros) una vez a la semana por 13 semanas</t>
  </si>
  <si>
    <t>Recibir y dar feedback a mi pareja (1 vez a la semana durante 13 semanas)</t>
  </si>
  <si>
    <t>Hablar telefonicamente con mis papas dos veces a la semana los dias martes y jueves por 13 semanas</t>
  </si>
  <si>
    <t>Hablar telefonicamente con mi hermana, hermano y sobrina los dias miercoles y viernes, durante 13 Semanas</t>
  </si>
  <si>
    <t>Llamar a dos amigos por semana los dias (miercoles y viernes) durante 13 semanas</t>
  </si>
  <si>
    <t>Invitar a un amigo diferente a tomar café u otro una vez a la semana por 13 semanas</t>
  </si>
  <si>
    <t>Comenzar rutina de ejercicios de 30 minutos por 4 dias a la semana durante 13 semanas</t>
  </si>
  <si>
    <t>Trotar por 20 minutos los sabados y domingos en un parque (2 dias por semana durante 13 semanas)</t>
  </si>
  <si>
    <t>Realizar ejercicio en las maquinas ubicadas en un parque (2 dias por semana durante 13 semanas)</t>
  </si>
  <si>
    <t>Realizar medición semanal de mi peso para llevar un control (1 vez a la semana por 13 semanas)</t>
  </si>
  <si>
    <t>Realice una invitación a tomarnos una cerveza para hablar con mi hermano David Zaraza</t>
  </si>
  <si>
    <t>Porque siendo mi hermano me parece importante potenciar su vida y el entrenamiento le puede ayudar a superar rencores, miedos y a ser responsable con los objetivos que desea cumplir</t>
  </si>
  <si>
    <t>Me decidi a realizar la invitación para reconciliar circustancias las cuales nos alejaron mucho y por las cuales perdi contacto con el.</t>
  </si>
  <si>
    <t>1, Realice la llamada invitandolo a encontrarnos despues de que terminara su jornada laboral.
2, Realice una carta donde le decia lo importante que era para mi y la persona que podria llegar a ser.
3. Compre un detalle en el lugar donde nos tomamos una cerveza y pedi que lo llevaran a la mesa cuando le informara al mesero.
4. Me encontre con el y fuimos al lugar, al llegar compre una jarra de cerveza y hablamos de muchas cosas que habian pasado en el tiempo que dejamos de vernos.
5. Le avise al mesero que me llevara el regalo se lo entrego y se sorprendio
6. Leyo la carta y me abrazo, se pudo feliz y compartimos un rato mas</t>
  </si>
  <si>
    <t>las respuestas que recibí fue sus expresiones de sorpresa y felicidad al recibir el detalle y al ver que estabamos compartiendo juntos tiempos y espacio.</t>
  </si>
  <si>
    <t>Fue una experiencia gratificante porque me fortalece como ser humano, mi hermano a pesar de problemas que tuvimos siempre sera familia y debemos apoyarnos mutuamente. Me senti feliz, contento en inspirador de cambio ante situaciones y personas que son especiales y pueden dar felicidad</t>
  </si>
  <si>
    <t>A buscar siempre lo mejor si bien no fue facil pensar que hacer, fue algo bonito lograr sorprender y llegar al corazon de la familia</t>
  </si>
  <si>
    <t>En mi proceso de cambio quiero acercarma a mi familia y estas posibilidades hacen que lo haga de nuevo</t>
  </si>
  <si>
    <t>Que a veces es bueno planificar las cosas, hice el grial con mi hermana pero por falta de planificación no quede satifecho con lo realizado y lo volvi a hacer con mi hermano.</t>
  </si>
  <si>
    <t xml:space="preserve">Para mejorar mis relaciones interpesonales e inspirar con el corazon aquellos que estan a mi alrededor  haciendo de sus vidas mas alegres y amorosas </t>
  </si>
  <si>
    <t>nov. 11, 2018</t>
  </si>
  <si>
    <t xml:space="preserve">Llevar a 30 personas a cada noche de invitados (Se mide por el número de personas que asistan a las 3 noches de invitados)aparte de los 55 corazones </t>
  </si>
  <si>
    <t xml:space="preserve">hablar con los corazones de cada integrante se comprometio a enrolar en donde les compartamos nuestra experiencia del entrenamiento  una vez por semana </t>
  </si>
  <si>
    <t xml:space="preserve">Realizar 30 llamadas a familiares y amigos, en total por el grupo (medido por la canctidad de llamadas al finalizar el periodo) </t>
  </si>
  <si>
    <t xml:space="preserve">Compromiso,  apoyo, constancia y responsabilidad motivacion </t>
  </si>
  <si>
    <t>ago. 6, 2018</t>
  </si>
  <si>
    <t>ago. 11, 2018</t>
  </si>
  <si>
    <t>ago. 13, 2018</t>
  </si>
  <si>
    <t>ago. 16, 2018</t>
  </si>
  <si>
    <t>ago. 17, 2018</t>
  </si>
  <si>
    <t>ago. 18, 2018</t>
  </si>
  <si>
    <t>Realizar pausa de 10 minutos para tomar café con un compañero de trabajo diferente dos veces a la semana por 13 semanas</t>
  </si>
  <si>
    <t>Jugar play station una vez a la semana por 13 Semanas</t>
  </si>
  <si>
    <t>Ver deportes (ciclismo, futbol, besisbol, entre otros) 2 horas semanales por 13 semanas</t>
  </si>
  <si>
    <t>Realizar salidas con mi pareja a diferentes actividades (Cine, teatro, futbol entre otras) que nos permitan compartir juntos (2 veces al mes durante 3 meses)</t>
  </si>
  <si>
    <t>agosto 06 - agosto 12</t>
  </si>
  <si>
    <t>agosto 13 - agosto 19</t>
  </si>
  <si>
    <t>agosto 20 - agosto 26</t>
  </si>
  <si>
    <t>agosto 27 - septiembre 02</t>
  </si>
  <si>
    <t>septiembre 03 - septiembre 09</t>
  </si>
  <si>
    <t>septiembre 10 - septiembre 16</t>
  </si>
  <si>
    <t>septiembre 17 - septiembre 23</t>
  </si>
  <si>
    <t>septiembre 24 - septiembre 30</t>
  </si>
  <si>
    <t>octubre 01 - octubre 07</t>
  </si>
  <si>
    <t>octubre 08 - octubre 14</t>
  </si>
  <si>
    <t>octubre 15 - octubre 21</t>
  </si>
  <si>
    <t>octubre 22 - octubre 28</t>
  </si>
  <si>
    <t>octubre 29 - noviembre 04</t>
  </si>
  <si>
    <t>noviembre 05 - noviembre 11</t>
  </si>
  <si>
    <t>noviembre 12 - noviembre 18</t>
  </si>
  <si>
    <t>noviembre 19 - noviembre 25</t>
  </si>
  <si>
    <t>Volvi hablar con mi hermano despues de mucho tiempo de no hacerlo.</t>
  </si>
  <si>
    <t>Volver hablar con un amigo especial con el cual hace mucho tiempo no hablaba</t>
  </si>
  <si>
    <t>Empezar a accionar con mis objetivos laborales.</t>
  </si>
  <si>
    <t>Por ser egoista y permitir que momentos enerdado afectara mi relación de pareja.</t>
  </si>
  <si>
    <t>Cumplir mi palabra y hacer lo imposible para cumplir mi carta en esta semana</t>
  </si>
  <si>
    <t>Gratitud con el universo y con Dios por una nueva oportunidad y por darme cada segundo de vida para disfrutar al maximo.</t>
  </si>
  <si>
    <t xml:space="preserve">Leer semanalmente un articulo o  tema propuesto en las asignaturas (Ingenieria de Software y Base de Datos)  durante 13 semanas </t>
  </si>
  <si>
    <t>Esta semana no tuve logros extraordinarios</t>
  </si>
  <si>
    <t>Por organizar las ideas y empezar a estudiar despues de 9 años</t>
  </si>
  <si>
    <t>Organización que no me permitio avanzar con mi carta</t>
  </si>
  <si>
    <t>Por enerdarme en actividades del hogar</t>
  </si>
  <si>
    <t>Mejorar mi cumplimiento y accionar en mis logros</t>
  </si>
  <si>
    <t>Gratitud a Dios por empezar nuevas metas como es etudiar y por vivir en mi nueva vivienda</t>
  </si>
  <si>
    <t xml:space="preserve">Reunirnos por medio de chat  de whatsapp una vez por semana  semana  para charlar de los nuevos enrolados y generar  compromisos con nuestros compañeros en dado caso de no ir cumpliendo las metas. Revisar nuestra meta grupal y personal </t>
  </si>
  <si>
    <t>Por ser constante en mi estudio y por cambiar mi organización laboral</t>
  </si>
  <si>
    <t>Crear nuevas funcionalidades para apoyos de la oficina</t>
  </si>
  <si>
    <t>Mis rutinas de ejercicio, realizarlas me esta costando bastante</t>
  </si>
  <si>
    <t>Por no proponer ideas, por quedarme callado y no dar mi punto de vista</t>
  </si>
  <si>
    <t>Mejorar y accionar de corazón con mis actividades diarias</t>
  </si>
  <si>
    <t>Gratitud a Dios por cada día de vida y por permitirnos llegar a otros corazonas</t>
  </si>
  <si>
    <t>Impactar los corazones de los abuelitos del hogar procanitas, llevando amor y alegria.</t>
  </si>
  <si>
    <t>Para dar felicidad y apoyo a aquellos olvidados por muchos en la ultima faceta de su vida</t>
  </si>
  <si>
    <t>Averiguar 5 ancianatos u hogares para ancianos (Se mide por cantidad de fundaciones a buscar a nivel grupal)</t>
  </si>
  <si>
    <t>Comprometida, colaboradora, amorosa, interesada, recepetiva, flexible</t>
  </si>
  <si>
    <t>Visitar a los adultos mayores 1 vez por semana (Se mide por días de visita)</t>
  </si>
  <si>
    <t>Coordinar la logística para la organización del legado material</t>
  </si>
  <si>
    <t>Venta de postres para recaudar fondos</t>
  </si>
  <si>
    <t>ago. 26, 2018</t>
  </si>
  <si>
    <t>Venta de camisetas para recaudar fondos</t>
  </si>
  <si>
    <t>sep. 1, 2018</t>
  </si>
  <si>
    <t>Realizar rifa para recaudar fondos</t>
  </si>
  <si>
    <t>Organizar una noche de cine</t>
  </si>
  <si>
    <t>sep. 7, 2018</t>
  </si>
  <si>
    <t>sep. 30, 2018</t>
  </si>
  <si>
    <t>Proponer el desarrollo de nuevas actividades que mejores los procesos de la compañia</t>
  </si>
  <si>
    <t>Por perseverar a pesar de la pereza en realizar ejercicio</t>
  </si>
  <si>
    <t>Empezar accionar mis logros con mi pareja</t>
  </si>
  <si>
    <t>Por no accionar y no buscar alternativas y soluciones a problemas cotidianos</t>
  </si>
  <si>
    <t>Accionar con mi pareja a realizar mis actividades con ella</t>
  </si>
  <si>
    <t>Realizar presentación al equipo global en la compañia</t>
  </si>
  <si>
    <t>Bajar 3 kilos de peso</t>
  </si>
  <si>
    <t>Accionar con mi pareja</t>
  </si>
  <si>
    <t>No accionar en objetivos personales y darle muchas vueltas a las cosas</t>
  </si>
  <si>
    <t>Accionar y empezar mis logros que no he comenzado</t>
  </si>
  <si>
    <t>Gratitud a Dios y al universo por darme la oportunidad de vivir nuevas experiencias gratificantes</t>
  </si>
  <si>
    <r>
      <rPr>
        <b/>
        <sz val="14"/>
        <rFont val="Arial"/>
        <family val="2"/>
      </rPr>
      <t xml:space="preserve">Grupal: </t>
    </r>
    <r>
      <rPr>
        <sz val="14"/>
        <rFont val="Arial"/>
        <family val="2"/>
      </rPr>
      <t>Impactar y transformar la realidad de 55 personas</t>
    </r>
  </si>
  <si>
    <r>
      <rPr>
        <b/>
        <sz val="14"/>
        <rFont val="Arial"/>
        <family val="2"/>
      </rPr>
      <t>Personal:</t>
    </r>
    <r>
      <rPr>
        <sz val="14"/>
        <rFont val="Arial"/>
        <family val="2"/>
      </rPr>
      <t xml:space="preserve"> Transformación en el amor de 4 personas</t>
    </r>
  </si>
  <si>
    <r>
      <rPr>
        <b/>
        <sz val="14"/>
        <rFont val="Arial"/>
        <family val="2"/>
      </rPr>
      <t xml:space="preserve">Personal: </t>
    </r>
    <r>
      <rPr>
        <sz val="14"/>
        <rFont val="Arial"/>
        <family val="2"/>
      </rPr>
      <t>Relalizar mi trabajo con excelencia, generando entregables que esten por encima de las expectativas y calidad para el negocio</t>
    </r>
  </si>
  <si>
    <r>
      <t xml:space="preserve">Realizar checklist con las funcionalidades necesarias para realizar la automatizacion asignada en cada ciclo (7 ciclos x 2 automatizaciones). </t>
    </r>
    <r>
      <rPr>
        <b/>
        <sz val="14"/>
        <rFont val="Arial"/>
        <family val="2"/>
      </rPr>
      <t xml:space="preserve">Nota: </t>
    </r>
    <r>
      <rPr>
        <sz val="14"/>
        <rFont val="Arial"/>
        <family val="2"/>
      </rPr>
      <t>Un ciclo comprende dos semanas</t>
    </r>
  </si>
  <si>
    <r>
      <t xml:space="preserve">Personal </t>
    </r>
    <r>
      <rPr>
        <sz val="14"/>
        <rFont val="Arial"/>
        <family val="2"/>
      </rPr>
      <t>Realizar presentación en ingles en program increment del 13 de Noviembre</t>
    </r>
  </si>
  <si>
    <r>
      <rPr>
        <b/>
        <sz val="14"/>
        <rFont val="Arial"/>
        <family val="2"/>
      </rPr>
      <t>Personal:</t>
    </r>
    <r>
      <rPr>
        <sz val="14"/>
        <rFont val="Arial"/>
        <family val="2"/>
      </rPr>
      <t xml:space="preserve"> Mejorar mi actual nivel de ingles, ser capaz de tener conversaciones fluidas en ingles</t>
    </r>
  </si>
  <si>
    <r>
      <rPr>
        <b/>
        <sz val="14"/>
        <rFont val="Arial"/>
        <family val="2"/>
      </rPr>
      <t>Personal:</t>
    </r>
    <r>
      <rPr>
        <sz val="14"/>
        <rFont val="Arial"/>
        <family val="2"/>
      </rPr>
      <t xml:space="preserve"> Tener excelencia en la especialización que voy a empezar a estudiar, tener un promedio igual o superior a 4,3 durante el primer semestre</t>
    </r>
  </si>
  <si>
    <r>
      <rPr>
        <b/>
        <sz val="14"/>
        <rFont val="Arial"/>
        <family val="2"/>
      </rPr>
      <t>Personal:</t>
    </r>
    <r>
      <rPr>
        <sz val="14"/>
        <rFont val="Arial"/>
        <family val="2"/>
      </rPr>
      <t xml:space="preserve"> Tener tiempo de esparcimiento general para despejar la mente </t>
    </r>
  </si>
  <si>
    <r>
      <rPr>
        <b/>
        <sz val="14"/>
        <rFont val="Arial"/>
        <family val="2"/>
      </rPr>
      <t xml:space="preserve">Personal: </t>
    </r>
    <r>
      <rPr>
        <sz val="14"/>
        <rFont val="Arial"/>
        <family val="2"/>
      </rPr>
      <t>Realizar ejercicio para perder 8 kilos de sobrepeso que tengo actualmente, peso actual (83,0 Kg)</t>
    </r>
  </si>
  <si>
    <r>
      <rPr>
        <b/>
        <sz val="14"/>
        <rFont val="Arial"/>
        <family val="2"/>
      </rPr>
      <t>Personal:</t>
    </r>
    <r>
      <rPr>
        <sz val="14"/>
        <rFont val="Arial"/>
        <family val="2"/>
      </rPr>
      <t xml:space="preserve"> Fortalecer mi relación de pareja, fortaleciendo la confianza, el amor y el respeto mutuo</t>
    </r>
  </si>
  <si>
    <r>
      <rPr>
        <b/>
        <sz val="14"/>
        <rFont val="Arial"/>
        <family val="2"/>
      </rPr>
      <t>Personal:</t>
    </r>
    <r>
      <rPr>
        <sz val="14"/>
        <rFont val="Arial"/>
        <family val="2"/>
      </rPr>
      <t xml:space="preserve"> Recuperar la relación perdida con mi familia, volver a retomar charlas con ellos y compartir tiempo en familia</t>
    </r>
  </si>
  <si>
    <r>
      <rPr>
        <b/>
        <sz val="14"/>
        <rFont val="Arial"/>
        <family val="2"/>
      </rPr>
      <t>Personal:</t>
    </r>
    <r>
      <rPr>
        <sz val="14"/>
        <rFont val="Arial"/>
        <family val="2"/>
      </rPr>
      <t xml:space="preserve"> Compartir y relacionarme mas con mis compañeros de trabajo</t>
    </r>
  </si>
  <si>
    <r>
      <rPr>
        <b/>
        <sz val="14"/>
        <rFont val="Arial"/>
        <family val="2"/>
      </rPr>
      <t>Personal:</t>
    </r>
    <r>
      <rPr>
        <sz val="14"/>
        <rFont val="Arial"/>
        <family val="2"/>
      </rPr>
      <t xml:space="preserve"> Reestablecer contacto con amigos y fortalecer amistades adquiridas</t>
    </r>
  </si>
  <si>
    <t>Organizar un partido de futbol</t>
  </si>
  <si>
    <t>X</t>
  </si>
  <si>
    <t>Enviar mensaje de texto compañeros life58</t>
  </si>
  <si>
    <t>Invitar a un amigo a tomar café</t>
  </si>
  <si>
    <t>Llamar a un amigo</t>
  </si>
  <si>
    <t>Realizar pausa activa</t>
  </si>
  <si>
    <t>Realizar una salida de integración mensual</t>
  </si>
  <si>
    <t>Realizar compartir en el trabajo</t>
  </si>
  <si>
    <t>Salir con la familia</t>
  </si>
  <si>
    <t>Visitar a mis padres</t>
  </si>
  <si>
    <t>A</t>
  </si>
  <si>
    <t>D</t>
  </si>
  <si>
    <t>S</t>
  </si>
  <si>
    <t>Hablar telefonicamente con mi hermana, hermano y sobrina</t>
  </si>
  <si>
    <t>M</t>
  </si>
  <si>
    <t>P</t>
  </si>
  <si>
    <t>Hablar telefonicamente con mis papas</t>
  </si>
  <si>
    <t>Recibir y dar feedback a mi pareja</t>
  </si>
  <si>
    <t>Dar un detalle</t>
  </si>
  <si>
    <t>Realizar salidas con mi pareja</t>
  </si>
  <si>
    <t>Realizar medición peso</t>
  </si>
  <si>
    <t>Realizar ejercicio en maquina</t>
  </si>
  <si>
    <t>Trotar</t>
  </si>
  <si>
    <t>Realiza rutina de ejercicios</t>
  </si>
  <si>
    <t>Crear rutinas de ejercicios</t>
  </si>
  <si>
    <t>Leer semanalmente un articulo ing software o base de datos</t>
  </si>
  <si>
    <t>Asistir al 90% de las 70 clases programadas</t>
  </si>
  <si>
    <t>Realizar inscripción al ILUD</t>
  </si>
  <si>
    <t>Aprenderme una canción</t>
  </si>
  <si>
    <t>Realizar una lectura articulo en ingles</t>
  </si>
  <si>
    <t>Preparar presentación para el program increment</t>
  </si>
  <si>
    <t>Agendar 7 reuniones demo</t>
  </si>
  <si>
    <t>Realizar ejecución de pruebas automatizadas desarrolladas</t>
  </si>
  <si>
    <t>Crear las funcionalidades para la automatización asignada</t>
  </si>
  <si>
    <t>Realizar checklist laboral</t>
  </si>
  <si>
    <t>DOMINGO</t>
  </si>
  <si>
    <t>SÁBADO</t>
  </si>
  <si>
    <t>VIERNES</t>
  </si>
  <si>
    <t>JUEVES</t>
  </si>
  <si>
    <t>MIÉRCOLES</t>
  </si>
  <si>
    <t>MARTES</t>
  </si>
  <si>
    <t>LUNES</t>
  </si>
  <si>
    <t>TOTAL</t>
  </si>
  <si>
    <t>META</t>
  </si>
  <si>
    <t>OBJETIVO</t>
  </si>
  <si>
    <t>Asistir a una clase de balie semanal</t>
  </si>
  <si>
    <t>Jugar play station</t>
  </si>
  <si>
    <t>Ver deportes</t>
  </si>
  <si>
    <t>Practicar presentación  en ingles</t>
  </si>
  <si>
    <t xml:space="preserve">Presentar ante el equipo internacional </t>
  </si>
  <si>
    <t>x</t>
  </si>
  <si>
    <t>Buscar nuevas alternativas ante mis retrasos en aspectos de la carta de logros</t>
  </si>
  <si>
    <t>Los primeros dias de la semana me costo realizar ejercicio</t>
  </si>
  <si>
    <t>No focalizar y dar muchas vueltas en objetivos por cumplir</t>
  </si>
  <si>
    <t>Mejorar mi rendimiento en objetivos de mi carta de logors</t>
  </si>
  <si>
    <t>Gratitud a dios y al universo por permitirme realizar lo extraordinario para mi vida</t>
  </si>
  <si>
    <t>Empezar accionar con mi pareja</t>
  </si>
  <si>
    <t>Organizar un bazar para recoger fondos para el legado material</t>
  </si>
  <si>
    <t>No tuve logros extraordinarios</t>
  </si>
  <si>
    <t>Retomar la rutina de ejercicios y realizarlos todos los dias</t>
  </si>
  <si>
    <t>mi accionar en mi relacion de pareja</t>
  </si>
  <si>
    <t>Por quedarme pensando mucho las cosas y no accionar pronto</t>
  </si>
  <si>
    <t>Estirarme mas y realizar las actividades que tengo retrasadas</t>
  </si>
  <si>
    <t>Gratitud a Dios por darme nuevas cosas por aprender y nuevas metas por cumplir</t>
  </si>
  <si>
    <t>m</t>
  </si>
  <si>
    <t>PEND</t>
  </si>
  <si>
    <t>Realice compartir con mis compañeros de trabajo y me integre con ellos</t>
  </si>
  <si>
    <t>Persistir a pesar de las dificultades</t>
  </si>
  <si>
    <t>Ser mas organizado en mi rutina de ejercicios</t>
  </si>
  <si>
    <t>Por no accionar pronto teniendo problemas de salud</t>
  </si>
  <si>
    <t>Accionar y estar juicioso realizando ejercicios, a preocuparme por mi cuerpo y mi salud</t>
  </si>
  <si>
    <t>Gratitud a Dios y al universo por cada día de vida y por permitirme nuevas oportunidades</t>
  </si>
  <si>
    <t>C</t>
  </si>
  <si>
    <t>No he comenzado mis clases de baile</t>
  </si>
  <si>
    <t>No tengo nada por lo cual reconocerme</t>
  </si>
  <si>
    <t>Por no cuidar mi salud</t>
  </si>
  <si>
    <t>Ah estirarme y accionar sin dar tantas vueltas a las cosas</t>
  </si>
  <si>
    <t>Gratitud a Dios por cada día de vida y por permitirnos cambiar</t>
  </si>
  <si>
    <t>I</t>
  </si>
  <si>
    <t>Porcentaje</t>
  </si>
  <si>
    <t>totales</t>
  </si>
  <si>
    <t>dias</t>
  </si>
  <si>
    <t>Estar mas concentrado en la parte laboral permitiendo buscar mejores resultados laborales</t>
  </si>
  <si>
    <t>Buscar alternativas para realizar ejercicio</t>
  </si>
  <si>
    <t>Realizar feedback con mi pareja, ejercio y asistir a clases de baile</t>
  </si>
  <si>
    <t>Pensar mas de la cuenta</t>
  </si>
  <si>
    <t>Concretar las alternativas para los retrasos en las clases de baile</t>
  </si>
  <si>
    <t>Gratitud a Dios por cada día de vida y por apasionarme por mis objetivos</t>
  </si>
  <si>
    <t>Accionar de corazón en las actividades que tengo pendiente</t>
  </si>
  <si>
    <t>accionar y dar lo mejor de mi en mis acciones</t>
  </si>
  <si>
    <t>No accionar rapidamente en las cosas que febo hacer</t>
  </si>
  <si>
    <t>Realizar mi limea roja</t>
  </si>
  <si>
    <t>Gratitud por ña vida y por cada dia para dar la mejor version de mi vida</t>
  </si>
  <si>
    <t>CL</t>
  </si>
  <si>
    <t>ENRO</t>
  </si>
  <si>
    <t>LLAMADAS</t>
  </si>
  <si>
    <t>E CL</t>
  </si>
  <si>
    <t>LEGADO</t>
  </si>
  <si>
    <t>CHECK</t>
  </si>
  <si>
    <t>EVENTOS</t>
  </si>
  <si>
    <t>GRUPAL</t>
  </si>
  <si>
    <t>No me reconozco por nada</t>
  </si>
  <si>
    <t>Realizar ejercicio y actividades con mi pareja</t>
  </si>
  <si>
    <t>Mis actividades en pareja y ejercicio</t>
  </si>
  <si>
    <t>No accionar de corazòn y pensar de mas las cosas</t>
  </si>
  <si>
    <t>Realizar la linea roja de corazon donde me fue bien</t>
  </si>
  <si>
    <t>Mejorar en mis compromisos pendientes</t>
  </si>
  <si>
    <t>Gratitud por las nuevas oportunidades que nos da eluniverso</t>
  </si>
  <si>
    <t>Realice mis primeras clases de baile</t>
  </si>
  <si>
    <t>Dejar de distraerme tanto cuando estoy haciendo alguna actividad</t>
  </si>
  <si>
    <t>Pensar de mas las cosas que debohacer</t>
  </si>
  <si>
    <t>Cuidar mi salud y hacer deporte mas seguido</t>
  </si>
  <si>
    <t>Gratitud por las oportunidades y por las maravillosas personas que me rodean</t>
  </si>
  <si>
    <t>Programad un partido de futbol con mis compañeros</t>
  </si>
  <si>
    <t>Accionar en mis logros pendientes</t>
  </si>
  <si>
    <t>ser ordenado en mis deberes</t>
  </si>
  <si>
    <t>La pereza que no me deja avanzar</t>
  </si>
  <si>
    <t>Cumplir actividades pendientes</t>
  </si>
  <si>
    <t>Gratitud por cada dia de vida</t>
  </si>
  <si>
    <t>L</t>
  </si>
  <si>
    <t>Realizar presentacion al equipo global de la compañía</t>
  </si>
  <si>
    <t>El esfuerzo realizando mis actividades diaras</t>
  </si>
  <si>
    <t>Concretar temas pendiente dejandolos en el aire</t>
  </si>
  <si>
    <t>Por dejar que las circustancias afecten mi dia dia</t>
  </si>
  <si>
    <t>Seguir cumpliendo con mis actividades pendientes</t>
  </si>
  <si>
    <t>Gratitud a Dios por cada momento compartido con mi familia</t>
  </si>
  <si>
    <t>Gratitud a Dios por darme nuevas oportunidades para mejorar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</si>
</sst>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 #,##0_-;\-&quot;$&quot;\ * #,##0_-;_-&quot;$&quot;\ * &quot;-&quot;_-;_-@_-"/>
    <numFmt numFmtId="164" formatCode="mmm\ d&quot;, &quot;yyyy"/>
    <numFmt numFmtId="165" formatCode="#%"/>
    <numFmt numFmtId="166" formatCode="mm/dd/yy"/>
    <numFmt numFmtId="167" formatCode="mmmm\ dd"/>
  </numFmts>
  <fonts count="2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20"/>
      <name val="Arial"/>
      <family val="2"/>
    </font>
    <font>
      <sz val="14"/>
      <name val="Arial"/>
      <family val="2"/>
    </font>
    <font>
      <b/>
      <sz val="14"/>
      <color indexed="9"/>
      <name val="Calibri"/>
      <family val="2"/>
    </font>
    <font>
      <b/>
      <sz val="10"/>
      <name val="Arial"/>
      <family val="2"/>
    </font>
    <font>
      <sz val="8"/>
      <name val="Arial"/>
      <family val="2"/>
    </font>
    <font>
      <u/>
      <sz val="10"/>
      <color theme="10"/>
      <name val="Arial"/>
      <family val="2"/>
    </font>
    <font>
      <b/>
      <sz val="12"/>
      <name val="Arial"/>
      <family val="2"/>
    </font>
    <font>
      <b/>
      <sz val="9"/>
      <name val="Arial"/>
      <family val="2"/>
    </font>
    <font>
      <b/>
      <sz val="14"/>
      <name val="Arial"/>
      <family val="2"/>
    </font>
    <font>
      <sz val="9"/>
      <color indexed="81"/>
      <name val="Tahoma"/>
      <family val="2"/>
    </font>
    <font>
      <b/>
      <sz val="9"/>
      <color indexed="81"/>
      <name val="Tahoma"/>
      <family val="2"/>
    </font>
    <font>
      <sz val="12"/>
      <name val="Arial"/>
      <family val="2"/>
    </font>
    <font>
      <b/>
      <sz val="14"/>
      <color theme="0"/>
      <name val="Calibri"/>
      <family val="2"/>
    </font>
    <font>
      <b/>
      <sz val="14"/>
      <color theme="0"/>
      <name val="Arial"/>
      <family val="2"/>
    </font>
    <font>
      <sz val="10"/>
      <name val="Arial"/>
      <family val="2"/>
    </font>
    <font>
      <sz val="14"/>
      <name val="Calibri"/>
      <family val="2"/>
    </font>
    <font>
      <b/>
      <sz val="10"/>
      <name val="Kalinga"/>
      <family val="2"/>
    </font>
    <font>
      <b/>
      <sz val="10"/>
      <color theme="1"/>
      <name val="Kalinga"/>
      <family val="2"/>
    </font>
    <font>
      <sz val="10"/>
      <color theme="1"/>
      <name val="Kalinga"/>
      <family val="2"/>
    </font>
    <font>
      <sz val="10"/>
      <name val="Kalinga"/>
      <family val="2"/>
    </font>
    <font>
      <sz val="10"/>
      <color rgb="FFFF0000"/>
      <name val="Kalinga"/>
      <family val="2"/>
    </font>
    <font>
      <b/>
      <sz val="10"/>
      <color theme="0"/>
      <name val="Kalinga"/>
      <family val="2"/>
    </font>
  </fonts>
  <fills count="16">
    <fill>
      <patternFill patternType="none"/>
    </fill>
    <fill>
      <patternFill patternType="gray125"/>
    </fill>
    <fill>
      <patternFill patternType="solid">
        <fgColor indexed="26"/>
        <bgColor indexed="9"/>
      </patternFill>
    </fill>
    <fill>
      <patternFill patternType="solid">
        <fgColor theme="1" tint="0.249977111117893"/>
        <bgColor indexed="30"/>
      </patternFill>
    </fill>
    <fill>
      <patternFill patternType="solid">
        <fgColor theme="1" tint="0.249977111117893"/>
        <bgColor indexed="23"/>
      </patternFill>
    </fill>
    <fill>
      <patternFill patternType="solid">
        <fgColor theme="5" tint="0.59999389629810485"/>
        <bgColor indexed="64"/>
      </patternFill>
    </fill>
    <fill>
      <patternFill patternType="solid">
        <fgColor theme="1" tint="0.249977111117893"/>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rgb="FF00FFCC"/>
        <bgColor indexed="64"/>
      </patternFill>
    </fill>
    <fill>
      <patternFill patternType="solid">
        <fgColor rgb="FFFFFF00"/>
        <bgColor indexed="64"/>
      </patternFill>
    </fill>
    <fill>
      <patternFill patternType="solid">
        <fgColor theme="4" tint="0.39997558519241921"/>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style="medium">
        <color indexed="64"/>
      </bottom>
      <diagonal/>
    </border>
    <border>
      <left style="hair">
        <color indexed="64"/>
      </left>
      <right style="hair">
        <color indexed="64"/>
      </right>
      <top/>
      <bottom style="hair">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rgb="FF000000"/>
      </left>
      <right style="hair">
        <color rgb="FF000000"/>
      </right>
      <top/>
      <bottom/>
      <diagonal/>
    </border>
    <border>
      <left/>
      <right style="hair">
        <color rgb="FF000000"/>
      </right>
      <top/>
      <bottom style="hair">
        <color rgb="FF000000"/>
      </bottom>
      <diagonal/>
    </border>
    <border>
      <left style="hair">
        <color rgb="FF000000"/>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8"/>
      </left>
      <right style="hair">
        <color indexed="8"/>
      </right>
      <top style="medium">
        <color indexed="64"/>
      </top>
      <bottom/>
      <diagonal/>
    </border>
    <border>
      <left style="hair">
        <color rgb="FF000000"/>
      </left>
      <right style="hair">
        <color rgb="FF000000"/>
      </right>
      <top style="medium">
        <color indexed="64"/>
      </top>
      <bottom/>
      <diagonal/>
    </border>
    <border>
      <left style="hair">
        <color rgb="FF000000"/>
      </left>
      <right style="hair">
        <color rgb="FF000000"/>
      </right>
      <top/>
      <bottom style="medium">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top style="medium">
        <color indexed="64"/>
      </top>
      <bottom/>
      <diagonal/>
    </border>
    <border>
      <left style="hair">
        <color rgb="FF000000"/>
      </left>
      <right/>
      <top style="medium">
        <color indexed="64"/>
      </top>
      <bottom/>
      <diagonal/>
    </border>
    <border>
      <left style="hair">
        <color indexed="8"/>
      </left>
      <right style="hair">
        <color indexed="8"/>
      </right>
      <top style="medium">
        <color indexed="64"/>
      </top>
      <bottom style="hair">
        <color indexed="8"/>
      </bottom>
      <diagonal/>
    </border>
    <border>
      <left/>
      <right style="hair">
        <color rgb="FF000000"/>
      </right>
      <top style="medium">
        <color indexed="64"/>
      </top>
      <bottom style="hair">
        <color rgb="FF000000"/>
      </bottom>
      <diagonal/>
    </border>
    <border>
      <left style="medium">
        <color indexed="64"/>
      </left>
      <right/>
      <top/>
      <bottom/>
      <diagonal/>
    </border>
    <border>
      <left style="medium">
        <color indexed="64"/>
      </left>
      <right/>
      <top/>
      <bottom style="medium">
        <color indexed="64"/>
      </bottom>
      <diagonal/>
    </border>
    <border>
      <left/>
      <right style="hair">
        <color rgb="FF000000"/>
      </right>
      <top/>
      <bottom style="medium">
        <color indexed="64"/>
      </bottom>
      <diagonal/>
    </border>
    <border>
      <left style="medium">
        <color indexed="64"/>
      </left>
      <right style="hair">
        <color rgb="FF000000"/>
      </right>
      <top style="medium">
        <color indexed="64"/>
      </top>
      <bottom/>
      <diagonal/>
    </border>
    <border>
      <left style="hair">
        <color rgb="FF000000"/>
      </left>
      <right style="hair">
        <color rgb="FF000000"/>
      </right>
      <top style="medium">
        <color indexed="64"/>
      </top>
      <bottom style="hair">
        <color rgb="FF000000"/>
      </bottom>
      <diagonal/>
    </border>
    <border>
      <left/>
      <right style="hair">
        <color indexed="64"/>
      </right>
      <top style="medium">
        <color indexed="64"/>
      </top>
      <bottom style="hair">
        <color indexed="64"/>
      </bottom>
      <diagonal/>
    </border>
    <border>
      <left style="medium">
        <color indexed="64"/>
      </left>
      <right style="hair">
        <color rgb="FF000000"/>
      </right>
      <top/>
      <bottom/>
      <diagonal/>
    </border>
    <border>
      <left style="medium">
        <color indexed="64"/>
      </left>
      <right style="hair">
        <color rgb="FF000000"/>
      </right>
      <top/>
      <bottom style="medium">
        <color indexed="64"/>
      </bottom>
      <diagonal/>
    </border>
    <border>
      <left style="hair">
        <color rgb="FF000000"/>
      </left>
      <right style="hair">
        <color rgb="FF000000"/>
      </right>
      <top style="hair">
        <color rgb="FF000000"/>
      </top>
      <bottom style="medium">
        <color indexed="64"/>
      </bottom>
      <diagonal/>
    </border>
    <border>
      <left/>
      <right/>
      <top style="medium">
        <color indexed="64"/>
      </top>
      <bottom/>
      <diagonal/>
    </border>
    <border>
      <left/>
      <right/>
      <top/>
      <bottom style="medium">
        <color indexed="64"/>
      </bottom>
      <diagonal/>
    </border>
    <border>
      <left style="hair">
        <color rgb="FF000000"/>
      </left>
      <right style="hair">
        <color indexed="64"/>
      </right>
      <top style="medium">
        <color indexed="64"/>
      </top>
      <bottom style="hair">
        <color indexed="64"/>
      </bottom>
      <diagonal/>
    </border>
    <border>
      <left style="hair">
        <color rgb="FF000000"/>
      </left>
      <right style="hair">
        <color indexed="64"/>
      </right>
      <top style="hair">
        <color indexed="64"/>
      </top>
      <bottom style="hair">
        <color indexed="64"/>
      </bottom>
      <diagonal/>
    </border>
    <border>
      <left style="hair">
        <color rgb="FF000000"/>
      </left>
      <right style="hair">
        <color indexed="64"/>
      </right>
      <top style="hair">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style="hair">
        <color rgb="FF000000"/>
      </left>
      <right style="hair">
        <color rgb="FF000000"/>
      </right>
      <top style="hair">
        <color rgb="FF000000"/>
      </top>
      <bottom style="medium">
        <color rgb="FF000000"/>
      </bottom>
      <diagonal/>
    </border>
    <border>
      <left style="medium">
        <color indexed="64"/>
      </left>
      <right style="medium">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hair">
        <color indexed="64"/>
      </left>
      <right/>
      <top style="medium">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bottom style="hair">
        <color indexed="64"/>
      </bottom>
      <diagonal/>
    </border>
    <border>
      <left style="medium">
        <color indexed="64"/>
      </left>
      <right/>
      <top style="medium">
        <color indexed="64"/>
      </top>
      <bottom style="hair">
        <color indexed="64"/>
      </bottom>
      <diagonal/>
    </border>
  </borders>
  <cellStyleXfs count="15">
    <xf numFmtId="0" fontId="0" fillId="0" borderId="0"/>
    <xf numFmtId="0" fontId="10" fillId="0" borderId="0" applyNumberFormat="0" applyFill="0" applyBorder="0" applyAlignment="0" applyProtection="0"/>
    <xf numFmtId="42" fontId="19"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9" fontId="19" fillId="0" borderId="0" applyFont="0" applyFill="0" applyBorder="0" applyAlignment="0" applyProtection="0"/>
    <xf numFmtId="0" fontId="2" fillId="0" borderId="0"/>
    <xf numFmtId="9" fontId="2" fillId="0" borderId="0" applyFont="0" applyFill="0" applyBorder="0" applyAlignment="0" applyProtection="0"/>
    <xf numFmtId="42" fontId="19"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322">
    <xf numFmtId="0" fontId="0" fillId="0" borderId="0" xfId="0"/>
    <xf numFmtId="0" fontId="0" fillId="0" borderId="0" xfId="0" applyFill="1"/>
    <xf numFmtId="0" fontId="5" fillId="0" borderId="0" xfId="0" applyFont="1" applyFill="1"/>
    <xf numFmtId="0" fontId="6" fillId="0" borderId="0" xfId="0" applyFont="1" applyFill="1"/>
    <xf numFmtId="0" fontId="7" fillId="0" borderId="0" xfId="0" applyFont="1"/>
    <xf numFmtId="0" fontId="6" fillId="0" borderId="0" xfId="0" applyFont="1" applyFill="1" applyAlignment="1"/>
    <xf numFmtId="0" fontId="0" fillId="0" borderId="0" xfId="0" applyFill="1" applyAlignment="1"/>
    <xf numFmtId="0" fontId="0" fillId="0" borderId="0" xfId="0"/>
    <xf numFmtId="166" fontId="12" fillId="2" borderId="9" xfId="0" applyNumberFormat="1" applyFont="1" applyFill="1" applyBorder="1" applyAlignment="1">
      <alignment horizontal="left" vertical="center" wrapText="1"/>
    </xf>
    <xf numFmtId="166" fontId="12" fillId="2" borderId="9" xfId="0" applyNumberFormat="1" applyFont="1" applyFill="1" applyBorder="1" applyAlignment="1">
      <alignment horizontal="left" vertical="center"/>
    </xf>
    <xf numFmtId="0" fontId="13" fillId="0" borderId="0" xfId="0" applyFont="1" applyFill="1"/>
    <xf numFmtId="166" fontId="12" fillId="2" borderId="13" xfId="0" applyNumberFormat="1" applyFont="1" applyFill="1" applyBorder="1" applyAlignment="1">
      <alignment horizontal="left" vertical="center"/>
    </xf>
    <xf numFmtId="0" fontId="7" fillId="3" borderId="25"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25" xfId="0" applyFont="1" applyFill="1" applyBorder="1" applyAlignment="1">
      <alignment horizontal="center" vertical="center" wrapText="1"/>
    </xf>
    <xf numFmtId="3" fontId="7" fillId="4" borderId="25" xfId="0" applyNumberFormat="1" applyFont="1" applyFill="1" applyBorder="1" applyAlignment="1">
      <alignment horizontal="center" vertical="center" wrapText="1"/>
    </xf>
    <xf numFmtId="3" fontId="18" fillId="6" borderId="18" xfId="0" applyNumberFormat="1" applyFont="1" applyFill="1" applyBorder="1" applyAlignment="1">
      <alignment horizontal="center" vertical="center"/>
    </xf>
    <xf numFmtId="0" fontId="18" fillId="6" borderId="19" xfId="0" applyFont="1" applyFill="1" applyBorder="1" applyAlignment="1">
      <alignment horizontal="center" vertical="center"/>
    </xf>
    <xf numFmtId="0" fontId="6" fillId="0" borderId="0" xfId="0" applyFont="1"/>
    <xf numFmtId="3" fontId="18" fillId="6" borderId="23" xfId="0" applyNumberFormat="1" applyFont="1" applyFill="1" applyBorder="1" applyAlignment="1">
      <alignment horizontal="center" vertical="center"/>
    </xf>
    <xf numFmtId="0" fontId="18" fillId="6" borderId="24" xfId="0" applyFont="1" applyFill="1" applyBorder="1" applyAlignment="1">
      <alignment horizontal="center" vertical="center"/>
    </xf>
    <xf numFmtId="167" fontId="0" fillId="0" borderId="0" xfId="0" applyNumberFormat="1"/>
    <xf numFmtId="0" fontId="7" fillId="3" borderId="62" xfId="0" applyFont="1" applyFill="1" applyBorder="1" applyAlignment="1">
      <alignment horizontal="center" vertical="center"/>
    </xf>
    <xf numFmtId="0" fontId="16" fillId="0" borderId="0" xfId="0" applyFont="1" applyFill="1" applyBorder="1" applyAlignment="1">
      <alignment horizontal="left" vertical="center" wrapText="1"/>
    </xf>
    <xf numFmtId="0" fontId="7" fillId="3" borderId="25" xfId="0" applyFont="1" applyFill="1" applyBorder="1" applyAlignment="1">
      <alignment horizontal="center" vertical="center"/>
    </xf>
    <xf numFmtId="0" fontId="6" fillId="0" borderId="46" xfId="0" applyFont="1" applyFill="1" applyBorder="1" applyAlignment="1">
      <alignment horizontal="left" vertical="center" wrapText="1"/>
    </xf>
    <xf numFmtId="164" fontId="6" fillId="0" borderId="46" xfId="0" applyNumberFormat="1" applyFont="1" applyFill="1" applyBorder="1" applyAlignment="1">
      <alignment horizontal="center" vertical="center" wrapText="1"/>
    </xf>
    <xf numFmtId="165" fontId="6" fillId="0" borderId="47" xfId="0" applyNumberFormat="1" applyFont="1" applyBorder="1" applyAlignment="1">
      <alignment horizontal="center" vertical="center" wrapText="1"/>
    </xf>
    <xf numFmtId="3" fontId="6" fillId="0" borderId="59" xfId="0" applyNumberFormat="1" applyFont="1" applyBorder="1" applyAlignment="1">
      <alignment horizontal="center" vertical="center"/>
    </xf>
    <xf numFmtId="0" fontId="6" fillId="0" borderId="19" xfId="0" applyFont="1" applyBorder="1" applyAlignment="1">
      <alignment horizontal="center" vertical="center"/>
    </xf>
    <xf numFmtId="0" fontId="6" fillId="0" borderId="0" xfId="0" applyFont="1" applyAlignment="1"/>
    <xf numFmtId="0" fontId="6" fillId="0" borderId="38" xfId="0" applyFont="1" applyFill="1" applyBorder="1" applyAlignment="1">
      <alignment horizontal="left" vertical="center" wrapText="1"/>
    </xf>
    <xf numFmtId="164" fontId="6" fillId="0" borderId="38" xfId="0" applyNumberFormat="1" applyFont="1" applyFill="1" applyBorder="1" applyAlignment="1">
      <alignment horizontal="center" vertical="center" wrapText="1"/>
    </xf>
    <xf numFmtId="165" fontId="6" fillId="0" borderId="33" xfId="0" applyNumberFormat="1" applyFont="1" applyBorder="1" applyAlignment="1">
      <alignment horizontal="center" vertical="center" wrapText="1"/>
    </xf>
    <xf numFmtId="3" fontId="6" fillId="0" borderId="60" xfId="0" applyNumberFormat="1" applyFont="1" applyBorder="1" applyAlignment="1">
      <alignment horizontal="center" vertical="center"/>
    </xf>
    <xf numFmtId="0" fontId="6" fillId="0" borderId="21" xfId="0" applyFont="1" applyBorder="1" applyAlignment="1">
      <alignment horizontal="center" vertical="center"/>
    </xf>
    <xf numFmtId="0" fontId="6" fillId="0" borderId="16" xfId="0" applyFont="1" applyFill="1" applyBorder="1" applyAlignment="1">
      <alignment horizontal="left" vertical="center" wrapText="1"/>
    </xf>
    <xf numFmtId="164" fontId="6" fillId="0" borderId="16" xfId="0" applyNumberFormat="1" applyFont="1" applyFill="1" applyBorder="1" applyAlignment="1">
      <alignment horizontal="center" vertical="center" wrapText="1"/>
    </xf>
    <xf numFmtId="0" fontId="6" fillId="0" borderId="23" xfId="0" applyFont="1" applyFill="1" applyBorder="1" applyAlignment="1">
      <alignment horizontal="left" vertical="center" wrapText="1"/>
    </xf>
    <xf numFmtId="164" fontId="6" fillId="0" borderId="23" xfId="0" applyNumberFormat="1" applyFont="1" applyFill="1" applyBorder="1" applyAlignment="1">
      <alignment horizontal="center" vertical="center" wrapText="1"/>
    </xf>
    <xf numFmtId="165" fontId="6" fillId="0" borderId="50" xfId="0" applyNumberFormat="1" applyFont="1" applyBorder="1" applyAlignment="1">
      <alignment horizontal="center" vertical="center" wrapText="1"/>
    </xf>
    <xf numFmtId="3" fontId="6" fillId="0" borderId="61" xfId="0" applyNumberFormat="1" applyFont="1" applyBorder="1" applyAlignment="1">
      <alignment horizontal="center" vertical="center"/>
    </xf>
    <xf numFmtId="0" fontId="6" fillId="0" borderId="24" xfId="0" applyFont="1" applyBorder="1" applyAlignment="1">
      <alignment horizontal="center" vertical="center"/>
    </xf>
    <xf numFmtId="0" fontId="6" fillId="0" borderId="52" xfId="0" applyFont="1" applyBorder="1" applyAlignment="1">
      <alignment horizontal="left" vertical="center" wrapText="1"/>
    </xf>
    <xf numFmtId="164" fontId="6" fillId="0" borderId="40" xfId="0" applyNumberFormat="1" applyFont="1" applyBorder="1" applyAlignment="1">
      <alignment horizontal="center" vertical="center" wrapText="1"/>
    </xf>
    <xf numFmtId="165" fontId="6" fillId="0" borderId="52" xfId="0" applyNumberFormat="1" applyFont="1" applyBorder="1" applyAlignment="1">
      <alignment horizontal="center" vertical="center" wrapText="1"/>
    </xf>
    <xf numFmtId="3" fontId="6" fillId="0" borderId="53" xfId="0" applyNumberFormat="1" applyFont="1" applyBorder="1" applyAlignment="1">
      <alignment horizontal="center" vertical="center"/>
    </xf>
    <xf numFmtId="0" fontId="6" fillId="0" borderId="35" xfId="0" applyFont="1" applyBorder="1" applyAlignment="1">
      <alignment horizontal="left" vertical="center" wrapText="1"/>
    </xf>
    <xf numFmtId="164" fontId="6" fillId="0" borderId="36" xfId="0" applyNumberFormat="1" applyFont="1" applyBorder="1" applyAlignment="1">
      <alignment horizontal="center" vertical="center" wrapText="1"/>
    </xf>
    <xf numFmtId="165" fontId="6" fillId="0" borderId="35" xfId="0" applyNumberFormat="1" applyFont="1" applyBorder="1" applyAlignment="1">
      <alignment horizontal="center" vertical="center" wrapText="1"/>
    </xf>
    <xf numFmtId="3" fontId="6" fillId="0" borderId="42" xfId="0" applyNumberFormat="1" applyFont="1" applyBorder="1" applyAlignment="1">
      <alignment horizontal="center" vertical="center"/>
    </xf>
    <xf numFmtId="164" fontId="6" fillId="0" borderId="35" xfId="0" applyNumberFormat="1" applyFont="1" applyBorder="1" applyAlignment="1">
      <alignment horizontal="center" vertical="center" wrapText="1"/>
    </xf>
    <xf numFmtId="164" fontId="6" fillId="0" borderId="32" xfId="0" applyNumberFormat="1" applyFont="1" applyBorder="1" applyAlignment="1">
      <alignment horizontal="center" vertical="center" wrapText="1"/>
    </xf>
    <xf numFmtId="3" fontId="6" fillId="0" borderId="63" xfId="0" applyNumberFormat="1" applyFont="1" applyBorder="1" applyAlignment="1">
      <alignment horizontal="center" vertical="center"/>
    </xf>
    <xf numFmtId="0" fontId="6" fillId="0" borderId="64" xfId="0" applyFont="1" applyBorder="1" applyAlignment="1">
      <alignment horizontal="center" vertical="center"/>
    </xf>
    <xf numFmtId="0" fontId="6" fillId="0" borderId="56" xfId="0" applyFont="1" applyBorder="1" applyAlignment="1">
      <alignment horizontal="left" vertical="center" wrapText="1"/>
    </xf>
    <xf numFmtId="164" fontId="6" fillId="0" borderId="56" xfId="0" applyNumberFormat="1" applyFont="1" applyBorder="1" applyAlignment="1">
      <alignment horizontal="center" vertical="center" wrapText="1"/>
    </xf>
    <xf numFmtId="165" fontId="6" fillId="0" borderId="65" xfId="0" applyNumberFormat="1" applyFont="1" applyBorder="1" applyAlignment="1">
      <alignment horizontal="center" vertical="center" wrapText="1"/>
    </xf>
    <xf numFmtId="3" fontId="6" fillId="0" borderId="43" xfId="0" applyNumberFormat="1" applyFont="1" applyBorder="1" applyAlignment="1">
      <alignment horizontal="center" vertical="center"/>
    </xf>
    <xf numFmtId="0" fontId="6" fillId="7" borderId="18" xfId="0" applyFont="1" applyFill="1" applyBorder="1" applyAlignment="1">
      <alignment horizontal="left" vertical="center" wrapText="1"/>
    </xf>
    <xf numFmtId="164" fontId="6" fillId="7" borderId="18" xfId="0" applyNumberFormat="1" applyFont="1" applyFill="1" applyBorder="1" applyAlignment="1">
      <alignment horizontal="center" vertical="center" wrapText="1"/>
    </xf>
    <xf numFmtId="165" fontId="6" fillId="7" borderId="29" xfId="0" applyNumberFormat="1" applyFont="1" applyFill="1" applyBorder="1" applyAlignment="1">
      <alignment horizontal="center" vertical="center" wrapText="1"/>
    </xf>
    <xf numFmtId="3" fontId="6" fillId="7" borderId="18" xfId="0" applyNumberFormat="1" applyFont="1" applyFill="1" applyBorder="1" applyAlignment="1">
      <alignment horizontal="center" vertical="center"/>
    </xf>
    <xf numFmtId="0" fontId="6" fillId="7" borderId="19" xfId="0" applyFont="1" applyFill="1" applyBorder="1" applyAlignment="1">
      <alignment horizontal="center" vertical="center"/>
    </xf>
    <xf numFmtId="0" fontId="6" fillId="7" borderId="16" xfId="0" applyFont="1" applyFill="1" applyBorder="1" applyAlignment="1">
      <alignment horizontal="left" vertical="center" wrapText="1"/>
    </xf>
    <xf numFmtId="164" fontId="6" fillId="7" borderId="16" xfId="0" applyNumberFormat="1" applyFont="1" applyFill="1" applyBorder="1" applyAlignment="1">
      <alignment horizontal="center" vertical="center" wrapText="1"/>
    </xf>
    <xf numFmtId="165" fontId="6" fillId="7" borderId="16" xfId="0" applyNumberFormat="1" applyFont="1" applyFill="1" applyBorder="1" applyAlignment="1">
      <alignment horizontal="center" vertical="center" wrapText="1"/>
    </xf>
    <xf numFmtId="3" fontId="6" fillId="7" borderId="16" xfId="0" applyNumberFormat="1" applyFont="1" applyFill="1" applyBorder="1" applyAlignment="1">
      <alignment horizontal="center" vertical="center"/>
    </xf>
    <xf numFmtId="0" fontId="6" fillId="7" borderId="21" xfId="0" applyFont="1" applyFill="1" applyBorder="1" applyAlignment="1">
      <alignment horizontal="center" vertical="center"/>
    </xf>
    <xf numFmtId="0" fontId="6" fillId="7" borderId="23" xfId="0" applyFont="1" applyFill="1" applyBorder="1" applyAlignment="1">
      <alignment horizontal="left" vertical="center" wrapText="1"/>
    </xf>
    <xf numFmtId="164" fontId="6" fillId="7" borderId="23" xfId="0" applyNumberFormat="1" applyFont="1" applyFill="1" applyBorder="1" applyAlignment="1">
      <alignment horizontal="center" vertical="center" wrapText="1"/>
    </xf>
    <xf numFmtId="165" fontId="6" fillId="7" borderId="23" xfId="0" applyNumberFormat="1" applyFont="1" applyFill="1" applyBorder="1" applyAlignment="1">
      <alignment horizontal="center" vertical="center" wrapText="1"/>
    </xf>
    <xf numFmtId="3" fontId="6" fillId="7" borderId="23" xfId="0" applyNumberFormat="1" applyFont="1" applyFill="1" applyBorder="1" applyAlignment="1">
      <alignment horizontal="center" vertical="center"/>
    </xf>
    <xf numFmtId="0" fontId="6" fillId="7" borderId="24" xfId="0" applyFont="1" applyFill="1" applyBorder="1" applyAlignment="1">
      <alignment horizontal="center" vertical="center"/>
    </xf>
    <xf numFmtId="0" fontId="6" fillId="0" borderId="18" xfId="0" applyFont="1" applyFill="1" applyBorder="1" applyAlignment="1">
      <alignment horizontal="left" vertical="center" wrapText="1"/>
    </xf>
    <xf numFmtId="164" fontId="6" fillId="0" borderId="18" xfId="0" applyNumberFormat="1" applyFont="1" applyFill="1" applyBorder="1" applyAlignment="1">
      <alignment horizontal="center" vertical="center" wrapText="1"/>
    </xf>
    <xf numFmtId="165" fontId="6" fillId="0" borderId="18" xfId="0" applyNumberFormat="1" applyFont="1" applyFill="1" applyBorder="1" applyAlignment="1">
      <alignment horizontal="center" vertical="center" wrapText="1"/>
    </xf>
    <xf numFmtId="3" fontId="6" fillId="0" borderId="18" xfId="0" applyNumberFormat="1" applyFont="1" applyBorder="1" applyAlignment="1">
      <alignment horizontal="center" vertical="center"/>
    </xf>
    <xf numFmtId="165" fontId="6" fillId="0" borderId="16" xfId="0" applyNumberFormat="1" applyFont="1" applyFill="1" applyBorder="1" applyAlignment="1">
      <alignment horizontal="center" vertical="center" wrapText="1"/>
    </xf>
    <xf numFmtId="3" fontId="6" fillId="0" borderId="16" xfId="0" applyNumberFormat="1" applyFont="1" applyBorder="1" applyAlignment="1">
      <alignment horizontal="center" vertical="center"/>
    </xf>
    <xf numFmtId="165" fontId="6" fillId="0" borderId="23" xfId="0" applyNumberFormat="1" applyFont="1" applyFill="1" applyBorder="1" applyAlignment="1">
      <alignment horizontal="center" vertical="center" wrapText="1"/>
    </xf>
    <xf numFmtId="3" fontId="6" fillId="0" borderId="23" xfId="0" applyNumberFormat="1" applyFont="1" applyBorder="1" applyAlignment="1">
      <alignment horizontal="center" vertical="center"/>
    </xf>
    <xf numFmtId="0" fontId="6" fillId="0" borderId="29" xfId="0" applyFont="1" applyFill="1" applyBorder="1" applyAlignment="1">
      <alignment horizontal="left" vertical="center" wrapText="1"/>
    </xf>
    <xf numFmtId="164" fontId="6" fillId="0" borderId="29" xfId="0" applyNumberFormat="1" applyFont="1" applyFill="1" applyBorder="1" applyAlignment="1">
      <alignment horizontal="center" vertical="center" wrapText="1"/>
    </xf>
    <xf numFmtId="165" fontId="6" fillId="0" borderId="29" xfId="0" applyNumberFormat="1" applyFont="1" applyFill="1" applyBorder="1" applyAlignment="1">
      <alignment horizontal="center" vertical="center" wrapText="1"/>
    </xf>
    <xf numFmtId="3" fontId="6" fillId="0" borderId="29" xfId="0" applyNumberFormat="1" applyFont="1" applyBorder="1" applyAlignment="1">
      <alignment horizontal="center" vertical="center"/>
    </xf>
    <xf numFmtId="0" fontId="6" fillId="0" borderId="31" xfId="0" applyFont="1" applyBorder="1" applyAlignment="1">
      <alignment horizontal="center" vertical="center"/>
    </xf>
    <xf numFmtId="165" fontId="6" fillId="7" borderId="18" xfId="0" applyNumberFormat="1" applyFont="1" applyFill="1" applyBorder="1" applyAlignment="1">
      <alignment horizontal="center" vertical="center" wrapText="1"/>
    </xf>
    <xf numFmtId="0" fontId="6" fillId="0" borderId="0" xfId="0" applyFont="1" applyAlignment="1">
      <alignment horizontal="center"/>
    </xf>
    <xf numFmtId="0" fontId="6" fillId="0" borderId="0" xfId="0" applyFont="1" applyAlignment="1">
      <alignment vertical="center"/>
    </xf>
    <xf numFmtId="0" fontId="13" fillId="0" borderId="0" xfId="0" applyFont="1" applyAlignment="1">
      <alignment vertical="center"/>
    </xf>
    <xf numFmtId="3" fontId="6" fillId="0" borderId="0" xfId="0" applyNumberFormat="1" applyFont="1" applyAlignment="1">
      <alignment horizontal="center" vertical="center"/>
    </xf>
    <xf numFmtId="0" fontId="6" fillId="0" borderId="0" xfId="0" applyFont="1" applyAlignment="1">
      <alignment horizontal="center" vertical="center"/>
    </xf>
    <xf numFmtId="14" fontId="22" fillId="0" borderId="17" xfId="4" applyNumberFormat="1" applyFont="1" applyBorder="1" applyAlignment="1">
      <alignment horizontal="center" vertical="center"/>
    </xf>
    <xf numFmtId="14" fontId="22" fillId="0" borderId="18" xfId="4" applyNumberFormat="1" applyFont="1" applyBorder="1" applyAlignment="1">
      <alignment horizontal="center" vertical="center"/>
    </xf>
    <xf numFmtId="14" fontId="22" fillId="0" borderId="19" xfId="4" applyNumberFormat="1" applyFont="1" applyBorder="1" applyAlignment="1">
      <alignment horizontal="center" vertical="center"/>
    </xf>
    <xf numFmtId="14" fontId="22" fillId="8" borderId="17" xfId="4" applyNumberFormat="1" applyFont="1" applyFill="1" applyBorder="1" applyAlignment="1">
      <alignment horizontal="center" vertical="center"/>
    </xf>
    <xf numFmtId="14" fontId="22" fillId="9" borderId="17" xfId="4" applyNumberFormat="1" applyFont="1" applyFill="1" applyBorder="1" applyAlignment="1">
      <alignment horizontal="center" vertical="center"/>
    </xf>
    <xf numFmtId="14" fontId="22" fillId="0" borderId="71" xfId="4" applyNumberFormat="1" applyFont="1" applyBorder="1" applyAlignment="1">
      <alignment horizontal="center" vertical="center"/>
    </xf>
    <xf numFmtId="0" fontId="22" fillId="0" borderId="0" xfId="4" applyFont="1" applyAlignment="1">
      <alignment horizontal="center"/>
    </xf>
    <xf numFmtId="0" fontId="22" fillId="0" borderId="22" xfId="4" applyFont="1" applyBorder="1" applyAlignment="1">
      <alignment horizontal="center" vertical="center"/>
    </xf>
    <xf numFmtId="0" fontId="22" fillId="0" borderId="23" xfId="4" applyFont="1" applyBorder="1" applyAlignment="1">
      <alignment horizontal="center" vertical="center"/>
    </xf>
    <xf numFmtId="0" fontId="22" fillId="0" borderId="24" xfId="4" applyFont="1" applyBorder="1" applyAlignment="1">
      <alignment horizontal="center" vertical="center"/>
    </xf>
    <xf numFmtId="0" fontId="22" fillId="8" borderId="22" xfId="4" applyFont="1" applyFill="1" applyBorder="1" applyAlignment="1">
      <alignment horizontal="center" vertical="center"/>
    </xf>
    <xf numFmtId="0" fontId="22" fillId="9" borderId="22" xfId="4" applyFont="1" applyFill="1" applyBorder="1" applyAlignment="1">
      <alignment horizontal="center" vertical="center"/>
    </xf>
    <xf numFmtId="0" fontId="22" fillId="0" borderId="67" xfId="4" applyFont="1" applyBorder="1" applyAlignment="1">
      <alignment horizontal="center" vertical="center"/>
    </xf>
    <xf numFmtId="0" fontId="23" fillId="0" borderId="0" xfId="4" applyFont="1" applyAlignment="1">
      <alignment horizontal="center"/>
    </xf>
    <xf numFmtId="0" fontId="24" fillId="7" borderId="70" xfId="4" applyFont="1" applyFill="1" applyBorder="1" applyAlignment="1">
      <alignment horizontal="center" vertical="center" wrapText="1"/>
    </xf>
    <xf numFmtId="0" fontId="23" fillId="7" borderId="17" xfId="4" applyFont="1" applyFill="1" applyBorder="1" applyAlignment="1">
      <alignment horizontal="center" vertical="center"/>
    </xf>
    <xf numFmtId="0" fontId="23" fillId="0" borderId="18" xfId="4" applyFont="1" applyFill="1" applyBorder="1" applyAlignment="1">
      <alignment horizontal="center" vertical="center"/>
    </xf>
    <xf numFmtId="0" fontId="23" fillId="0" borderId="19" xfId="4" applyFont="1" applyFill="1" applyBorder="1" applyAlignment="1">
      <alignment horizontal="center" vertical="center"/>
    </xf>
    <xf numFmtId="0" fontId="23" fillId="8" borderId="17" xfId="4" applyFont="1" applyFill="1" applyBorder="1" applyAlignment="1">
      <alignment horizontal="center" vertical="center"/>
    </xf>
    <xf numFmtId="0" fontId="23" fillId="7" borderId="18" xfId="4" applyFont="1" applyFill="1" applyBorder="1" applyAlignment="1">
      <alignment horizontal="center" vertical="center"/>
    </xf>
    <xf numFmtId="0" fontId="23" fillId="9" borderId="17" xfId="4" applyFont="1" applyFill="1" applyBorder="1" applyAlignment="1">
      <alignment horizontal="center" vertical="center"/>
    </xf>
    <xf numFmtId="0" fontId="23" fillId="0" borderId="71" xfId="4" applyFont="1" applyFill="1" applyBorder="1" applyAlignment="1">
      <alignment horizontal="center" vertical="center"/>
    </xf>
    <xf numFmtId="3" fontId="19" fillId="7" borderId="70" xfId="4" applyNumberFormat="1" applyFont="1" applyFill="1" applyBorder="1" applyAlignment="1">
      <alignment horizontal="center" vertical="center"/>
    </xf>
    <xf numFmtId="0" fontId="23" fillId="0" borderId="70" xfId="4" applyFont="1" applyFill="1" applyBorder="1" applyAlignment="1">
      <alignment horizontal="center" vertical="center"/>
    </xf>
    <xf numFmtId="9" fontId="23" fillId="0" borderId="70" xfId="5" applyFont="1" applyFill="1" applyBorder="1" applyAlignment="1">
      <alignment horizontal="center" vertical="center"/>
    </xf>
    <xf numFmtId="0" fontId="23" fillId="0" borderId="0" xfId="4" applyFont="1" applyFill="1" applyAlignment="1">
      <alignment horizontal="center"/>
    </xf>
    <xf numFmtId="0" fontId="24" fillId="7" borderId="68" xfId="4" applyFont="1" applyFill="1" applyBorder="1" applyAlignment="1">
      <alignment horizontal="center" vertical="center" wrapText="1"/>
    </xf>
    <xf numFmtId="0" fontId="23" fillId="0" borderId="20" xfId="4" applyFont="1" applyFill="1" applyBorder="1" applyAlignment="1">
      <alignment horizontal="center" vertical="center"/>
    </xf>
    <xf numFmtId="0" fontId="23" fillId="0" borderId="16" xfId="4" applyFont="1" applyFill="1" applyBorder="1" applyAlignment="1">
      <alignment horizontal="center" vertical="center"/>
    </xf>
    <xf numFmtId="0" fontId="23" fillId="7" borderId="16" xfId="4" applyFont="1" applyFill="1" applyBorder="1" applyAlignment="1">
      <alignment horizontal="center" vertical="center"/>
    </xf>
    <xf numFmtId="0" fontId="23" fillId="0" borderId="21" xfId="4" applyFont="1" applyFill="1" applyBorder="1" applyAlignment="1">
      <alignment horizontal="center" vertical="center"/>
    </xf>
    <xf numFmtId="0" fontId="23" fillId="8" borderId="20" xfId="4" applyFont="1" applyFill="1" applyBorder="1" applyAlignment="1">
      <alignment horizontal="center" vertical="center"/>
    </xf>
    <xf numFmtId="0" fontId="23" fillId="9" borderId="20" xfId="4" applyFont="1" applyFill="1" applyBorder="1" applyAlignment="1">
      <alignment horizontal="center" vertical="center"/>
    </xf>
    <xf numFmtId="0" fontId="23" fillId="0" borderId="69" xfId="4" applyFont="1" applyFill="1" applyBorder="1" applyAlignment="1">
      <alignment horizontal="center" vertical="center"/>
    </xf>
    <xf numFmtId="3" fontId="19" fillId="7" borderId="68" xfId="4" applyNumberFormat="1" applyFont="1" applyFill="1" applyBorder="1" applyAlignment="1">
      <alignment horizontal="center" vertical="center"/>
    </xf>
    <xf numFmtId="0" fontId="23" fillId="0" borderId="68" xfId="4" applyFont="1" applyFill="1" applyBorder="1" applyAlignment="1">
      <alignment horizontal="center" vertical="center"/>
    </xf>
    <xf numFmtId="9" fontId="23" fillId="0" borderId="68" xfId="5" applyFont="1" applyFill="1" applyBorder="1" applyAlignment="1">
      <alignment horizontal="center" vertical="center"/>
    </xf>
    <xf numFmtId="0" fontId="23" fillId="12" borderId="16" xfId="4" applyFont="1" applyFill="1" applyBorder="1" applyAlignment="1">
      <alignment horizontal="center" vertical="center"/>
    </xf>
    <xf numFmtId="0" fontId="23" fillId="7" borderId="20" xfId="4" applyFont="1" applyFill="1" applyBorder="1" applyAlignment="1">
      <alignment horizontal="center" vertical="center"/>
    </xf>
    <xf numFmtId="0" fontId="24" fillId="7" borderId="66" xfId="4" applyFont="1" applyFill="1" applyBorder="1" applyAlignment="1">
      <alignment horizontal="center" vertical="center" wrapText="1"/>
    </xf>
    <xf numFmtId="0" fontId="23" fillId="0" borderId="22" xfId="4" applyFont="1" applyFill="1" applyBorder="1" applyAlignment="1">
      <alignment horizontal="center" vertical="center"/>
    </xf>
    <xf numFmtId="0" fontId="23" fillId="0" borderId="23" xfId="4" applyFont="1" applyFill="1" applyBorder="1" applyAlignment="1">
      <alignment horizontal="center" vertical="center"/>
    </xf>
    <xf numFmtId="0" fontId="23" fillId="0" borderId="24" xfId="4" applyFont="1" applyFill="1" applyBorder="1" applyAlignment="1">
      <alignment horizontal="center" vertical="center"/>
    </xf>
    <xf numFmtId="0" fontId="23" fillId="8" borderId="22" xfId="4" applyFont="1" applyFill="1" applyBorder="1" applyAlignment="1">
      <alignment horizontal="center" vertical="center"/>
    </xf>
    <xf numFmtId="0" fontId="23" fillId="9" borderId="22" xfId="4" applyFont="1" applyFill="1" applyBorder="1" applyAlignment="1">
      <alignment horizontal="center" vertical="center"/>
    </xf>
    <xf numFmtId="0" fontId="23" fillId="0" borderId="67" xfId="4" applyFont="1" applyFill="1" applyBorder="1" applyAlignment="1">
      <alignment horizontal="center" vertical="center"/>
    </xf>
    <xf numFmtId="3" fontId="19" fillId="7" borderId="66" xfId="4" applyNumberFormat="1" applyFont="1" applyFill="1" applyBorder="1" applyAlignment="1">
      <alignment horizontal="center" vertical="center"/>
    </xf>
    <xf numFmtId="0" fontId="23" fillId="0" borderId="66" xfId="4" applyFont="1" applyFill="1" applyBorder="1" applyAlignment="1">
      <alignment horizontal="center" vertical="center"/>
    </xf>
    <xf numFmtId="9" fontId="23" fillId="0" borderId="66" xfId="5" applyFont="1" applyFill="1" applyBorder="1" applyAlignment="1">
      <alignment horizontal="center" vertical="center"/>
    </xf>
    <xf numFmtId="0" fontId="24" fillId="0" borderId="70" xfId="4" applyFont="1" applyFill="1" applyBorder="1" applyAlignment="1">
      <alignment horizontal="center" vertical="center" wrapText="1"/>
    </xf>
    <xf numFmtId="0" fontId="23" fillId="5" borderId="17" xfId="4" applyFont="1" applyFill="1" applyBorder="1" applyAlignment="1">
      <alignment horizontal="center" vertical="center"/>
    </xf>
    <xf numFmtId="0" fontId="23" fillId="5" borderId="18" xfId="4" applyFont="1" applyFill="1" applyBorder="1" applyAlignment="1">
      <alignment horizontal="center" vertical="center"/>
    </xf>
    <xf numFmtId="0" fontId="24" fillId="0" borderId="68" xfId="4" applyFont="1" applyFill="1" applyBorder="1" applyAlignment="1">
      <alignment horizontal="center" vertical="center" wrapText="1"/>
    </xf>
    <xf numFmtId="0" fontId="23" fillId="5" borderId="21" xfId="4" applyFont="1" applyFill="1" applyBorder="1" applyAlignment="1">
      <alignment horizontal="center" vertical="center"/>
    </xf>
    <xf numFmtId="0" fontId="23" fillId="5" borderId="16" xfId="4" applyFont="1" applyFill="1" applyBorder="1" applyAlignment="1">
      <alignment horizontal="center" vertical="center"/>
    </xf>
    <xf numFmtId="0" fontId="23" fillId="5" borderId="20" xfId="4" applyFont="1" applyFill="1" applyBorder="1" applyAlignment="1">
      <alignment horizontal="center" vertical="center"/>
    </xf>
    <xf numFmtId="0" fontId="24" fillId="0" borderId="66" xfId="4" applyFont="1" applyFill="1" applyBorder="1" applyAlignment="1">
      <alignment horizontal="center" vertical="center" wrapText="1"/>
    </xf>
    <xf numFmtId="0" fontId="23" fillId="5" borderId="23" xfId="4" applyFont="1" applyFill="1" applyBorder="1" applyAlignment="1">
      <alignment horizontal="center" vertical="center"/>
    </xf>
    <xf numFmtId="0" fontId="23" fillId="0" borderId="17" xfId="4" applyFont="1" applyFill="1" applyBorder="1" applyAlignment="1">
      <alignment horizontal="center" vertical="center"/>
    </xf>
    <xf numFmtId="0" fontId="23" fillId="11" borderId="18" xfId="4" applyFont="1" applyFill="1" applyBorder="1" applyAlignment="1">
      <alignment horizontal="center" vertical="center"/>
    </xf>
    <xf numFmtId="0" fontId="23" fillId="11" borderId="21" xfId="4" applyFont="1" applyFill="1" applyBorder="1" applyAlignment="1">
      <alignment horizontal="center" vertical="center"/>
    </xf>
    <xf numFmtId="0" fontId="23" fillId="11" borderId="16" xfId="4" applyFont="1" applyFill="1" applyBorder="1" applyAlignment="1">
      <alignment horizontal="center" vertical="center"/>
    </xf>
    <xf numFmtId="0" fontId="23" fillId="11" borderId="24" xfId="4" applyFont="1" applyFill="1" applyBorder="1" applyAlignment="1">
      <alignment horizontal="center" vertical="center"/>
    </xf>
    <xf numFmtId="0" fontId="23" fillId="11" borderId="17" xfId="4" applyFont="1" applyFill="1" applyBorder="1" applyAlignment="1">
      <alignment horizontal="center" vertical="center"/>
    </xf>
    <xf numFmtId="0" fontId="23" fillId="11" borderId="20" xfId="4" applyFont="1" applyFill="1" applyBorder="1" applyAlignment="1">
      <alignment horizontal="center" vertical="center"/>
    </xf>
    <xf numFmtId="0" fontId="23" fillId="11" borderId="23" xfId="4" applyFont="1" applyFill="1" applyBorder="1" applyAlignment="1">
      <alignment horizontal="center" vertical="center"/>
    </xf>
    <xf numFmtId="0" fontId="23" fillId="10" borderId="19" xfId="4" applyFont="1" applyFill="1" applyBorder="1" applyAlignment="1">
      <alignment horizontal="center" vertical="center"/>
    </xf>
    <xf numFmtId="0" fontId="23" fillId="10" borderId="18" xfId="4" applyFont="1" applyFill="1" applyBorder="1" applyAlignment="1">
      <alignment horizontal="center" vertical="center"/>
    </xf>
    <xf numFmtId="0" fontId="23" fillId="10" borderId="16" xfId="4" applyFont="1" applyFill="1" applyBorder="1" applyAlignment="1">
      <alignment horizontal="center" vertical="center"/>
    </xf>
    <xf numFmtId="0" fontId="23" fillId="10" borderId="21" xfId="4" applyFont="1" applyFill="1" applyBorder="1" applyAlignment="1">
      <alignment horizontal="center" vertical="center"/>
    </xf>
    <xf numFmtId="0" fontId="23" fillId="10" borderId="20" xfId="4" applyFont="1" applyFill="1" applyBorder="1" applyAlignment="1">
      <alignment horizontal="center" vertical="center"/>
    </xf>
    <xf numFmtId="0" fontId="23" fillId="7" borderId="23" xfId="4" applyFont="1" applyFill="1" applyBorder="1" applyAlignment="1">
      <alignment horizontal="center" vertical="center"/>
    </xf>
    <xf numFmtId="0" fontId="23" fillId="7" borderId="24" xfId="4" applyFont="1" applyFill="1" applyBorder="1" applyAlignment="1">
      <alignment horizontal="center" vertical="center"/>
    </xf>
    <xf numFmtId="0" fontId="23" fillId="0" borderId="0" xfId="4" applyFont="1" applyFill="1" applyAlignment="1">
      <alignment horizontal="center" vertical="center"/>
    </xf>
    <xf numFmtId="9" fontId="23" fillId="0" borderId="0" xfId="5" applyFont="1" applyFill="1" applyAlignment="1">
      <alignment horizontal="center" vertical="center"/>
    </xf>
    <xf numFmtId="3" fontId="19" fillId="5" borderId="70" xfId="4" applyNumberFormat="1" applyFont="1" applyFill="1" applyBorder="1" applyAlignment="1">
      <alignment horizontal="center" vertical="center"/>
    </xf>
    <xf numFmtId="3" fontId="19" fillId="5" borderId="68" xfId="4" applyNumberFormat="1" applyFont="1" applyFill="1" applyBorder="1" applyAlignment="1">
      <alignment horizontal="center" vertical="center"/>
    </xf>
    <xf numFmtId="3" fontId="19" fillId="5" borderId="66" xfId="4" applyNumberFormat="1" applyFont="1" applyFill="1" applyBorder="1" applyAlignment="1">
      <alignment horizontal="center" vertical="center"/>
    </xf>
    <xf numFmtId="3" fontId="19" fillId="10" borderId="70" xfId="4" applyNumberFormat="1" applyFont="1" applyFill="1" applyBorder="1" applyAlignment="1">
      <alignment horizontal="center" vertical="center"/>
    </xf>
    <xf numFmtId="3" fontId="19" fillId="10" borderId="68" xfId="4" applyNumberFormat="1" applyFont="1" applyFill="1" applyBorder="1" applyAlignment="1">
      <alignment horizontal="center" vertical="center"/>
    </xf>
    <xf numFmtId="3" fontId="19" fillId="10" borderId="66" xfId="4" applyNumberFormat="1" applyFont="1" applyFill="1" applyBorder="1" applyAlignment="1">
      <alignment horizontal="center" vertical="center"/>
    </xf>
    <xf numFmtId="0" fontId="23" fillId="11" borderId="68" xfId="4" applyFont="1" applyFill="1" applyBorder="1" applyAlignment="1">
      <alignment horizontal="center" vertical="center"/>
    </xf>
    <xf numFmtId="0" fontId="23" fillId="11" borderId="66" xfId="4" applyFont="1" applyFill="1" applyBorder="1" applyAlignment="1">
      <alignment horizontal="center" vertical="center"/>
    </xf>
    <xf numFmtId="0" fontId="23" fillId="11" borderId="73" xfId="4" applyFont="1" applyFill="1" applyBorder="1" applyAlignment="1">
      <alignment horizontal="center" vertical="center"/>
    </xf>
    <xf numFmtId="0" fontId="23" fillId="13" borderId="21" xfId="4" applyFont="1" applyFill="1" applyBorder="1" applyAlignment="1">
      <alignment horizontal="center" vertical="center"/>
    </xf>
    <xf numFmtId="0" fontId="23" fillId="13" borderId="24" xfId="4" applyFont="1" applyFill="1" applyBorder="1" applyAlignment="1">
      <alignment horizontal="center" vertical="center"/>
    </xf>
    <xf numFmtId="0" fontId="23" fillId="13" borderId="16" xfId="4" applyFont="1" applyFill="1" applyBorder="1" applyAlignment="1">
      <alignment horizontal="center" vertical="center"/>
    </xf>
    <xf numFmtId="0" fontId="23" fillId="13" borderId="70" xfId="4" applyFont="1" applyFill="1" applyBorder="1" applyAlignment="1">
      <alignment horizontal="center" vertical="center"/>
    </xf>
    <xf numFmtId="0" fontId="23" fillId="13" borderId="68" xfId="4" applyFont="1" applyFill="1" applyBorder="1" applyAlignment="1">
      <alignment horizontal="center" vertical="center"/>
    </xf>
    <xf numFmtId="0" fontId="23" fillId="13" borderId="66" xfId="4" applyFont="1" applyFill="1" applyBorder="1" applyAlignment="1">
      <alignment horizontal="center" vertical="center"/>
    </xf>
    <xf numFmtId="0" fontId="23" fillId="0" borderId="74" xfId="4" applyFont="1" applyFill="1" applyBorder="1" applyAlignment="1">
      <alignment horizontal="center" vertical="center"/>
    </xf>
    <xf numFmtId="0" fontId="22" fillId="5" borderId="23" xfId="4" applyFont="1" applyFill="1" applyBorder="1" applyAlignment="1">
      <alignment horizontal="center" vertical="center"/>
    </xf>
    <xf numFmtId="0" fontId="23" fillId="0" borderId="42" xfId="4" applyFont="1" applyFill="1" applyBorder="1" applyAlignment="1">
      <alignment horizontal="center" vertical="center"/>
    </xf>
    <xf numFmtId="0" fontId="23" fillId="13" borderId="20" xfId="4" applyFont="1" applyFill="1" applyBorder="1" applyAlignment="1">
      <alignment horizontal="center" vertical="center"/>
    </xf>
    <xf numFmtId="3" fontId="23" fillId="0" borderId="70" xfId="4" applyNumberFormat="1" applyFont="1" applyFill="1" applyBorder="1" applyAlignment="1">
      <alignment horizontal="center" vertical="center"/>
    </xf>
    <xf numFmtId="0" fontId="23" fillId="0" borderId="70" xfId="6" applyNumberFormat="1" applyFont="1" applyFill="1" applyBorder="1" applyAlignment="1">
      <alignment horizontal="center" vertical="center"/>
    </xf>
    <xf numFmtId="0" fontId="23" fillId="0" borderId="68" xfId="6" applyNumberFormat="1" applyFont="1" applyFill="1" applyBorder="1" applyAlignment="1">
      <alignment horizontal="center" vertical="center"/>
    </xf>
    <xf numFmtId="0" fontId="23" fillId="0" borderId="66" xfId="6" applyNumberFormat="1" applyFont="1" applyFill="1" applyBorder="1" applyAlignment="1">
      <alignment horizontal="center" vertical="center"/>
    </xf>
    <xf numFmtId="0" fontId="23" fillId="0" borderId="0" xfId="6" applyNumberFormat="1" applyFont="1" applyFill="1" applyAlignment="1">
      <alignment horizontal="center" vertical="center"/>
    </xf>
    <xf numFmtId="0" fontId="23" fillId="14" borderId="23" xfId="4" applyFont="1" applyFill="1" applyBorder="1" applyAlignment="1">
      <alignment horizontal="center" vertical="center"/>
    </xf>
    <xf numFmtId="0" fontId="2" fillId="0" borderId="0" xfId="7"/>
    <xf numFmtId="9" fontId="0" fillId="0" borderId="0" xfId="8" applyFont="1"/>
    <xf numFmtId="16" fontId="2" fillId="0" borderId="0" xfId="7" applyNumberFormat="1"/>
    <xf numFmtId="0" fontId="2" fillId="0" borderId="0" xfId="7" applyNumberFormat="1"/>
    <xf numFmtId="16" fontId="2" fillId="0" borderId="0" xfId="7" applyNumberFormat="1" applyFill="1"/>
    <xf numFmtId="0" fontId="23" fillId="15" borderId="16" xfId="4" applyFont="1" applyFill="1" applyBorder="1" applyAlignment="1">
      <alignment horizontal="center" vertical="center"/>
    </xf>
    <xf numFmtId="0" fontId="23" fillId="15" borderId="20" xfId="4" applyFont="1" applyFill="1" applyBorder="1" applyAlignment="1">
      <alignment horizontal="center" vertical="center"/>
    </xf>
    <xf numFmtId="0" fontId="23" fillId="10" borderId="23" xfId="4" applyFont="1" applyFill="1" applyBorder="1" applyAlignment="1">
      <alignment horizontal="center" vertical="center"/>
    </xf>
    <xf numFmtId="0" fontId="22" fillId="7" borderId="17" xfId="4" applyFont="1" applyFill="1" applyBorder="1" applyAlignment="1">
      <alignment horizontal="center" vertical="center"/>
    </xf>
    <xf numFmtId="0" fontId="22" fillId="5" borderId="17" xfId="4" applyFont="1" applyFill="1" applyBorder="1" applyAlignment="1">
      <alignment horizontal="center" vertical="center"/>
    </xf>
    <xf numFmtId="0" fontId="22" fillId="5" borderId="20" xfId="4" applyFont="1" applyFill="1" applyBorder="1" applyAlignment="1">
      <alignment horizontal="center" vertical="center"/>
    </xf>
    <xf numFmtId="0" fontId="22" fillId="11" borderId="17" xfId="4" applyFont="1" applyFill="1" applyBorder="1" applyAlignment="1">
      <alignment horizontal="center" vertical="center"/>
    </xf>
    <xf numFmtId="0" fontId="22" fillId="11" borderId="20" xfId="4" applyFont="1" applyFill="1" applyBorder="1" applyAlignment="1">
      <alignment horizontal="center" vertical="center"/>
    </xf>
    <xf numFmtId="0" fontId="22" fillId="10" borderId="20" xfId="4" applyFont="1" applyFill="1" applyBorder="1" applyAlignment="1">
      <alignment horizontal="center" vertical="center"/>
    </xf>
    <xf numFmtId="0" fontId="22" fillId="7" borderId="16" xfId="4" applyFont="1" applyFill="1" applyBorder="1" applyAlignment="1">
      <alignment horizontal="center" vertical="center"/>
    </xf>
    <xf numFmtId="0" fontId="22" fillId="10" borderId="16" xfId="4" applyFont="1" applyFill="1" applyBorder="1" applyAlignment="1">
      <alignment horizontal="center" vertical="center"/>
    </xf>
    <xf numFmtId="0" fontId="22" fillId="0" borderId="20" xfId="4" applyFont="1" applyFill="1" applyBorder="1" applyAlignment="1">
      <alignment horizontal="center" vertical="center"/>
    </xf>
    <xf numFmtId="0" fontId="22" fillId="0" borderId="22" xfId="4" applyFont="1" applyFill="1" applyBorder="1" applyAlignment="1">
      <alignment horizontal="center" vertical="center"/>
    </xf>
    <xf numFmtId="0" fontId="22" fillId="0" borderId="17" xfId="4" applyFont="1" applyFill="1" applyBorder="1" applyAlignment="1">
      <alignment horizontal="center" vertical="center"/>
    </xf>
    <xf numFmtId="0" fontId="0" fillId="0" borderId="0" xfId="0"/>
    <xf numFmtId="0" fontId="23" fillId="0" borderId="0" xfId="11" applyFont="1" applyFill="1" applyAlignment="1">
      <alignment horizontal="center"/>
    </xf>
    <xf numFmtId="9" fontId="23" fillId="0" borderId="0" xfId="11" applyNumberFormat="1" applyFont="1" applyFill="1" applyAlignment="1">
      <alignment horizontal="center"/>
    </xf>
    <xf numFmtId="9" fontId="25" fillId="0" borderId="0" xfId="11" applyNumberFormat="1" applyFont="1" applyFill="1" applyAlignment="1">
      <alignment horizontal="center"/>
    </xf>
    <xf numFmtId="0" fontId="22" fillId="5" borderId="16" xfId="4" applyFont="1" applyFill="1" applyBorder="1" applyAlignment="1">
      <alignment horizontal="center" vertical="center"/>
    </xf>
    <xf numFmtId="0" fontId="22" fillId="5" borderId="18" xfId="4" applyFont="1" applyFill="1" applyBorder="1" applyAlignment="1">
      <alignment horizontal="center" vertical="center"/>
    </xf>
    <xf numFmtId="0" fontId="22" fillId="0" borderId="16" xfId="4" applyFont="1" applyFill="1" applyBorder="1" applyAlignment="1">
      <alignment horizontal="center" vertical="center"/>
    </xf>
    <xf numFmtId="0" fontId="26" fillId="0" borderId="18" xfId="4" applyFont="1" applyFill="1" applyBorder="1" applyAlignment="1">
      <alignment horizontal="center" vertical="center"/>
    </xf>
    <xf numFmtId="0" fontId="26" fillId="0" borderId="16" xfId="4" applyFont="1" applyFill="1" applyBorder="1" applyAlignment="1">
      <alignment horizontal="center" vertical="center"/>
    </xf>
    <xf numFmtId="0" fontId="6" fillId="0" borderId="0" xfId="0" applyFont="1" applyFill="1" applyAlignment="1">
      <alignment horizontal="left"/>
    </xf>
    <xf numFmtId="0" fontId="10" fillId="0" borderId="0" xfId="1" applyFill="1" applyAlignment="1">
      <alignment horizontal="left"/>
    </xf>
    <xf numFmtId="0" fontId="8" fillId="0" borderId="10" xfId="0" applyFont="1" applyFill="1" applyBorder="1" applyAlignment="1">
      <alignment horizontal="center"/>
    </xf>
    <xf numFmtId="0" fontId="8" fillId="0" borderId="11" xfId="0" applyFont="1" applyFill="1" applyBorder="1" applyAlignment="1">
      <alignment horizontal="center"/>
    </xf>
    <xf numFmtId="0" fontId="8" fillId="0" borderId="12" xfId="0" applyFont="1" applyFill="1" applyBorder="1" applyAlignment="1">
      <alignment horizontal="center"/>
    </xf>
    <xf numFmtId="0" fontId="6" fillId="0" borderId="40"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41" xfId="0" applyFont="1" applyBorder="1" applyAlignment="1">
      <alignment horizontal="center" vertical="center" wrapText="1"/>
    </xf>
    <xf numFmtId="0" fontId="6" fillId="7" borderId="16" xfId="0" applyFont="1" applyFill="1" applyBorder="1" applyAlignment="1">
      <alignment horizontal="center" vertical="center" wrapText="1"/>
    </xf>
    <xf numFmtId="0" fontId="6" fillId="7" borderId="23"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18" fillId="6" borderId="53" xfId="0" applyFont="1" applyFill="1" applyBorder="1" applyAlignment="1">
      <alignment horizontal="center" vertical="center" wrapText="1"/>
    </xf>
    <xf numFmtId="0" fontId="18" fillId="6" borderId="43"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6" fillId="0" borderId="45" xfId="0" applyFont="1" applyBorder="1" applyAlignment="1">
      <alignment horizontal="center" vertical="center" wrapText="1"/>
    </xf>
    <xf numFmtId="0" fontId="20" fillId="0" borderId="34" xfId="0" applyFont="1" applyBorder="1"/>
    <xf numFmtId="0" fontId="6" fillId="0" borderId="39" xfId="0" applyFont="1" applyFill="1" applyBorder="1" applyAlignment="1">
      <alignment horizontal="center" vertical="center" wrapText="1"/>
    </xf>
    <xf numFmtId="0" fontId="6" fillId="0" borderId="37" xfId="0" applyFont="1" applyFill="1" applyBorder="1" applyAlignment="1">
      <alignment horizontal="center" vertical="center" wrapText="1"/>
    </xf>
    <xf numFmtId="0" fontId="6" fillId="0" borderId="37" xfId="0" applyFont="1" applyBorder="1" applyAlignment="1">
      <alignment horizontal="center" vertical="center" wrapText="1"/>
    </xf>
    <xf numFmtId="0" fontId="6" fillId="0" borderId="18"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27"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17" fillId="3" borderId="1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12" xfId="0" applyFont="1" applyFill="1" applyBorder="1" applyAlignment="1">
      <alignment horizontal="center" vertical="center"/>
    </xf>
    <xf numFmtId="0" fontId="7" fillId="3" borderId="25" xfId="0" applyFont="1" applyFill="1" applyBorder="1" applyAlignment="1">
      <alignment horizontal="center" vertical="center"/>
    </xf>
    <xf numFmtId="0" fontId="13" fillId="7" borderId="17" xfId="0" applyFont="1" applyFill="1" applyBorder="1" applyAlignment="1">
      <alignment horizontal="center" vertical="center" wrapText="1"/>
    </xf>
    <xf numFmtId="0" fontId="13" fillId="7" borderId="20" xfId="0" applyFont="1" applyFill="1" applyBorder="1" applyAlignment="1">
      <alignment horizontal="center" vertical="center" wrapText="1"/>
    </xf>
    <xf numFmtId="0" fontId="13" fillId="7" borderId="22" xfId="0" applyFont="1" applyFill="1" applyBorder="1" applyAlignment="1">
      <alignment horizontal="center" vertical="center" wrapText="1"/>
    </xf>
    <xf numFmtId="0" fontId="13" fillId="0" borderId="44" xfId="0" applyFont="1" applyBorder="1" applyAlignment="1">
      <alignment horizontal="center" vertical="center" wrapText="1"/>
    </xf>
    <xf numFmtId="0" fontId="13" fillId="0" borderId="48"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51" xfId="0" applyFont="1" applyBorder="1" applyAlignment="1">
      <alignment horizontal="center" vertical="center" wrapText="1"/>
    </xf>
    <xf numFmtId="0" fontId="20" fillId="0" borderId="54" xfId="0" applyFont="1" applyBorder="1"/>
    <xf numFmtId="0" fontId="20" fillId="0" borderId="55" xfId="0" applyFont="1" applyBorder="1"/>
    <xf numFmtId="0" fontId="13" fillId="7" borderId="16" xfId="0" applyFont="1" applyFill="1" applyBorder="1" applyAlignment="1">
      <alignment horizontal="center" vertical="center" wrapText="1"/>
    </xf>
    <xf numFmtId="0" fontId="13" fillId="7" borderId="23" xfId="0" applyFont="1" applyFill="1" applyBorder="1" applyAlignment="1">
      <alignment horizontal="center" vertical="center" wrapText="1"/>
    </xf>
    <xf numFmtId="165" fontId="18" fillId="6" borderId="18" xfId="0" applyNumberFormat="1" applyFont="1" applyFill="1" applyBorder="1" applyAlignment="1">
      <alignment horizontal="center" vertical="center" wrapText="1"/>
    </xf>
    <xf numFmtId="165" fontId="18" fillId="6" borderId="23" xfId="0" applyNumberFormat="1" applyFont="1" applyFill="1" applyBorder="1" applyAlignment="1">
      <alignment horizontal="center" vertical="center" wrapText="1"/>
    </xf>
    <xf numFmtId="164" fontId="18" fillId="6" borderId="18" xfId="0" applyNumberFormat="1" applyFont="1" applyFill="1" applyBorder="1" applyAlignment="1">
      <alignment horizontal="center" vertical="center" wrapText="1"/>
    </xf>
    <xf numFmtId="164" fontId="18" fillId="6" borderId="23" xfId="0" applyNumberFormat="1" applyFont="1" applyFill="1" applyBorder="1" applyAlignment="1">
      <alignment horizontal="center" vertical="center" wrapText="1"/>
    </xf>
    <xf numFmtId="165" fontId="13" fillId="7" borderId="18" xfId="0" applyNumberFormat="1" applyFont="1" applyFill="1" applyBorder="1" applyAlignment="1">
      <alignment horizontal="center" vertical="center" wrapText="1"/>
    </xf>
    <xf numFmtId="165" fontId="13" fillId="7" borderId="16" xfId="0" applyNumberFormat="1" applyFont="1" applyFill="1" applyBorder="1" applyAlignment="1">
      <alignment horizontal="center" vertical="center" wrapText="1"/>
    </xf>
    <xf numFmtId="165" fontId="13" fillId="7" borderId="23" xfId="0" applyNumberFormat="1" applyFont="1" applyFill="1" applyBorder="1" applyAlignment="1">
      <alignment horizontal="center" vertical="center" wrapText="1"/>
    </xf>
    <xf numFmtId="165" fontId="13" fillId="0" borderId="18" xfId="0" applyNumberFormat="1" applyFont="1" applyFill="1" applyBorder="1" applyAlignment="1">
      <alignment horizontal="center" vertical="center" wrapText="1"/>
    </xf>
    <xf numFmtId="165" fontId="13" fillId="0" borderId="29" xfId="0" applyNumberFormat="1" applyFont="1" applyFill="1" applyBorder="1" applyAlignment="1">
      <alignment horizontal="center" vertical="center" wrapText="1"/>
    </xf>
    <xf numFmtId="165" fontId="13" fillId="0" borderId="16" xfId="0" applyNumberFormat="1" applyFont="1" applyFill="1" applyBorder="1" applyAlignment="1">
      <alignment horizontal="center" vertical="center" wrapText="1"/>
    </xf>
    <xf numFmtId="165" fontId="13" fillId="0" borderId="23" xfId="0" applyNumberFormat="1" applyFont="1" applyFill="1" applyBorder="1" applyAlignment="1">
      <alignment horizontal="center" vertical="center" wrapText="1"/>
    </xf>
    <xf numFmtId="0" fontId="6" fillId="0" borderId="29"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13" fillId="0" borderId="30" xfId="0" applyFont="1" applyFill="1" applyBorder="1" applyAlignment="1">
      <alignment horizontal="center" vertical="center" wrapText="1"/>
    </xf>
    <xf numFmtId="165" fontId="13" fillId="0" borderId="40" xfId="0" applyNumberFormat="1" applyFont="1" applyFill="1" applyBorder="1" applyAlignment="1">
      <alignment horizontal="center" vertical="center" wrapText="1"/>
    </xf>
    <xf numFmtId="165" fontId="13" fillId="0" borderId="32" xfId="0" applyNumberFormat="1" applyFont="1" applyFill="1" applyBorder="1" applyAlignment="1">
      <alignment horizontal="center" vertical="center" wrapText="1"/>
    </xf>
    <xf numFmtId="165" fontId="13" fillId="0" borderId="41" xfId="0" applyNumberFormat="1" applyFont="1" applyFill="1" applyBorder="1" applyAlignment="1">
      <alignment horizontal="center" vertical="center" wrapText="1"/>
    </xf>
    <xf numFmtId="165" fontId="13" fillId="0" borderId="57" xfId="0" applyNumberFormat="1" applyFont="1" applyFill="1" applyBorder="1" applyAlignment="1">
      <alignment horizontal="center" vertical="center" wrapText="1"/>
    </xf>
    <xf numFmtId="165" fontId="13" fillId="0" borderId="0" xfId="0" applyNumberFormat="1" applyFont="1" applyFill="1" applyBorder="1" applyAlignment="1">
      <alignment horizontal="center" vertical="center" wrapText="1"/>
    </xf>
    <xf numFmtId="165" fontId="13" fillId="0" borderId="58" xfId="0" applyNumberFormat="1" applyFont="1" applyFill="1" applyBorder="1" applyAlignment="1">
      <alignment horizontal="center" vertical="center" wrapText="1"/>
    </xf>
    <xf numFmtId="0" fontId="20" fillId="0" borderId="32" xfId="0" applyFont="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0" fillId="0" borderId="14" xfId="0" applyBorder="1" applyAlignment="1">
      <alignment horizontal="left" vertical="center" wrapText="1"/>
    </xf>
    <xf numFmtId="0" fontId="0" fillId="0" borderId="5" xfId="0" applyBorder="1" applyAlignment="1">
      <alignment horizontal="left" vertical="center" wrapText="1"/>
    </xf>
    <xf numFmtId="0" fontId="0" fillId="0" borderId="15" xfId="0" applyBorder="1" applyAlignment="1">
      <alignment horizontal="left" vertical="center" wrapText="1"/>
    </xf>
    <xf numFmtId="0" fontId="0" fillId="0" borderId="1" xfId="0" applyBorder="1" applyAlignment="1">
      <alignment horizontal="left" vertical="center" wrapText="1"/>
    </xf>
    <xf numFmtId="166" fontId="12" fillId="2" borderId="1" xfId="0" applyNumberFormat="1" applyFont="1" applyFill="1" applyBorder="1" applyAlignment="1">
      <alignment horizontal="center" vertical="center"/>
    </xf>
    <xf numFmtId="14" fontId="0" fillId="0" borderId="14" xfId="0" applyNumberFormat="1" applyBorder="1" applyAlignment="1">
      <alignment horizontal="left" vertical="center" wrapText="1"/>
    </xf>
    <xf numFmtId="9" fontId="23" fillId="0" borderId="10" xfId="4" applyNumberFormat="1" applyFont="1" applyFill="1" applyBorder="1" applyAlignment="1">
      <alignment horizontal="center" vertical="center"/>
    </xf>
    <xf numFmtId="0" fontId="23" fillId="0" borderId="11" xfId="4" applyFont="1" applyFill="1" applyBorder="1" applyAlignment="1">
      <alignment horizontal="center" vertical="center"/>
    </xf>
    <xf numFmtId="0" fontId="23" fillId="0" borderId="12" xfId="4" applyFont="1" applyFill="1" applyBorder="1" applyAlignment="1">
      <alignment horizontal="center" vertical="center"/>
    </xf>
    <xf numFmtId="0" fontId="22" fillId="0" borderId="10" xfId="4" applyFont="1" applyBorder="1" applyAlignment="1">
      <alignment horizontal="center"/>
    </xf>
    <xf numFmtId="0" fontId="22" fillId="0" borderId="12" xfId="4" applyFont="1" applyBorder="1" applyAlignment="1">
      <alignment horizontal="center"/>
    </xf>
    <xf numFmtId="0" fontId="22" fillId="0" borderId="70" xfId="6" applyNumberFormat="1" applyFont="1" applyBorder="1" applyAlignment="1">
      <alignment horizontal="center" vertical="center"/>
    </xf>
    <xf numFmtId="0" fontId="22" fillId="0" borderId="72" xfId="6" applyNumberFormat="1" applyFont="1" applyBorder="1" applyAlignment="1">
      <alignment horizontal="center" vertical="center"/>
    </xf>
    <xf numFmtId="0" fontId="22" fillId="0" borderId="10" xfId="4" applyFont="1" applyBorder="1" applyAlignment="1">
      <alignment horizontal="center" vertical="center"/>
    </xf>
    <xf numFmtId="0" fontId="22" fillId="0" borderId="12" xfId="4" applyFont="1" applyBorder="1" applyAlignment="1">
      <alignment horizontal="center" vertical="center"/>
    </xf>
    <xf numFmtId="0" fontId="22" fillId="0" borderId="70" xfId="4" applyFont="1" applyBorder="1" applyAlignment="1">
      <alignment horizontal="center" vertical="center"/>
    </xf>
    <xf numFmtId="0" fontId="22" fillId="0" borderId="72" xfId="4" applyFont="1" applyBorder="1" applyAlignment="1">
      <alignment horizontal="center" vertical="center"/>
    </xf>
    <xf numFmtId="9" fontId="22" fillId="0" borderId="70" xfId="5" applyFont="1" applyBorder="1" applyAlignment="1">
      <alignment horizontal="center" vertical="center"/>
    </xf>
    <xf numFmtId="9" fontId="22" fillId="0" borderId="72" xfId="5" applyFont="1" applyBorder="1" applyAlignment="1">
      <alignment horizontal="center" vertical="center"/>
    </xf>
    <xf numFmtId="9" fontId="23" fillId="0" borderId="11" xfId="4" applyNumberFormat="1" applyFont="1" applyFill="1" applyBorder="1" applyAlignment="1">
      <alignment horizontal="center" vertical="center"/>
    </xf>
    <xf numFmtId="9" fontId="23" fillId="0" borderId="12" xfId="4" applyNumberFormat="1" applyFont="1" applyFill="1" applyBorder="1" applyAlignment="1">
      <alignment horizontal="center" vertical="center"/>
    </xf>
    <xf numFmtId="0" fontId="21" fillId="7" borderId="70" xfId="4" applyFont="1" applyFill="1" applyBorder="1" applyAlignment="1">
      <alignment horizontal="center" vertical="center" wrapText="1"/>
    </xf>
    <xf numFmtId="0" fontId="21" fillId="7" borderId="68" xfId="4" applyFont="1" applyFill="1" applyBorder="1" applyAlignment="1">
      <alignment horizontal="center" vertical="center" wrapText="1"/>
    </xf>
    <xf numFmtId="0" fontId="21" fillId="7" borderId="66" xfId="4" applyFont="1" applyFill="1" applyBorder="1" applyAlignment="1">
      <alignment horizontal="center" vertical="center" wrapText="1"/>
    </xf>
    <xf numFmtId="0" fontId="21" fillId="0" borderId="10" xfId="4" applyFont="1" applyFill="1" applyBorder="1" applyAlignment="1">
      <alignment horizontal="center" vertical="center"/>
    </xf>
    <xf numFmtId="0" fontId="21" fillId="0" borderId="12" xfId="4" applyFont="1" applyFill="1" applyBorder="1" applyAlignment="1">
      <alignment horizontal="center" vertical="center"/>
    </xf>
    <xf numFmtId="0" fontId="21" fillId="0" borderId="70" xfId="4" applyFont="1" applyFill="1" applyBorder="1" applyAlignment="1">
      <alignment horizontal="center" vertical="center" wrapText="1"/>
    </xf>
    <xf numFmtId="0" fontId="21" fillId="0" borderId="68" xfId="4" applyFont="1" applyFill="1" applyBorder="1" applyAlignment="1">
      <alignment horizontal="center" vertical="center" wrapText="1"/>
    </xf>
    <xf numFmtId="0" fontId="21" fillId="0" borderId="66" xfId="4" applyFont="1" applyFill="1" applyBorder="1" applyAlignment="1">
      <alignment horizontal="center" vertical="center" wrapText="1"/>
    </xf>
  </cellXfs>
  <cellStyles count="15">
    <cellStyle name="Hipervínculo" xfId="1" builtinId="8"/>
    <cellStyle name="Moneda [0] 2" xfId="2" xr:uid="{00000000-0005-0000-0000-000001000000}"/>
    <cellStyle name="Moneda [0] 2 2" xfId="9" xr:uid="{00000000-0005-0000-0000-000002000000}"/>
    <cellStyle name="Normal" xfId="0" builtinId="0"/>
    <cellStyle name="Normal 2" xfId="3" xr:uid="{00000000-0005-0000-0000-000004000000}"/>
    <cellStyle name="Normal 2 2" xfId="10" xr:uid="{00000000-0005-0000-0000-000005000000}"/>
    <cellStyle name="Normal 3" xfId="4" xr:uid="{00000000-0005-0000-0000-000006000000}"/>
    <cellStyle name="Normal 3 2" xfId="11" xr:uid="{00000000-0005-0000-0000-000007000000}"/>
    <cellStyle name="Normal 4" xfId="7" xr:uid="{00000000-0005-0000-0000-000008000000}"/>
    <cellStyle name="Normal 4 2" xfId="13" xr:uid="{00000000-0005-0000-0000-000009000000}"/>
    <cellStyle name="Porcentaje" xfId="6" builtinId="5"/>
    <cellStyle name="Porcentaje 2" xfId="5" xr:uid="{00000000-0005-0000-0000-00000B000000}"/>
    <cellStyle name="Porcentaje 2 2" xfId="12" xr:uid="{00000000-0005-0000-0000-00000C000000}"/>
    <cellStyle name="Porcentaje 3" xfId="8" xr:uid="{00000000-0005-0000-0000-00000D000000}"/>
    <cellStyle name="Porcentaje 3 2" xfId="14" xr:uid="{00000000-0005-0000-0000-00000E000000}"/>
  </cellStyles>
  <dxfs count="1">
    <dxf>
      <font>
        <b/>
        <i/>
        <color theme="0"/>
      </font>
      <fill>
        <patternFill>
          <bgColor rgb="FFC000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99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326573</xdr:colOff>
      <xdr:row>0</xdr:row>
      <xdr:rowOff>70755</xdr:rowOff>
    </xdr:from>
    <xdr:to>
      <xdr:col>7</xdr:col>
      <xdr:colOff>174174</xdr:colOff>
      <xdr:row>8</xdr:row>
      <xdr:rowOff>13606</xdr:rowOff>
    </xdr:to>
    <xdr:pic>
      <xdr:nvPicPr>
        <xdr:cNvPr id="3" name="Imagen 2">
          <a:extLst>
            <a:ext uri="{FF2B5EF4-FFF2-40B4-BE49-F238E27FC236}">
              <a16:creationId xmlns:a16="http://schemas.microsoft.com/office/drawing/2014/main" id="{6EF60AF4-6EF4-4DA4-9DF7-2D1952581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35287" y="70755"/>
          <a:ext cx="1752601" cy="17526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zarazat@g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O50"/>
  <sheetViews>
    <sheetView zoomScale="70" zoomScaleNormal="70" zoomScaleSheetLayoutView="110" workbookViewId="0">
      <selection activeCell="B29" sqref="B29:B30"/>
    </sheetView>
  </sheetViews>
  <sheetFormatPr baseColWidth="10" defaultColWidth="11.42578125" defaultRowHeight="12.75" x14ac:dyDescent="0.2"/>
  <cols>
    <col min="1" max="1" width="3.42578125" customWidth="1"/>
    <col min="2" max="2" width="23" customWidth="1"/>
    <col min="3" max="3" width="16.7109375" customWidth="1"/>
    <col min="7" max="7" width="17.140625" customWidth="1"/>
  </cols>
  <sheetData>
    <row r="1" spans="1:15" x14ac:dyDescent="0.2">
      <c r="A1" s="1"/>
      <c r="B1" s="1"/>
      <c r="C1" s="1"/>
      <c r="D1" s="1"/>
      <c r="E1" s="1"/>
      <c r="F1" s="1"/>
      <c r="G1" s="223" t="s">
        <v>46</v>
      </c>
      <c r="H1" s="1"/>
      <c r="I1" s="1"/>
      <c r="J1" s="1"/>
      <c r="K1" s="1"/>
      <c r="L1" s="1"/>
      <c r="M1" s="1"/>
      <c r="N1" s="1"/>
      <c r="O1" s="1"/>
    </row>
    <row r="2" spans="1:15" ht="26.25" x14ac:dyDescent="0.4">
      <c r="A2" s="1"/>
      <c r="B2" s="2" t="s">
        <v>86</v>
      </c>
      <c r="C2" s="1"/>
      <c r="D2" s="1"/>
      <c r="E2" s="1"/>
      <c r="F2" s="1"/>
      <c r="G2" s="224"/>
      <c r="H2" s="1"/>
      <c r="I2" s="1"/>
      <c r="J2" s="1"/>
      <c r="K2" s="1"/>
      <c r="L2" s="1"/>
      <c r="M2" s="1"/>
      <c r="N2" s="1"/>
      <c r="O2" s="1"/>
    </row>
    <row r="3" spans="1:15" ht="15.75" customHeight="1" x14ac:dyDescent="0.2">
      <c r="A3" s="1"/>
      <c r="B3" s="1"/>
      <c r="C3" s="1"/>
      <c r="D3" s="1"/>
      <c r="E3" s="1"/>
      <c r="F3" s="1"/>
      <c r="G3" s="224"/>
      <c r="H3" s="1"/>
      <c r="I3" s="1"/>
      <c r="J3" s="1"/>
      <c r="K3" s="1"/>
      <c r="L3" s="1"/>
      <c r="M3" s="1"/>
      <c r="N3" s="1"/>
      <c r="O3" s="1"/>
    </row>
    <row r="4" spans="1:15" x14ac:dyDescent="0.2">
      <c r="A4" s="1"/>
      <c r="C4" s="1"/>
      <c r="D4" s="1"/>
      <c r="E4" s="1"/>
      <c r="F4" s="1"/>
      <c r="G4" s="224"/>
      <c r="H4" s="1"/>
      <c r="I4" s="1"/>
      <c r="J4" s="1"/>
      <c r="K4" s="1"/>
      <c r="L4" s="1"/>
      <c r="M4" s="1"/>
      <c r="N4" s="1"/>
      <c r="O4" s="1"/>
    </row>
    <row r="5" spans="1:15" ht="18.75" thickBot="1" x14ac:dyDescent="0.3">
      <c r="A5" s="1"/>
      <c r="B5" s="10" t="s">
        <v>47</v>
      </c>
      <c r="C5" s="1"/>
      <c r="D5" s="1"/>
      <c r="E5" s="1"/>
      <c r="F5" s="1"/>
      <c r="G5" s="225"/>
      <c r="H5" s="1"/>
      <c r="I5" s="1"/>
      <c r="J5" s="1"/>
      <c r="K5" s="1"/>
      <c r="L5" s="1"/>
      <c r="M5" s="1"/>
      <c r="N5" s="1"/>
      <c r="O5" s="1"/>
    </row>
    <row r="6" spans="1:15" ht="18" x14ac:dyDescent="0.25">
      <c r="A6" s="1"/>
      <c r="B6" s="3" t="s">
        <v>0</v>
      </c>
      <c r="C6" s="221" t="s">
        <v>87</v>
      </c>
      <c r="D6" s="221"/>
      <c r="E6" s="221"/>
      <c r="F6" s="3"/>
      <c r="G6" s="3"/>
      <c r="H6" s="3"/>
      <c r="I6" s="3"/>
      <c r="J6" s="3"/>
      <c r="K6" s="1"/>
      <c r="L6" s="1"/>
      <c r="M6" s="1"/>
      <c r="N6" s="1"/>
      <c r="O6" s="1"/>
    </row>
    <row r="7" spans="1:15" ht="18" x14ac:dyDescent="0.25">
      <c r="A7" s="1"/>
      <c r="B7" s="3" t="s">
        <v>1</v>
      </c>
      <c r="C7" s="221">
        <v>3208319166</v>
      </c>
      <c r="D7" s="221"/>
      <c r="E7" s="221"/>
      <c r="F7" s="3"/>
      <c r="G7" s="3"/>
      <c r="H7" s="3"/>
      <c r="I7" s="3"/>
      <c r="J7" s="3"/>
      <c r="K7" s="1"/>
      <c r="L7" s="1"/>
      <c r="M7" s="1"/>
      <c r="N7" s="1"/>
      <c r="O7" s="1"/>
    </row>
    <row r="8" spans="1:15" ht="18" x14ac:dyDescent="0.25">
      <c r="A8" s="1"/>
      <c r="B8" s="3" t="s">
        <v>2</v>
      </c>
      <c r="C8" s="221">
        <v>3208319166</v>
      </c>
      <c r="D8" s="221"/>
      <c r="E8" s="221"/>
      <c r="F8" s="3"/>
      <c r="G8" s="3"/>
      <c r="H8" s="3"/>
      <c r="I8" s="3"/>
      <c r="J8" s="3"/>
      <c r="K8" s="1"/>
      <c r="L8" s="1"/>
      <c r="M8" s="1"/>
      <c r="N8" s="1"/>
      <c r="O8" s="1"/>
    </row>
    <row r="9" spans="1:15" ht="18" x14ac:dyDescent="0.25">
      <c r="A9" s="1"/>
      <c r="B9" s="3" t="s">
        <v>3</v>
      </c>
      <c r="C9" s="222" t="s">
        <v>88</v>
      </c>
      <c r="D9" s="222"/>
      <c r="E9" s="222"/>
      <c r="F9" s="3"/>
      <c r="G9" s="3"/>
      <c r="H9" s="3"/>
      <c r="I9" s="3"/>
      <c r="J9" s="3"/>
      <c r="K9" s="1"/>
      <c r="L9" s="1"/>
      <c r="M9" s="1"/>
      <c r="N9" s="1"/>
      <c r="O9" s="1"/>
    </row>
    <row r="10" spans="1:15" ht="18" x14ac:dyDescent="0.25">
      <c r="A10" s="1"/>
      <c r="B10" s="3"/>
      <c r="C10" s="3"/>
      <c r="D10" s="3"/>
      <c r="E10" s="3"/>
      <c r="F10" s="3"/>
      <c r="G10" s="3"/>
      <c r="H10" s="3"/>
      <c r="I10" s="3"/>
      <c r="J10" s="3"/>
      <c r="K10" s="1"/>
      <c r="L10" s="1"/>
      <c r="M10" s="1"/>
      <c r="N10" s="1"/>
      <c r="O10" s="1"/>
    </row>
    <row r="11" spans="1:15" ht="18" x14ac:dyDescent="0.25">
      <c r="A11" s="1"/>
      <c r="B11" s="10" t="s">
        <v>4</v>
      </c>
      <c r="C11" s="3"/>
      <c r="D11" s="3"/>
      <c r="E11" s="3"/>
      <c r="F11" s="3"/>
      <c r="G11" s="3"/>
      <c r="H11" s="3"/>
      <c r="I11" s="3"/>
      <c r="J11" s="3"/>
      <c r="K11" s="1"/>
      <c r="L11" s="1"/>
      <c r="M11" s="1"/>
      <c r="N11" s="1"/>
      <c r="O11" s="1"/>
    </row>
    <row r="12" spans="1:15" ht="18" x14ac:dyDescent="0.25">
      <c r="A12" s="1"/>
      <c r="B12" s="3" t="s">
        <v>89</v>
      </c>
      <c r="C12" s="3"/>
      <c r="D12" s="3"/>
      <c r="E12" s="3"/>
      <c r="F12" s="3"/>
      <c r="G12" s="3"/>
      <c r="H12" s="3"/>
      <c r="I12" s="3"/>
      <c r="J12" s="3"/>
      <c r="K12" s="1"/>
      <c r="L12" s="1"/>
      <c r="M12" s="1"/>
      <c r="N12" s="1"/>
      <c r="O12" s="1"/>
    </row>
    <row r="13" spans="1:15" ht="18" x14ac:dyDescent="0.25">
      <c r="A13" s="1"/>
      <c r="B13" s="3"/>
      <c r="C13" s="3"/>
      <c r="D13" s="3"/>
      <c r="E13" s="3"/>
      <c r="F13" s="3"/>
      <c r="G13" s="3"/>
      <c r="H13" s="3"/>
      <c r="I13" s="3"/>
      <c r="J13" s="3"/>
      <c r="K13" s="1"/>
      <c r="L13" s="1"/>
      <c r="M13" s="1"/>
      <c r="N13" s="1"/>
      <c r="O13" s="1"/>
    </row>
    <row r="14" spans="1:15" s="7" customFormat="1" ht="18" x14ac:dyDescent="0.25">
      <c r="A14" s="1"/>
      <c r="B14" s="3"/>
      <c r="C14" s="3"/>
      <c r="D14" s="3"/>
      <c r="E14" s="3"/>
      <c r="F14" s="3"/>
      <c r="G14" s="3"/>
      <c r="H14" s="3"/>
      <c r="I14" s="3"/>
      <c r="J14" s="3"/>
      <c r="K14" s="1"/>
      <c r="L14" s="1"/>
      <c r="M14" s="1"/>
      <c r="N14" s="1"/>
      <c r="O14" s="1"/>
    </row>
    <row r="15" spans="1:15" s="7" customFormat="1" ht="18" x14ac:dyDescent="0.25">
      <c r="A15" s="1"/>
      <c r="B15" s="10" t="s">
        <v>55</v>
      </c>
      <c r="C15" s="3"/>
      <c r="D15" s="3"/>
      <c r="E15" s="3"/>
      <c r="F15" s="3"/>
      <c r="G15" s="3"/>
      <c r="H15" s="3"/>
      <c r="I15" s="3"/>
      <c r="J15" s="3"/>
      <c r="K15" s="1"/>
      <c r="L15" s="1"/>
      <c r="M15" s="1"/>
      <c r="N15" s="1"/>
      <c r="O15" s="1"/>
    </row>
    <row r="16" spans="1:15" s="7" customFormat="1" ht="18" x14ac:dyDescent="0.25">
      <c r="A16" s="1"/>
      <c r="B16" s="3" t="s">
        <v>90</v>
      </c>
      <c r="C16" s="3"/>
      <c r="D16" s="3"/>
      <c r="E16" s="3"/>
      <c r="F16" s="3"/>
      <c r="G16" s="3"/>
      <c r="H16" s="3"/>
      <c r="I16" s="3"/>
      <c r="J16" s="3"/>
      <c r="K16" s="1"/>
      <c r="L16" s="1"/>
      <c r="M16" s="1"/>
      <c r="N16" s="1"/>
      <c r="O16" s="1"/>
    </row>
    <row r="17" spans="1:15" s="7" customFormat="1" ht="18" x14ac:dyDescent="0.25">
      <c r="A17" s="1"/>
      <c r="B17" s="3"/>
      <c r="C17" s="3"/>
      <c r="D17" s="3"/>
      <c r="E17" s="3"/>
      <c r="F17" s="3"/>
      <c r="G17" s="3"/>
      <c r="H17" s="3"/>
      <c r="I17" s="3"/>
      <c r="J17" s="3"/>
      <c r="K17" s="1"/>
      <c r="L17" s="1"/>
      <c r="M17" s="1"/>
      <c r="N17" s="1"/>
      <c r="O17" s="1"/>
    </row>
    <row r="18" spans="1:15" s="7" customFormat="1" ht="18" x14ac:dyDescent="0.25">
      <c r="A18" s="1"/>
      <c r="B18" s="3"/>
      <c r="C18" s="3"/>
      <c r="D18" s="3"/>
      <c r="E18" s="3"/>
      <c r="F18" s="3"/>
      <c r="G18" s="3"/>
      <c r="H18" s="3"/>
      <c r="I18" s="3"/>
      <c r="J18" s="3"/>
      <c r="K18" s="1"/>
      <c r="L18" s="1"/>
      <c r="M18" s="1"/>
      <c r="N18" s="1"/>
      <c r="O18" s="1"/>
    </row>
    <row r="19" spans="1:15" ht="18" x14ac:dyDescent="0.25">
      <c r="A19" s="1"/>
      <c r="B19" s="10" t="s">
        <v>5</v>
      </c>
      <c r="C19" s="3"/>
      <c r="D19" s="3"/>
      <c r="E19" s="3"/>
      <c r="F19" s="3"/>
      <c r="G19" s="3"/>
      <c r="H19" s="3"/>
      <c r="I19" s="3"/>
      <c r="J19" s="3"/>
      <c r="K19" s="1"/>
      <c r="L19" s="1"/>
      <c r="M19" s="1"/>
      <c r="N19" s="1"/>
      <c r="O19" s="1"/>
    </row>
    <row r="20" spans="1:15" ht="18" x14ac:dyDescent="0.25">
      <c r="A20" s="1"/>
      <c r="B20" s="3"/>
      <c r="C20" s="3"/>
      <c r="D20" s="3"/>
      <c r="E20" s="3"/>
      <c r="F20" s="3"/>
      <c r="G20" s="3"/>
      <c r="H20" s="3"/>
      <c r="I20" s="3"/>
      <c r="J20" s="3"/>
      <c r="K20" s="1"/>
      <c r="L20" s="1"/>
      <c r="M20" s="1"/>
      <c r="N20" s="1"/>
      <c r="O20" s="1"/>
    </row>
    <row r="21" spans="1:15" ht="18" x14ac:dyDescent="0.25">
      <c r="A21" s="1"/>
      <c r="B21" s="3"/>
      <c r="C21" s="3"/>
      <c r="D21" s="3"/>
      <c r="E21" s="3"/>
      <c r="F21" s="3"/>
      <c r="G21" s="3"/>
      <c r="H21" s="3"/>
      <c r="I21" s="3"/>
      <c r="J21" s="3"/>
      <c r="K21" s="1"/>
      <c r="L21" s="1"/>
      <c r="M21" s="1"/>
      <c r="N21" s="1"/>
      <c r="O21" s="1"/>
    </row>
    <row r="22" spans="1:15" ht="18" x14ac:dyDescent="0.25">
      <c r="A22" s="1"/>
      <c r="B22" s="3"/>
      <c r="C22" s="3"/>
      <c r="D22" s="3"/>
      <c r="E22" s="3"/>
      <c r="F22" s="3"/>
      <c r="G22" s="3"/>
      <c r="H22" s="3"/>
      <c r="I22" s="3"/>
      <c r="J22" s="3"/>
      <c r="K22" s="1"/>
      <c r="L22" s="1"/>
      <c r="M22" s="1"/>
      <c r="N22" s="1"/>
      <c r="O22" s="1"/>
    </row>
    <row r="23" spans="1:15" ht="18" x14ac:dyDescent="0.25">
      <c r="A23" s="1"/>
      <c r="B23" s="10" t="s">
        <v>6</v>
      </c>
      <c r="C23" s="3"/>
      <c r="D23" s="3"/>
      <c r="E23" s="3"/>
      <c r="F23" s="3"/>
      <c r="G23" s="3"/>
      <c r="H23" s="3"/>
      <c r="I23" s="3"/>
      <c r="J23" s="3"/>
      <c r="K23" s="1"/>
      <c r="L23" s="1"/>
      <c r="M23" s="1"/>
      <c r="N23" s="1"/>
      <c r="O23" s="1"/>
    </row>
    <row r="24" spans="1:15" ht="18" customHeight="1" x14ac:dyDescent="0.25">
      <c r="A24" s="1"/>
      <c r="B24" s="5" t="s">
        <v>91</v>
      </c>
      <c r="C24" s="5"/>
      <c r="D24" s="5"/>
      <c r="E24" s="5"/>
      <c r="F24" s="5"/>
      <c r="G24" s="5"/>
      <c r="H24" s="5"/>
      <c r="I24" s="5"/>
      <c r="J24" s="5"/>
      <c r="K24" s="6"/>
      <c r="L24" s="6"/>
      <c r="M24" s="6"/>
      <c r="N24" s="6"/>
      <c r="O24" s="6"/>
    </row>
    <row r="25" spans="1:15" ht="18" customHeight="1" x14ac:dyDescent="0.25">
      <c r="A25" s="1"/>
      <c r="B25" s="5" t="s">
        <v>92</v>
      </c>
      <c r="C25" s="5"/>
      <c r="D25" s="5"/>
      <c r="E25" s="5"/>
      <c r="F25" s="5"/>
      <c r="G25" s="5"/>
      <c r="H25" s="5"/>
      <c r="I25" s="5"/>
      <c r="J25" s="5"/>
      <c r="K25" s="6"/>
      <c r="L25" s="6"/>
      <c r="M25" s="6"/>
      <c r="N25" s="6"/>
      <c r="O25" s="6"/>
    </row>
    <row r="26" spans="1:15" ht="18" x14ac:dyDescent="0.25">
      <c r="A26" s="1"/>
      <c r="B26" s="3" t="s">
        <v>93</v>
      </c>
      <c r="E26" s="3"/>
      <c r="F26" s="3"/>
      <c r="G26" s="3"/>
      <c r="H26" s="3"/>
      <c r="I26" s="3"/>
      <c r="J26" s="3"/>
      <c r="K26" s="1"/>
      <c r="L26" s="1"/>
      <c r="M26" s="1"/>
      <c r="N26" s="1"/>
      <c r="O26" s="1"/>
    </row>
    <row r="27" spans="1:15" ht="18" x14ac:dyDescent="0.25">
      <c r="A27" s="1"/>
      <c r="B27" s="3" t="s">
        <v>96</v>
      </c>
      <c r="E27" s="3"/>
      <c r="F27" s="3"/>
      <c r="G27" s="3"/>
      <c r="H27" s="3"/>
      <c r="I27" s="3"/>
      <c r="J27" s="3"/>
      <c r="K27" s="1"/>
      <c r="L27" s="1"/>
      <c r="M27" s="1"/>
      <c r="N27" s="1"/>
      <c r="O27" s="1"/>
    </row>
    <row r="28" spans="1:15" s="7" customFormat="1" ht="18" x14ac:dyDescent="0.25">
      <c r="A28" s="1"/>
      <c r="B28" s="3"/>
      <c r="E28" s="3"/>
      <c r="F28" s="3"/>
      <c r="G28" s="3"/>
      <c r="H28" s="3"/>
      <c r="I28" s="3"/>
      <c r="J28" s="3"/>
      <c r="K28" s="1"/>
      <c r="L28" s="1"/>
      <c r="M28" s="1"/>
      <c r="N28" s="1"/>
      <c r="O28" s="1"/>
    </row>
    <row r="29" spans="1:15" ht="18" x14ac:dyDescent="0.25">
      <c r="A29" s="1"/>
      <c r="B29" s="10" t="s">
        <v>7</v>
      </c>
      <c r="C29" s="3" t="s">
        <v>94</v>
      </c>
      <c r="D29" s="3"/>
      <c r="E29" s="1"/>
      <c r="F29" s="1"/>
      <c r="G29" s="1"/>
      <c r="H29" s="1"/>
      <c r="I29" s="1"/>
      <c r="J29" s="1"/>
      <c r="K29" s="1"/>
      <c r="L29" s="1"/>
      <c r="M29" s="1"/>
      <c r="N29" s="1"/>
      <c r="O29" s="1"/>
    </row>
    <row r="30" spans="1:15" ht="18" x14ac:dyDescent="0.25">
      <c r="A30" s="1"/>
      <c r="B30" s="10" t="s">
        <v>8</v>
      </c>
      <c r="C30" s="3" t="s">
        <v>95</v>
      </c>
      <c r="D30" s="3"/>
      <c r="E30" s="1"/>
      <c r="F30" s="1"/>
      <c r="G30" s="1"/>
      <c r="H30" s="1"/>
      <c r="I30" s="1"/>
      <c r="J30" s="1"/>
      <c r="K30" s="1"/>
      <c r="L30" s="1"/>
      <c r="M30" s="1"/>
      <c r="N30" s="1"/>
      <c r="O30" s="1"/>
    </row>
    <row r="31" spans="1:15" x14ac:dyDescent="0.2">
      <c r="A31" s="1"/>
      <c r="B31" s="1"/>
      <c r="C31" s="1"/>
      <c r="D31" s="1"/>
      <c r="E31" s="1"/>
      <c r="F31" s="1"/>
      <c r="G31" s="1"/>
      <c r="H31" s="1"/>
      <c r="I31" s="1"/>
      <c r="J31" s="1"/>
      <c r="K31" s="1"/>
      <c r="L31" s="1"/>
      <c r="M31" s="1"/>
      <c r="N31" s="1"/>
      <c r="O31" s="1"/>
    </row>
    <row r="32" spans="1:15" x14ac:dyDescent="0.2">
      <c r="A32" s="1"/>
      <c r="B32" s="1"/>
      <c r="C32" s="1"/>
      <c r="D32" s="1"/>
      <c r="E32" s="1"/>
      <c r="F32" s="1"/>
      <c r="G32" s="1"/>
      <c r="H32" s="1"/>
      <c r="I32" s="1"/>
      <c r="J32" s="1"/>
      <c r="K32" s="1"/>
      <c r="L32" s="1"/>
      <c r="M32" s="1"/>
      <c r="N32" s="1"/>
      <c r="O32" s="1"/>
    </row>
    <row r="33" spans="1:15" x14ac:dyDescent="0.2">
      <c r="A33" s="1"/>
      <c r="B33" s="1"/>
      <c r="C33" s="1"/>
      <c r="D33" s="1"/>
      <c r="E33" s="1"/>
      <c r="F33" s="1"/>
      <c r="G33" s="1"/>
      <c r="H33" s="1"/>
      <c r="I33" s="1"/>
      <c r="J33" s="1"/>
      <c r="K33" s="1"/>
      <c r="L33" s="1"/>
      <c r="M33" s="1"/>
      <c r="N33" s="1"/>
      <c r="O33" s="1"/>
    </row>
    <row r="34" spans="1:15" x14ac:dyDescent="0.2">
      <c r="A34" s="1"/>
      <c r="B34" s="1"/>
      <c r="C34" s="1"/>
      <c r="D34" s="1"/>
      <c r="E34" s="1"/>
      <c r="F34" s="1"/>
      <c r="G34" s="1"/>
      <c r="H34" s="1"/>
      <c r="I34" s="1"/>
      <c r="J34" s="1"/>
      <c r="K34" s="1"/>
      <c r="L34" s="1"/>
      <c r="M34" s="1"/>
      <c r="N34" s="1"/>
      <c r="O34" s="1"/>
    </row>
    <row r="35" spans="1:15" x14ac:dyDescent="0.2">
      <c r="A35" s="1"/>
      <c r="B35" s="1"/>
      <c r="C35" s="1"/>
      <c r="D35" s="1"/>
      <c r="E35" s="1"/>
      <c r="F35" s="1"/>
      <c r="G35" s="1"/>
      <c r="H35" s="1"/>
      <c r="I35" s="1"/>
      <c r="J35" s="1"/>
      <c r="K35" s="1"/>
      <c r="L35" s="1"/>
      <c r="M35" s="1"/>
      <c r="N35" s="1"/>
      <c r="O35" s="1"/>
    </row>
    <row r="36" spans="1:15" x14ac:dyDescent="0.2">
      <c r="A36" s="1"/>
      <c r="B36" s="1"/>
      <c r="C36" s="1"/>
      <c r="D36" s="1"/>
      <c r="E36" s="1"/>
      <c r="F36" s="1"/>
      <c r="G36" s="1"/>
      <c r="H36" s="1"/>
      <c r="I36" s="1"/>
      <c r="J36" s="1"/>
      <c r="K36" s="1"/>
      <c r="L36" s="1"/>
      <c r="M36" s="1"/>
      <c r="N36" s="1"/>
      <c r="O36" s="1"/>
    </row>
    <row r="37" spans="1:15" x14ac:dyDescent="0.2">
      <c r="A37" s="1"/>
      <c r="B37" s="1"/>
      <c r="C37" s="1"/>
      <c r="D37" s="1"/>
      <c r="E37" s="1"/>
      <c r="F37" s="1"/>
      <c r="G37" s="1"/>
      <c r="H37" s="1"/>
      <c r="I37" s="1"/>
      <c r="J37" s="1"/>
      <c r="K37" s="1"/>
      <c r="L37" s="1"/>
      <c r="M37" s="1"/>
      <c r="N37" s="1"/>
      <c r="O37" s="1"/>
    </row>
    <row r="38" spans="1:15" x14ac:dyDescent="0.2">
      <c r="A38" s="1"/>
      <c r="B38" s="1"/>
      <c r="C38" s="1"/>
      <c r="D38" s="1"/>
      <c r="E38" s="1"/>
      <c r="F38" s="1"/>
      <c r="G38" s="1"/>
      <c r="H38" s="1"/>
      <c r="I38" s="1"/>
      <c r="J38" s="1"/>
      <c r="K38" s="1"/>
      <c r="L38" s="1"/>
      <c r="M38" s="1"/>
      <c r="N38" s="1"/>
      <c r="O38" s="1"/>
    </row>
    <row r="39" spans="1:15" x14ac:dyDescent="0.2">
      <c r="A39" s="1"/>
      <c r="B39" s="1"/>
      <c r="C39" s="1"/>
      <c r="D39" s="1"/>
      <c r="E39" s="1"/>
      <c r="F39" s="1"/>
      <c r="G39" s="1"/>
      <c r="H39" s="1"/>
      <c r="I39" s="1"/>
      <c r="J39" s="1"/>
      <c r="K39" s="1"/>
      <c r="L39" s="1"/>
      <c r="M39" s="1"/>
      <c r="N39" s="1"/>
      <c r="O39" s="1"/>
    </row>
    <row r="40" spans="1:15" x14ac:dyDescent="0.2">
      <c r="A40" s="1"/>
      <c r="B40" s="1"/>
      <c r="C40" s="1"/>
      <c r="D40" s="1"/>
      <c r="E40" s="1"/>
      <c r="F40" s="1"/>
      <c r="G40" s="1"/>
      <c r="H40" s="1"/>
      <c r="I40" s="1"/>
      <c r="J40" s="1"/>
      <c r="K40" s="1"/>
      <c r="L40" s="1"/>
      <c r="M40" s="1"/>
      <c r="N40" s="1"/>
      <c r="O40" s="1"/>
    </row>
    <row r="41" spans="1:15" x14ac:dyDescent="0.2">
      <c r="A41" s="1"/>
      <c r="B41" s="1"/>
      <c r="C41" s="1"/>
      <c r="D41" s="1"/>
      <c r="E41" s="1"/>
      <c r="F41" s="1"/>
      <c r="G41" s="1"/>
      <c r="H41" s="1"/>
      <c r="I41" s="1"/>
      <c r="J41" s="1"/>
      <c r="K41" s="1"/>
      <c r="L41" s="1"/>
      <c r="M41" s="1"/>
      <c r="N41" s="1"/>
      <c r="O41" s="1"/>
    </row>
    <row r="42" spans="1:15" x14ac:dyDescent="0.2">
      <c r="A42" s="1"/>
      <c r="B42" s="1"/>
      <c r="C42" s="1"/>
      <c r="D42" s="1"/>
      <c r="E42" s="1"/>
      <c r="F42" s="1"/>
      <c r="G42" s="1"/>
      <c r="H42" s="1"/>
      <c r="I42" s="1"/>
      <c r="J42" s="1"/>
      <c r="K42" s="1"/>
      <c r="L42" s="1"/>
      <c r="M42" s="1"/>
      <c r="N42" s="1"/>
      <c r="O42" s="1"/>
    </row>
    <row r="43" spans="1:15" x14ac:dyDescent="0.2">
      <c r="A43" s="1"/>
      <c r="B43" s="1"/>
      <c r="C43" s="1"/>
      <c r="D43" s="1"/>
      <c r="E43" s="1"/>
      <c r="F43" s="1"/>
      <c r="G43" s="1"/>
      <c r="H43" s="1"/>
      <c r="I43" s="1"/>
      <c r="J43" s="1"/>
      <c r="K43" s="1"/>
      <c r="L43" s="1"/>
      <c r="M43" s="1"/>
      <c r="N43" s="1"/>
      <c r="O43" s="1"/>
    </row>
    <row r="44" spans="1:15" x14ac:dyDescent="0.2">
      <c r="A44" s="1"/>
      <c r="B44" s="1"/>
      <c r="C44" s="1"/>
      <c r="D44" s="1"/>
      <c r="E44" s="1"/>
      <c r="F44" s="1"/>
      <c r="G44" s="1"/>
      <c r="H44" s="1"/>
      <c r="I44" s="1"/>
      <c r="J44" s="1"/>
      <c r="K44" s="1"/>
      <c r="L44" s="1"/>
      <c r="M44" s="1"/>
      <c r="N44" s="1"/>
      <c r="O44" s="1"/>
    </row>
    <row r="45" spans="1:15" x14ac:dyDescent="0.2">
      <c r="A45" s="1"/>
      <c r="B45" s="1"/>
      <c r="C45" s="1"/>
      <c r="D45" s="1"/>
      <c r="E45" s="1"/>
      <c r="F45" s="1"/>
      <c r="G45" s="1"/>
      <c r="H45" s="1"/>
      <c r="I45" s="1"/>
      <c r="J45" s="1"/>
      <c r="K45" s="1"/>
      <c r="L45" s="1"/>
      <c r="M45" s="1"/>
      <c r="N45" s="1"/>
      <c r="O45" s="1"/>
    </row>
    <row r="46" spans="1:15" x14ac:dyDescent="0.2">
      <c r="A46" s="1"/>
      <c r="B46" s="1"/>
      <c r="C46" s="1"/>
      <c r="D46" s="1"/>
      <c r="E46" s="1"/>
      <c r="F46" s="1"/>
      <c r="G46" s="1"/>
      <c r="H46" s="1"/>
      <c r="I46" s="1"/>
      <c r="J46" s="1"/>
      <c r="K46" s="1"/>
      <c r="L46" s="1"/>
      <c r="M46" s="1"/>
      <c r="N46" s="1"/>
      <c r="O46" s="1"/>
    </row>
    <row r="47" spans="1:15" x14ac:dyDescent="0.2">
      <c r="A47" s="1"/>
      <c r="B47" s="1"/>
      <c r="C47" s="1"/>
      <c r="D47" s="1"/>
      <c r="E47" s="1"/>
      <c r="F47" s="1"/>
      <c r="G47" s="1"/>
      <c r="H47" s="1"/>
      <c r="I47" s="1"/>
      <c r="J47" s="1"/>
      <c r="K47" s="1"/>
      <c r="L47" s="1"/>
      <c r="M47" s="1"/>
      <c r="N47" s="1"/>
      <c r="O47" s="1"/>
    </row>
    <row r="48" spans="1:15" x14ac:dyDescent="0.2">
      <c r="A48" s="1"/>
      <c r="B48" s="1"/>
      <c r="C48" s="1"/>
      <c r="D48" s="1"/>
      <c r="E48" s="1"/>
      <c r="F48" s="1"/>
      <c r="G48" s="1"/>
      <c r="H48" s="1"/>
      <c r="I48" s="1"/>
      <c r="J48" s="1"/>
      <c r="K48" s="1"/>
      <c r="L48" s="1"/>
      <c r="M48" s="1"/>
      <c r="N48" s="1"/>
      <c r="O48" s="1"/>
    </row>
    <row r="49" spans="1:15" x14ac:dyDescent="0.2">
      <c r="A49" s="1"/>
      <c r="B49" s="1"/>
      <c r="C49" s="1"/>
      <c r="D49" s="1"/>
      <c r="E49" s="1"/>
      <c r="F49" s="1"/>
      <c r="G49" s="1"/>
      <c r="H49" s="1"/>
      <c r="I49" s="1"/>
      <c r="J49" s="1"/>
      <c r="K49" s="1"/>
      <c r="L49" s="1"/>
      <c r="M49" s="1"/>
      <c r="N49" s="1"/>
      <c r="O49" s="1"/>
    </row>
    <row r="50" spans="1:15" x14ac:dyDescent="0.2">
      <c r="A50" s="1"/>
      <c r="B50" s="1"/>
      <c r="C50" s="1"/>
      <c r="D50" s="1"/>
      <c r="E50" s="1"/>
      <c r="F50" s="1"/>
      <c r="G50" s="1"/>
      <c r="H50" s="1"/>
      <c r="I50" s="1"/>
      <c r="J50" s="1"/>
      <c r="K50" s="1"/>
      <c r="L50" s="1"/>
      <c r="M50" s="1"/>
      <c r="N50" s="1"/>
      <c r="O50" s="1"/>
    </row>
  </sheetData>
  <sheetProtection selectLockedCells="1" selectUnlockedCells="1"/>
  <mergeCells count="5">
    <mergeCell ref="C6:E6"/>
    <mergeCell ref="C7:E7"/>
    <mergeCell ref="C8:E8"/>
    <mergeCell ref="C9:E9"/>
    <mergeCell ref="G1:G5"/>
  </mergeCells>
  <phoneticPr fontId="9" type="noConversion"/>
  <hyperlinks>
    <hyperlink ref="C9" r:id="rId1" xr:uid="{00000000-0004-0000-0000-000000000000}"/>
  </hyperlinks>
  <pageMargins left="0.78749999999999998" right="0.78749999999999998" top="1.0249999999999999" bottom="1.0249999999999999" header="0.78749999999999998" footer="0.78749999999999998"/>
  <pageSetup paperSize="119" scale="57" orientation="landscape" useFirstPageNumber="1" horizontalDpi="300" verticalDpi="300" r:id="rId2"/>
  <headerFooter alignWithMargins="0">
    <oddHeader>&amp;C&amp;A</oddHeader>
    <oddFooter>&amp;CPage &amp;P</oddFooter>
  </headerFooter>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A1:DR43"/>
  <sheetViews>
    <sheetView zoomScale="85" zoomScaleNormal="85" zoomScaleSheetLayoutView="85" workbookViewId="0">
      <pane xSplit="2" ySplit="2" topLeftCell="CW3" activePane="bottomRight" state="frozen"/>
      <selection pane="topRight" activeCell="C1" sqref="C1"/>
      <selection pane="bottomLeft" activeCell="A3" sqref="A3"/>
      <selection pane="bottomRight" activeCell="DN2" sqref="DN2"/>
    </sheetView>
  </sheetViews>
  <sheetFormatPr baseColWidth="10" defaultColWidth="11.42578125" defaultRowHeight="16.5" x14ac:dyDescent="0.4"/>
  <cols>
    <col min="1" max="1" width="31.85546875" style="106" bestFit="1" customWidth="1"/>
    <col min="2" max="2" width="44.28515625" style="106" customWidth="1"/>
    <col min="3" max="4" width="11.85546875" style="118" hidden="1" customWidth="1"/>
    <col min="5" max="5" width="12.42578125" style="118" hidden="1" customWidth="1"/>
    <col min="6" max="11" width="11.85546875" style="118" hidden="1" customWidth="1"/>
    <col min="12" max="12" width="12.42578125" style="118" hidden="1" customWidth="1"/>
    <col min="13" max="18" width="11.85546875" style="118" hidden="1" customWidth="1"/>
    <col min="19" max="19" width="12.42578125" style="118" hidden="1" customWidth="1"/>
    <col min="20" max="21" width="11.85546875" style="118" hidden="1" customWidth="1"/>
    <col min="22" max="25" width="10.7109375" style="118" hidden="1" customWidth="1"/>
    <col min="26" max="26" width="12.42578125" style="118" hidden="1" customWidth="1"/>
    <col min="27" max="30" width="10.7109375" style="118" hidden="1" customWidth="1"/>
    <col min="31" max="32" width="11.85546875" style="118" hidden="1" customWidth="1"/>
    <col min="33" max="33" width="12.42578125" style="118" hidden="1" customWidth="1"/>
    <col min="34" max="39" width="11.85546875" style="118" hidden="1" customWidth="1"/>
    <col min="40" max="40" width="12.42578125" style="118" hidden="1" customWidth="1"/>
    <col min="41" max="46" width="11.85546875" style="118" hidden="1" customWidth="1"/>
    <col min="47" max="47" width="12.42578125" style="118" hidden="1" customWidth="1"/>
    <col min="48" max="51" width="11.85546875" style="118" hidden="1" customWidth="1"/>
    <col min="52" max="53" width="10.7109375" style="118" hidden="1" customWidth="1"/>
    <col min="54" max="54" width="12.42578125" style="118" hidden="1" customWidth="1"/>
    <col min="55" max="60" width="10.7109375" style="118" hidden="1" customWidth="1"/>
    <col min="61" max="61" width="12.42578125" style="118" hidden="1" customWidth="1"/>
    <col min="62" max="67" width="11.85546875" style="118" hidden="1" customWidth="1"/>
    <col min="68" max="68" width="12.42578125" style="118" hidden="1" customWidth="1"/>
    <col min="69" max="74" width="11.85546875" style="118" hidden="1" customWidth="1"/>
    <col min="75" max="75" width="12.42578125" style="118" hidden="1" customWidth="1"/>
    <col min="76" max="81" width="11.85546875" style="118" hidden="1" customWidth="1"/>
    <col min="82" max="82" width="12.42578125" style="118" hidden="1" customWidth="1"/>
    <col min="83" max="88" width="10.7109375" style="118" hidden="1" customWidth="1"/>
    <col min="89" max="89" width="12.42578125" style="118" hidden="1" customWidth="1"/>
    <col min="90" max="91" width="10.7109375" style="118" hidden="1" customWidth="1"/>
    <col min="92" max="95" width="11.85546875" style="118" hidden="1" customWidth="1"/>
    <col min="96" max="96" width="12.42578125" style="118" hidden="1" customWidth="1"/>
    <col min="97" max="100" width="11.85546875" style="118" hidden="1" customWidth="1"/>
    <col min="101" max="102" width="11.85546875" style="118" customWidth="1"/>
    <col min="103" max="103" width="12.42578125" style="118" customWidth="1"/>
    <col min="104" max="107" width="11.85546875" style="118" customWidth="1"/>
    <col min="108" max="108" width="7.140625" style="166" bestFit="1" customWidth="1"/>
    <col min="109" max="109" width="6.42578125" style="166" bestFit="1" customWidth="1"/>
    <col min="110" max="110" width="6.5703125" style="166" bestFit="1" customWidth="1"/>
    <col min="111" max="111" width="5.7109375" style="167" bestFit="1" customWidth="1"/>
    <col min="112" max="112" width="5.85546875" style="118" bestFit="1" customWidth="1"/>
    <col min="113" max="113" width="3" style="191" bestFit="1" customWidth="1"/>
    <col min="114" max="114" width="7.42578125" style="166" customWidth="1"/>
    <col min="115" max="115" width="6.85546875" style="167" customWidth="1"/>
    <col min="116" max="116" width="5.85546875" style="118" bestFit="1" customWidth="1"/>
    <col min="117" max="16384" width="11.42578125" style="118"/>
  </cols>
  <sheetData>
    <row r="1" spans="1:122" s="99" customFormat="1" x14ac:dyDescent="0.4">
      <c r="A1" s="317" t="s">
        <v>49</v>
      </c>
      <c r="B1" s="306" t="s">
        <v>293</v>
      </c>
      <c r="C1" s="93">
        <v>43325</v>
      </c>
      <c r="D1" s="94">
        <v>43326</v>
      </c>
      <c r="E1" s="94">
        <v>43327</v>
      </c>
      <c r="F1" s="94">
        <v>43328</v>
      </c>
      <c r="G1" s="94">
        <v>43329</v>
      </c>
      <c r="H1" s="94">
        <v>43330</v>
      </c>
      <c r="I1" s="95">
        <v>43331</v>
      </c>
      <c r="J1" s="96">
        <v>43332</v>
      </c>
      <c r="K1" s="94">
        <v>43333</v>
      </c>
      <c r="L1" s="94">
        <v>43334</v>
      </c>
      <c r="M1" s="94">
        <v>43335</v>
      </c>
      <c r="N1" s="94">
        <v>43336</v>
      </c>
      <c r="O1" s="94">
        <v>43337</v>
      </c>
      <c r="P1" s="95">
        <v>43338</v>
      </c>
      <c r="Q1" s="93">
        <v>43339</v>
      </c>
      <c r="R1" s="94">
        <v>43340</v>
      </c>
      <c r="S1" s="94">
        <v>43341</v>
      </c>
      <c r="T1" s="94">
        <v>43342</v>
      </c>
      <c r="U1" s="94">
        <v>43343</v>
      </c>
      <c r="V1" s="94">
        <v>43344</v>
      </c>
      <c r="W1" s="95">
        <v>43345</v>
      </c>
      <c r="X1" s="93">
        <v>43346</v>
      </c>
      <c r="Y1" s="94">
        <v>43347</v>
      </c>
      <c r="Z1" s="94">
        <v>43348</v>
      </c>
      <c r="AA1" s="94">
        <v>43349</v>
      </c>
      <c r="AB1" s="94">
        <v>43350</v>
      </c>
      <c r="AC1" s="94">
        <v>43351</v>
      </c>
      <c r="AD1" s="95">
        <v>43352</v>
      </c>
      <c r="AE1" s="93">
        <v>43353</v>
      </c>
      <c r="AF1" s="94">
        <v>43354</v>
      </c>
      <c r="AG1" s="94">
        <v>43355</v>
      </c>
      <c r="AH1" s="94">
        <v>43356</v>
      </c>
      <c r="AI1" s="94">
        <v>43357</v>
      </c>
      <c r="AJ1" s="94">
        <v>43358</v>
      </c>
      <c r="AK1" s="95">
        <v>43359</v>
      </c>
      <c r="AL1" s="93">
        <v>43360</v>
      </c>
      <c r="AM1" s="94">
        <v>43361</v>
      </c>
      <c r="AN1" s="94">
        <v>43362</v>
      </c>
      <c r="AO1" s="94">
        <v>43363</v>
      </c>
      <c r="AP1" s="94">
        <v>43364</v>
      </c>
      <c r="AQ1" s="94">
        <v>43365</v>
      </c>
      <c r="AR1" s="95">
        <v>43366</v>
      </c>
      <c r="AS1" s="93">
        <v>43367</v>
      </c>
      <c r="AT1" s="94">
        <v>43368</v>
      </c>
      <c r="AU1" s="94">
        <v>43369</v>
      </c>
      <c r="AV1" s="94">
        <v>43370</v>
      </c>
      <c r="AW1" s="94">
        <v>43371</v>
      </c>
      <c r="AX1" s="94">
        <v>43372</v>
      </c>
      <c r="AY1" s="95">
        <v>43373</v>
      </c>
      <c r="AZ1" s="93">
        <v>43374</v>
      </c>
      <c r="BA1" s="94">
        <v>43375</v>
      </c>
      <c r="BB1" s="94">
        <v>43376</v>
      </c>
      <c r="BC1" s="94">
        <v>43377</v>
      </c>
      <c r="BD1" s="94">
        <v>43378</v>
      </c>
      <c r="BE1" s="94">
        <v>43379</v>
      </c>
      <c r="BF1" s="95">
        <v>43380</v>
      </c>
      <c r="BG1" s="93">
        <v>43381</v>
      </c>
      <c r="BH1" s="94">
        <v>43382</v>
      </c>
      <c r="BI1" s="94">
        <v>43383</v>
      </c>
      <c r="BJ1" s="94">
        <v>43384</v>
      </c>
      <c r="BK1" s="94">
        <v>43385</v>
      </c>
      <c r="BL1" s="94">
        <v>43386</v>
      </c>
      <c r="BM1" s="95">
        <v>43387</v>
      </c>
      <c r="BN1" s="97">
        <v>43388</v>
      </c>
      <c r="BO1" s="94">
        <v>43389</v>
      </c>
      <c r="BP1" s="94">
        <v>43390</v>
      </c>
      <c r="BQ1" s="94">
        <v>43391</v>
      </c>
      <c r="BR1" s="94">
        <v>43392</v>
      </c>
      <c r="BS1" s="94">
        <v>43393</v>
      </c>
      <c r="BT1" s="95">
        <v>43394</v>
      </c>
      <c r="BU1" s="93">
        <v>43395</v>
      </c>
      <c r="BV1" s="94">
        <v>43396</v>
      </c>
      <c r="BW1" s="94">
        <v>43397</v>
      </c>
      <c r="BX1" s="94">
        <v>43398</v>
      </c>
      <c r="BY1" s="94">
        <v>43399</v>
      </c>
      <c r="BZ1" s="94">
        <v>43400</v>
      </c>
      <c r="CA1" s="95">
        <v>43401</v>
      </c>
      <c r="CB1" s="93">
        <v>43402</v>
      </c>
      <c r="CC1" s="94">
        <v>43403</v>
      </c>
      <c r="CD1" s="94">
        <v>43404</v>
      </c>
      <c r="CE1" s="94">
        <v>43405</v>
      </c>
      <c r="CF1" s="94">
        <v>43406</v>
      </c>
      <c r="CG1" s="94">
        <v>43407</v>
      </c>
      <c r="CH1" s="95">
        <v>43408</v>
      </c>
      <c r="CI1" s="96">
        <v>43409</v>
      </c>
      <c r="CJ1" s="94">
        <v>43410</v>
      </c>
      <c r="CK1" s="94">
        <v>43411</v>
      </c>
      <c r="CL1" s="94">
        <v>43412</v>
      </c>
      <c r="CM1" s="94">
        <v>43413</v>
      </c>
      <c r="CN1" s="94">
        <v>43414</v>
      </c>
      <c r="CO1" s="98">
        <v>43415</v>
      </c>
      <c r="CP1" s="96">
        <v>43416</v>
      </c>
      <c r="CQ1" s="94">
        <v>43417</v>
      </c>
      <c r="CR1" s="94">
        <v>43418</v>
      </c>
      <c r="CS1" s="94">
        <v>43419</v>
      </c>
      <c r="CT1" s="94">
        <v>43420</v>
      </c>
      <c r="CU1" s="94">
        <v>43421</v>
      </c>
      <c r="CV1" s="95">
        <v>43422</v>
      </c>
      <c r="CW1" s="93">
        <v>43423</v>
      </c>
      <c r="CX1" s="94">
        <v>43424</v>
      </c>
      <c r="CY1" s="94">
        <v>43425</v>
      </c>
      <c r="CZ1" s="94">
        <v>43426</v>
      </c>
      <c r="DA1" s="94">
        <v>43427</v>
      </c>
      <c r="DB1" s="94">
        <v>43428</v>
      </c>
      <c r="DC1" s="98">
        <v>43429</v>
      </c>
      <c r="DD1" s="308" t="s">
        <v>291</v>
      </c>
      <c r="DE1" s="308" t="s">
        <v>292</v>
      </c>
      <c r="DF1" s="308" t="s">
        <v>314</v>
      </c>
      <c r="DG1" s="310"/>
      <c r="DH1" s="302"/>
      <c r="DI1" s="304"/>
      <c r="DJ1" s="310"/>
      <c r="DK1" s="310">
        <f ca="1">Hoja1!B19</f>
        <v>0.95238095238095233</v>
      </c>
      <c r="DL1" s="302"/>
    </row>
    <row r="2" spans="1:122" s="106" customFormat="1" ht="17.25" thickBot="1" x14ac:dyDescent="0.45">
      <c r="A2" s="318"/>
      <c r="B2" s="307"/>
      <c r="C2" s="100" t="s">
        <v>290</v>
      </c>
      <c r="D2" s="101" t="s">
        <v>289</v>
      </c>
      <c r="E2" s="101" t="s">
        <v>288</v>
      </c>
      <c r="F2" s="101" t="s">
        <v>287</v>
      </c>
      <c r="G2" s="101" t="s">
        <v>286</v>
      </c>
      <c r="H2" s="101" t="s">
        <v>285</v>
      </c>
      <c r="I2" s="102" t="s">
        <v>284</v>
      </c>
      <c r="J2" s="103" t="s">
        <v>290</v>
      </c>
      <c r="K2" s="101" t="s">
        <v>289</v>
      </c>
      <c r="L2" s="101" t="s">
        <v>288</v>
      </c>
      <c r="M2" s="101" t="s">
        <v>287</v>
      </c>
      <c r="N2" s="101" t="s">
        <v>286</v>
      </c>
      <c r="O2" s="101" t="s">
        <v>285</v>
      </c>
      <c r="P2" s="102" t="s">
        <v>284</v>
      </c>
      <c r="Q2" s="100" t="s">
        <v>290</v>
      </c>
      <c r="R2" s="101" t="s">
        <v>289</v>
      </c>
      <c r="S2" s="101" t="s">
        <v>288</v>
      </c>
      <c r="T2" s="101" t="s">
        <v>287</v>
      </c>
      <c r="U2" s="101" t="s">
        <v>286</v>
      </c>
      <c r="V2" s="101" t="s">
        <v>285</v>
      </c>
      <c r="W2" s="102" t="s">
        <v>284</v>
      </c>
      <c r="X2" s="100" t="s">
        <v>290</v>
      </c>
      <c r="Y2" s="101" t="s">
        <v>289</v>
      </c>
      <c r="Z2" s="101" t="s">
        <v>288</v>
      </c>
      <c r="AA2" s="101" t="s">
        <v>287</v>
      </c>
      <c r="AB2" s="101" t="s">
        <v>286</v>
      </c>
      <c r="AC2" s="101" t="s">
        <v>285</v>
      </c>
      <c r="AD2" s="102" t="s">
        <v>284</v>
      </c>
      <c r="AE2" s="100" t="s">
        <v>290</v>
      </c>
      <c r="AF2" s="101" t="s">
        <v>289</v>
      </c>
      <c r="AG2" s="101" t="s">
        <v>288</v>
      </c>
      <c r="AH2" s="101" t="s">
        <v>287</v>
      </c>
      <c r="AI2" s="101" t="s">
        <v>286</v>
      </c>
      <c r="AJ2" s="101" t="s">
        <v>285</v>
      </c>
      <c r="AK2" s="102" t="s">
        <v>284</v>
      </c>
      <c r="AL2" s="100" t="s">
        <v>290</v>
      </c>
      <c r="AM2" s="101" t="s">
        <v>289</v>
      </c>
      <c r="AN2" s="101" t="s">
        <v>288</v>
      </c>
      <c r="AO2" s="101" t="s">
        <v>287</v>
      </c>
      <c r="AP2" s="101" t="s">
        <v>286</v>
      </c>
      <c r="AQ2" s="101" t="s">
        <v>285</v>
      </c>
      <c r="AR2" s="102" t="s">
        <v>284</v>
      </c>
      <c r="AS2" s="100" t="s">
        <v>290</v>
      </c>
      <c r="AT2" s="101" t="s">
        <v>289</v>
      </c>
      <c r="AU2" s="101" t="s">
        <v>288</v>
      </c>
      <c r="AV2" s="101" t="s">
        <v>287</v>
      </c>
      <c r="AW2" s="101" t="s">
        <v>286</v>
      </c>
      <c r="AX2" s="101" t="s">
        <v>285</v>
      </c>
      <c r="AY2" s="102" t="s">
        <v>284</v>
      </c>
      <c r="AZ2" s="100" t="s">
        <v>290</v>
      </c>
      <c r="BA2" s="101" t="s">
        <v>289</v>
      </c>
      <c r="BB2" s="101" t="s">
        <v>288</v>
      </c>
      <c r="BC2" s="101" t="s">
        <v>287</v>
      </c>
      <c r="BD2" s="101" t="s">
        <v>286</v>
      </c>
      <c r="BE2" s="101" t="s">
        <v>285</v>
      </c>
      <c r="BF2" s="102" t="s">
        <v>284</v>
      </c>
      <c r="BG2" s="100" t="s">
        <v>290</v>
      </c>
      <c r="BH2" s="101" t="s">
        <v>289</v>
      </c>
      <c r="BI2" s="101" t="s">
        <v>288</v>
      </c>
      <c r="BJ2" s="101" t="s">
        <v>287</v>
      </c>
      <c r="BK2" s="101" t="s">
        <v>286</v>
      </c>
      <c r="BL2" s="101" t="s">
        <v>285</v>
      </c>
      <c r="BM2" s="102" t="s">
        <v>284</v>
      </c>
      <c r="BN2" s="104" t="s">
        <v>290</v>
      </c>
      <c r="BO2" s="101" t="s">
        <v>289</v>
      </c>
      <c r="BP2" s="101" t="s">
        <v>288</v>
      </c>
      <c r="BQ2" s="101" t="s">
        <v>287</v>
      </c>
      <c r="BR2" s="101" t="s">
        <v>286</v>
      </c>
      <c r="BS2" s="101" t="s">
        <v>285</v>
      </c>
      <c r="BT2" s="102" t="s">
        <v>284</v>
      </c>
      <c r="BU2" s="100" t="s">
        <v>290</v>
      </c>
      <c r="BV2" s="101" t="s">
        <v>289</v>
      </c>
      <c r="BW2" s="101" t="s">
        <v>288</v>
      </c>
      <c r="BX2" s="101" t="s">
        <v>287</v>
      </c>
      <c r="BY2" s="101" t="s">
        <v>286</v>
      </c>
      <c r="BZ2" s="101" t="s">
        <v>285</v>
      </c>
      <c r="CA2" s="102" t="s">
        <v>284</v>
      </c>
      <c r="CB2" s="100" t="s">
        <v>290</v>
      </c>
      <c r="CC2" s="101" t="s">
        <v>289</v>
      </c>
      <c r="CD2" s="101" t="s">
        <v>288</v>
      </c>
      <c r="CE2" s="101" t="s">
        <v>287</v>
      </c>
      <c r="CF2" s="101" t="s">
        <v>286</v>
      </c>
      <c r="CG2" s="101" t="s">
        <v>285</v>
      </c>
      <c r="CH2" s="102" t="s">
        <v>284</v>
      </c>
      <c r="CI2" s="103" t="s">
        <v>290</v>
      </c>
      <c r="CJ2" s="101" t="s">
        <v>289</v>
      </c>
      <c r="CK2" s="101" t="s">
        <v>288</v>
      </c>
      <c r="CL2" s="101" t="s">
        <v>287</v>
      </c>
      <c r="CM2" s="101" t="s">
        <v>286</v>
      </c>
      <c r="CN2" s="101" t="s">
        <v>285</v>
      </c>
      <c r="CO2" s="105" t="s">
        <v>284</v>
      </c>
      <c r="CP2" s="103" t="s">
        <v>290</v>
      </c>
      <c r="CQ2" s="101" t="s">
        <v>289</v>
      </c>
      <c r="CR2" s="101" t="s">
        <v>288</v>
      </c>
      <c r="CS2" s="101" t="s">
        <v>287</v>
      </c>
      <c r="CT2" s="101" t="s">
        <v>286</v>
      </c>
      <c r="CU2" s="101" t="s">
        <v>285</v>
      </c>
      <c r="CV2" s="102" t="s">
        <v>284</v>
      </c>
      <c r="CW2" s="100" t="s">
        <v>290</v>
      </c>
      <c r="CX2" s="101" t="s">
        <v>289</v>
      </c>
      <c r="CY2" s="101" t="s">
        <v>288</v>
      </c>
      <c r="CZ2" s="101" t="s">
        <v>287</v>
      </c>
      <c r="DA2" s="101" t="s">
        <v>286</v>
      </c>
      <c r="DB2" s="101" t="s">
        <v>285</v>
      </c>
      <c r="DC2" s="105" t="s">
        <v>284</v>
      </c>
      <c r="DD2" s="309"/>
      <c r="DE2" s="309"/>
      <c r="DF2" s="309"/>
      <c r="DG2" s="311"/>
      <c r="DH2" s="303"/>
      <c r="DI2" s="305"/>
      <c r="DJ2" s="311"/>
      <c r="DK2" s="311"/>
      <c r="DL2" s="303"/>
    </row>
    <row r="3" spans="1:122" x14ac:dyDescent="0.4">
      <c r="A3" s="314" t="s">
        <v>51</v>
      </c>
      <c r="B3" s="107" t="s">
        <v>283</v>
      </c>
      <c r="C3" s="108" t="s">
        <v>250</v>
      </c>
      <c r="D3" s="109"/>
      <c r="E3" s="109"/>
      <c r="F3" s="109"/>
      <c r="G3" s="109"/>
      <c r="H3" s="109"/>
      <c r="I3" s="110"/>
      <c r="J3" s="111"/>
      <c r="K3" s="112" t="s">
        <v>250</v>
      </c>
      <c r="L3" s="109"/>
      <c r="M3" s="109"/>
      <c r="N3" s="109"/>
      <c r="O3" s="109"/>
      <c r="P3" s="110"/>
      <c r="Q3" s="108" t="s">
        <v>250</v>
      </c>
      <c r="R3" s="109"/>
      <c r="S3" s="109"/>
      <c r="T3" s="109"/>
      <c r="U3" s="109"/>
      <c r="V3" s="109"/>
      <c r="W3" s="110"/>
      <c r="X3" s="108" t="s">
        <v>250</v>
      </c>
      <c r="Y3" s="109"/>
      <c r="Z3" s="109"/>
      <c r="AA3" s="109"/>
      <c r="AB3" s="109"/>
      <c r="AC3" s="109"/>
      <c r="AD3" s="110"/>
      <c r="AE3" s="183"/>
      <c r="AF3" s="112" t="s">
        <v>250</v>
      </c>
      <c r="AG3" s="109"/>
      <c r="AH3" s="109"/>
      <c r="AI3" s="109"/>
      <c r="AJ3" s="109"/>
      <c r="AK3" s="110"/>
      <c r="AL3" s="108" t="s">
        <v>299</v>
      </c>
      <c r="AM3" s="109"/>
      <c r="AN3" s="109"/>
      <c r="AO3" s="109"/>
      <c r="AP3" s="109"/>
      <c r="AQ3" s="109"/>
      <c r="AR3" s="110"/>
      <c r="AS3" s="108" t="s">
        <v>250</v>
      </c>
      <c r="AT3" s="109"/>
      <c r="AU3" s="109"/>
      <c r="AV3" s="109"/>
      <c r="AW3" s="109"/>
      <c r="AX3" s="109"/>
      <c r="AY3" s="110"/>
      <c r="AZ3" s="108" t="s">
        <v>250</v>
      </c>
      <c r="BA3" s="109"/>
      <c r="BB3" s="109"/>
      <c r="BC3" s="109"/>
      <c r="BD3" s="109"/>
      <c r="BE3" s="109"/>
      <c r="BF3" s="110"/>
      <c r="BG3" s="108" t="s">
        <v>250</v>
      </c>
      <c r="BH3" s="109"/>
      <c r="BI3" s="109"/>
      <c r="BJ3" s="109"/>
      <c r="BK3" s="109"/>
      <c r="BL3" s="109"/>
      <c r="BM3" s="110"/>
      <c r="BN3" s="113"/>
      <c r="BO3" s="112" t="s">
        <v>250</v>
      </c>
      <c r="BP3" s="109"/>
      <c r="BQ3" s="109"/>
      <c r="BR3" s="109"/>
      <c r="BS3" s="109"/>
      <c r="BT3" s="110"/>
      <c r="BU3" s="201" t="s">
        <v>250</v>
      </c>
      <c r="BV3" s="109"/>
      <c r="BW3" s="109"/>
      <c r="BX3" s="109"/>
      <c r="BY3" s="109"/>
      <c r="BZ3" s="109"/>
      <c r="CA3" s="110"/>
      <c r="CB3" s="108" t="s">
        <v>250</v>
      </c>
      <c r="CC3" s="109"/>
      <c r="CD3" s="109"/>
      <c r="CE3" s="109"/>
      <c r="CF3" s="109"/>
      <c r="CG3" s="109"/>
      <c r="CH3" s="110"/>
      <c r="CI3" s="111"/>
      <c r="CJ3" s="112" t="s">
        <v>250</v>
      </c>
      <c r="CK3" s="109"/>
      <c r="CL3" s="109"/>
      <c r="CM3" s="109"/>
      <c r="CN3" s="109"/>
      <c r="CO3" s="110"/>
      <c r="CP3" s="111"/>
      <c r="CQ3" s="109"/>
      <c r="CR3" s="109"/>
      <c r="CS3" s="109"/>
      <c r="CT3" s="109"/>
      <c r="CU3" s="109"/>
      <c r="CV3" s="110"/>
      <c r="CW3" s="151"/>
      <c r="CX3" s="109"/>
      <c r="CY3" s="109"/>
      <c r="CZ3" s="109"/>
      <c r="DA3" s="109"/>
      <c r="DB3" s="109"/>
      <c r="DC3" s="114"/>
      <c r="DD3" s="116">
        <f t="shared" ref="DD3:DD8" si="0">COUNTA(C3:DC3)</f>
        <v>13</v>
      </c>
      <c r="DE3" s="115">
        <v>13</v>
      </c>
      <c r="DF3" s="187">
        <f t="shared" ref="DF3:DF43" si="1">DE3-DD3</f>
        <v>0</v>
      </c>
      <c r="DG3" s="117">
        <f t="shared" ref="DG3:DG43" si="2">DD3/DE3</f>
        <v>1</v>
      </c>
      <c r="DH3" s="299">
        <f>AVERAGE(DG3:DG11)</f>
        <v>1</v>
      </c>
      <c r="DI3" s="188">
        <v>13</v>
      </c>
      <c r="DJ3" s="116">
        <f>DI3-DD3</f>
        <v>0</v>
      </c>
      <c r="DK3" s="117">
        <f t="shared" ref="DK3:DK43" si="3">DI3/DE3</f>
        <v>1</v>
      </c>
      <c r="DL3" s="299">
        <f>AVERAGE(DK3:DK11)</f>
        <v>1</v>
      </c>
      <c r="DN3" s="215">
        <f>AVERAGE(DH3,DH37)</f>
        <v>0.9642857142857143</v>
      </c>
      <c r="DO3" s="213" t="s">
        <v>342</v>
      </c>
      <c r="DQ3" s="215"/>
      <c r="DR3" s="213"/>
    </row>
    <row r="4" spans="1:122" ht="33" x14ac:dyDescent="0.4">
      <c r="A4" s="315"/>
      <c r="B4" s="119" t="s">
        <v>282</v>
      </c>
      <c r="C4" s="120"/>
      <c r="D4" s="121"/>
      <c r="E4" s="121"/>
      <c r="F4" s="121"/>
      <c r="G4" s="122" t="s">
        <v>250</v>
      </c>
      <c r="H4" s="121"/>
      <c r="I4" s="123"/>
      <c r="J4" s="124"/>
      <c r="K4" s="121"/>
      <c r="L4" s="121"/>
      <c r="M4" s="121"/>
      <c r="N4" s="122" t="s">
        <v>250</v>
      </c>
      <c r="O4" s="121"/>
      <c r="P4" s="123"/>
      <c r="Q4" s="120"/>
      <c r="R4" s="121"/>
      <c r="S4" s="121"/>
      <c r="T4" s="121"/>
      <c r="U4" s="122" t="s">
        <v>250</v>
      </c>
      <c r="V4" s="121"/>
      <c r="W4" s="123"/>
      <c r="X4" s="120"/>
      <c r="Y4" s="121"/>
      <c r="Z4" s="121"/>
      <c r="AA4" s="121"/>
      <c r="AB4" s="122" t="s">
        <v>250</v>
      </c>
      <c r="AC4" s="121"/>
      <c r="AD4" s="123"/>
      <c r="AE4" s="120"/>
      <c r="AF4" s="121"/>
      <c r="AG4" s="121"/>
      <c r="AH4" s="121"/>
      <c r="AI4" s="122" t="s">
        <v>250</v>
      </c>
      <c r="AJ4" s="121"/>
      <c r="AK4" s="123"/>
      <c r="AL4" s="120"/>
      <c r="AM4" s="121"/>
      <c r="AN4" s="121"/>
      <c r="AO4" s="121"/>
      <c r="AP4" s="122" t="s">
        <v>299</v>
      </c>
      <c r="AQ4" s="121"/>
      <c r="AR4" s="123"/>
      <c r="AS4" s="120"/>
      <c r="AT4" s="121"/>
      <c r="AU4" s="121"/>
      <c r="AV4" s="121"/>
      <c r="AW4" s="122" t="s">
        <v>250</v>
      </c>
      <c r="AX4" s="121"/>
      <c r="AY4" s="123"/>
      <c r="AZ4" s="120"/>
      <c r="BA4" s="121"/>
      <c r="BB4" s="121"/>
      <c r="BC4" s="121"/>
      <c r="BD4" s="122" t="s">
        <v>250</v>
      </c>
      <c r="BE4" s="121"/>
      <c r="BF4" s="123"/>
      <c r="BG4" s="120"/>
      <c r="BH4" s="121"/>
      <c r="BI4" s="121"/>
      <c r="BJ4" s="121"/>
      <c r="BK4" s="122" t="s">
        <v>250</v>
      </c>
      <c r="BL4" s="121"/>
      <c r="BM4" s="123"/>
      <c r="BN4" s="125"/>
      <c r="BO4" s="121"/>
      <c r="BP4" s="121"/>
      <c r="BQ4" s="121"/>
      <c r="BR4" s="122" t="s">
        <v>250</v>
      </c>
      <c r="BS4" s="121"/>
      <c r="BT4" s="123"/>
      <c r="BU4" s="209"/>
      <c r="BV4" s="121"/>
      <c r="BW4" s="121"/>
      <c r="BX4" s="121"/>
      <c r="BY4" s="121"/>
      <c r="BZ4" s="207" t="s">
        <v>250</v>
      </c>
      <c r="CA4" s="123"/>
      <c r="CB4" s="120"/>
      <c r="CC4" s="121"/>
      <c r="CD4" s="121"/>
      <c r="CE4" s="121"/>
      <c r="CF4" s="121"/>
      <c r="CG4" s="122" t="s">
        <v>250</v>
      </c>
      <c r="CH4" s="123"/>
      <c r="CI4" s="124"/>
      <c r="CJ4" s="121"/>
      <c r="CK4" s="121"/>
      <c r="CL4" s="121"/>
      <c r="CM4" s="122" t="s">
        <v>250</v>
      </c>
      <c r="CN4" s="121"/>
      <c r="CO4" s="123"/>
      <c r="CP4" s="124"/>
      <c r="CQ4" s="121"/>
      <c r="CR4" s="121"/>
      <c r="CS4" s="121"/>
      <c r="CT4" s="121"/>
      <c r="CU4" s="121"/>
      <c r="CV4" s="123"/>
      <c r="CW4" s="120"/>
      <c r="CX4" s="121"/>
      <c r="CY4" s="121"/>
      <c r="CZ4" s="121"/>
      <c r="DA4" s="121"/>
      <c r="DB4" s="121"/>
      <c r="DC4" s="126"/>
      <c r="DD4" s="128">
        <f t="shared" si="0"/>
        <v>13</v>
      </c>
      <c r="DE4" s="127">
        <v>13</v>
      </c>
      <c r="DF4" s="128">
        <f t="shared" si="1"/>
        <v>0</v>
      </c>
      <c r="DG4" s="129">
        <f t="shared" si="2"/>
        <v>1</v>
      </c>
      <c r="DH4" s="312"/>
      <c r="DI4" s="189">
        <v>13</v>
      </c>
      <c r="DJ4" s="128">
        <f t="shared" ref="DJ4:DJ43" si="4">DI4-DD4</f>
        <v>0</v>
      </c>
      <c r="DK4" s="129">
        <f t="shared" si="3"/>
        <v>1</v>
      </c>
      <c r="DL4" s="312"/>
      <c r="DN4" s="215">
        <v>0.75</v>
      </c>
      <c r="DO4" s="213" t="s">
        <v>343</v>
      </c>
      <c r="DQ4" s="215"/>
      <c r="DR4" s="213"/>
    </row>
    <row r="5" spans="1:122" ht="33" x14ac:dyDescent="0.4">
      <c r="A5" s="315"/>
      <c r="B5" s="119" t="s">
        <v>281</v>
      </c>
      <c r="C5" s="120"/>
      <c r="D5" s="121"/>
      <c r="E5" s="121"/>
      <c r="F5" s="121"/>
      <c r="G5" s="122" t="s">
        <v>250</v>
      </c>
      <c r="H5" s="121"/>
      <c r="I5" s="123"/>
      <c r="J5" s="124"/>
      <c r="K5" s="121"/>
      <c r="L5" s="121"/>
      <c r="M5" s="121"/>
      <c r="N5" s="122" t="s">
        <v>250</v>
      </c>
      <c r="O5" s="121"/>
      <c r="P5" s="123"/>
      <c r="Q5" s="120"/>
      <c r="R5" s="121"/>
      <c r="S5" s="121"/>
      <c r="T5" s="121"/>
      <c r="U5" s="122" t="s">
        <v>250</v>
      </c>
      <c r="V5" s="121"/>
      <c r="W5" s="123"/>
      <c r="X5" s="120"/>
      <c r="Y5" s="121"/>
      <c r="Z5" s="121"/>
      <c r="AA5" s="121"/>
      <c r="AB5" s="122" t="s">
        <v>250</v>
      </c>
      <c r="AC5" s="121"/>
      <c r="AD5" s="123"/>
      <c r="AE5" s="120"/>
      <c r="AF5" s="121"/>
      <c r="AG5" s="121"/>
      <c r="AH5" s="121"/>
      <c r="AI5" s="122" t="s">
        <v>250</v>
      </c>
      <c r="AJ5" s="121"/>
      <c r="AK5" s="123"/>
      <c r="AL5" s="120"/>
      <c r="AM5" s="121"/>
      <c r="AN5" s="121"/>
      <c r="AO5" s="121"/>
      <c r="AP5" s="122" t="s">
        <v>299</v>
      </c>
      <c r="AQ5" s="121"/>
      <c r="AR5" s="123"/>
      <c r="AS5" s="120"/>
      <c r="AT5" s="121"/>
      <c r="AU5" s="121"/>
      <c r="AV5" s="121"/>
      <c r="AW5" s="122" t="s">
        <v>250</v>
      </c>
      <c r="AX5" s="121"/>
      <c r="AY5" s="123"/>
      <c r="AZ5" s="120"/>
      <c r="BA5" s="121"/>
      <c r="BB5" s="121"/>
      <c r="BC5" s="121"/>
      <c r="BD5" s="122" t="s">
        <v>250</v>
      </c>
      <c r="BE5" s="121"/>
      <c r="BF5" s="123"/>
      <c r="BG5" s="120"/>
      <c r="BH5" s="121"/>
      <c r="BI5" s="121"/>
      <c r="BJ5" s="121"/>
      <c r="BK5" s="122" t="s">
        <v>250</v>
      </c>
      <c r="BL5" s="121"/>
      <c r="BM5" s="123"/>
      <c r="BN5" s="125"/>
      <c r="BO5" s="121"/>
      <c r="BP5" s="121"/>
      <c r="BQ5" s="121"/>
      <c r="BR5" s="122" t="s">
        <v>250</v>
      </c>
      <c r="BS5" s="121"/>
      <c r="BT5" s="123"/>
      <c r="BU5" s="209"/>
      <c r="BV5" s="121"/>
      <c r="BW5" s="121"/>
      <c r="BX5" s="121"/>
      <c r="BY5" s="121"/>
      <c r="BZ5" s="207" t="s">
        <v>250</v>
      </c>
      <c r="CA5" s="123"/>
      <c r="CB5" s="120"/>
      <c r="CC5" s="121"/>
      <c r="CD5" s="121"/>
      <c r="CE5" s="121"/>
      <c r="CF5" s="121"/>
      <c r="CG5" s="122" t="s">
        <v>250</v>
      </c>
      <c r="CH5" s="123"/>
      <c r="CI5" s="124"/>
      <c r="CJ5" s="121"/>
      <c r="CK5" s="121"/>
      <c r="CL5" s="121"/>
      <c r="CM5" s="122" t="s">
        <v>250</v>
      </c>
      <c r="CN5" s="121"/>
      <c r="CO5" s="123"/>
      <c r="CP5" s="124"/>
      <c r="CQ5" s="121"/>
      <c r="CR5" s="121"/>
      <c r="CS5" s="121"/>
      <c r="CT5" s="121"/>
      <c r="CU5" s="121"/>
      <c r="CV5" s="123"/>
      <c r="CW5" s="120"/>
      <c r="CX5" s="121"/>
      <c r="CY5" s="121"/>
      <c r="CZ5" s="121"/>
      <c r="DA5" s="121"/>
      <c r="DB5" s="121"/>
      <c r="DC5" s="126"/>
      <c r="DD5" s="128">
        <f t="shared" si="0"/>
        <v>13</v>
      </c>
      <c r="DE5" s="127">
        <v>13</v>
      </c>
      <c r="DF5" s="128">
        <f t="shared" si="1"/>
        <v>0</v>
      </c>
      <c r="DG5" s="129">
        <f t="shared" si="2"/>
        <v>1</v>
      </c>
      <c r="DH5" s="312"/>
      <c r="DI5" s="189">
        <v>13</v>
      </c>
      <c r="DJ5" s="128">
        <f t="shared" si="4"/>
        <v>0</v>
      </c>
      <c r="DK5" s="129">
        <f t="shared" si="3"/>
        <v>1</v>
      </c>
      <c r="DL5" s="312"/>
      <c r="DN5" s="215">
        <v>0.4</v>
      </c>
      <c r="DO5" s="213" t="s">
        <v>349</v>
      </c>
      <c r="DQ5" s="215"/>
      <c r="DR5" s="213"/>
    </row>
    <row r="6" spans="1:122" x14ac:dyDescent="0.4">
      <c r="A6" s="315"/>
      <c r="B6" s="119" t="s">
        <v>280</v>
      </c>
      <c r="C6" s="120"/>
      <c r="D6" s="121"/>
      <c r="E6" s="121"/>
      <c r="F6" s="121"/>
      <c r="G6" s="121"/>
      <c r="H6" s="121"/>
      <c r="I6" s="123"/>
      <c r="J6" s="124"/>
      <c r="K6" s="121"/>
      <c r="L6" s="121"/>
      <c r="M6" s="121"/>
      <c r="N6" s="122" t="s">
        <v>250</v>
      </c>
      <c r="O6" s="121"/>
      <c r="P6" s="123"/>
      <c r="Q6" s="120"/>
      <c r="R6" s="121"/>
      <c r="S6" s="121"/>
      <c r="T6" s="121"/>
      <c r="U6" s="121"/>
      <c r="V6" s="121"/>
      <c r="W6" s="123"/>
      <c r="X6" s="120"/>
      <c r="Y6" s="121"/>
      <c r="Z6" s="121"/>
      <c r="AA6" s="121"/>
      <c r="AB6" s="130"/>
      <c r="AC6" s="121"/>
      <c r="AD6" s="123"/>
      <c r="AE6" s="120"/>
      <c r="AF6" s="121"/>
      <c r="AG6" s="121"/>
      <c r="AH6" s="121"/>
      <c r="AI6" s="122" t="s">
        <v>250</v>
      </c>
      <c r="AJ6" s="121"/>
      <c r="AK6" s="123"/>
      <c r="AL6" s="120"/>
      <c r="AM6" s="121"/>
      <c r="AN6" s="121"/>
      <c r="AO6" s="121"/>
      <c r="AP6" s="122" t="s">
        <v>299</v>
      </c>
      <c r="AQ6" s="121"/>
      <c r="AR6" s="123"/>
      <c r="AS6" s="120"/>
      <c r="AT6" s="121"/>
      <c r="AU6" s="121"/>
      <c r="AV6" s="121"/>
      <c r="AW6" s="121"/>
      <c r="AX6" s="121"/>
      <c r="AY6" s="123"/>
      <c r="AZ6" s="120"/>
      <c r="BA6" s="121"/>
      <c r="BB6" s="121"/>
      <c r="BC6" s="121"/>
      <c r="BD6" s="122" t="s">
        <v>250</v>
      </c>
      <c r="BE6" s="121"/>
      <c r="BF6" s="123"/>
      <c r="BG6" s="120"/>
      <c r="BH6" s="121"/>
      <c r="BI6" s="121"/>
      <c r="BJ6" s="121"/>
      <c r="BK6" s="121"/>
      <c r="BL6" s="121"/>
      <c r="BM6" s="123"/>
      <c r="BN6" s="125"/>
      <c r="BO6" s="121"/>
      <c r="BP6" s="121"/>
      <c r="BQ6" s="121"/>
      <c r="BR6" s="122" t="s">
        <v>250</v>
      </c>
      <c r="BS6" s="121"/>
      <c r="BT6" s="123"/>
      <c r="BU6" s="209"/>
      <c r="BV6" s="121"/>
      <c r="BW6" s="121"/>
      <c r="BX6" s="121"/>
      <c r="BY6" s="121"/>
      <c r="BZ6" s="121"/>
      <c r="CA6" s="123"/>
      <c r="CB6" s="120"/>
      <c r="CC6" s="121"/>
      <c r="CD6" s="121"/>
      <c r="CE6" s="121"/>
      <c r="CF6" s="121"/>
      <c r="CG6" s="122" t="s">
        <v>250</v>
      </c>
      <c r="CH6" s="123"/>
      <c r="CI6" s="124"/>
      <c r="CJ6" s="121"/>
      <c r="CK6" s="121" t="s">
        <v>250</v>
      </c>
      <c r="CL6" s="121"/>
      <c r="CM6" s="121"/>
      <c r="CN6" s="121"/>
      <c r="CO6" s="123"/>
      <c r="CP6" s="124"/>
      <c r="CQ6" s="121"/>
      <c r="CR6" s="121"/>
      <c r="CS6" s="121"/>
      <c r="CT6" s="121"/>
      <c r="CU6" s="121"/>
      <c r="CV6" s="123"/>
      <c r="CW6" s="120"/>
      <c r="CX6" s="121"/>
      <c r="CY6" s="121"/>
      <c r="CZ6" s="121"/>
      <c r="DA6" s="121"/>
      <c r="DB6" s="121"/>
      <c r="DC6" s="126"/>
      <c r="DD6" s="128">
        <f t="shared" si="0"/>
        <v>7</v>
      </c>
      <c r="DE6" s="127">
        <v>7</v>
      </c>
      <c r="DF6" s="128">
        <f t="shared" si="1"/>
        <v>0</v>
      </c>
      <c r="DG6" s="129">
        <f t="shared" si="2"/>
        <v>1</v>
      </c>
      <c r="DH6" s="312"/>
      <c r="DI6" s="189">
        <v>7</v>
      </c>
      <c r="DJ6" s="128">
        <f t="shared" si="4"/>
        <v>0</v>
      </c>
      <c r="DK6" s="129">
        <f t="shared" si="3"/>
        <v>1</v>
      </c>
      <c r="DL6" s="312"/>
      <c r="DN6" s="214"/>
      <c r="DO6" s="212"/>
      <c r="DQ6" s="214"/>
      <c r="DR6" s="212"/>
    </row>
    <row r="7" spans="1:122" ht="33" x14ac:dyDescent="0.4">
      <c r="A7" s="315"/>
      <c r="B7" s="119" t="s">
        <v>79</v>
      </c>
      <c r="C7" s="120"/>
      <c r="D7" s="121"/>
      <c r="E7" s="121"/>
      <c r="F7" s="121"/>
      <c r="G7" s="121"/>
      <c r="H7" s="121"/>
      <c r="I7" s="123"/>
      <c r="J7" s="124"/>
      <c r="K7" s="121"/>
      <c r="L7" s="121"/>
      <c r="M7" s="121"/>
      <c r="N7" s="121"/>
      <c r="O7" s="121"/>
      <c r="P7" s="123"/>
      <c r="Q7" s="120"/>
      <c r="R7" s="121"/>
      <c r="S7" s="121"/>
      <c r="T7" s="121"/>
      <c r="U7" s="121"/>
      <c r="V7" s="121"/>
      <c r="W7" s="123"/>
      <c r="X7" s="131" t="s">
        <v>250</v>
      </c>
      <c r="Y7" s="121"/>
      <c r="Z7" s="121"/>
      <c r="AA7" s="121"/>
      <c r="AB7" s="121"/>
      <c r="AC7" s="121"/>
      <c r="AD7" s="123"/>
      <c r="AE7" s="120"/>
      <c r="AF7" s="121"/>
      <c r="AG7" s="121"/>
      <c r="AH7" s="121"/>
      <c r="AI7" s="121"/>
      <c r="AJ7" s="121"/>
      <c r="AK7" s="123"/>
      <c r="AL7" s="120"/>
      <c r="AM7" s="121"/>
      <c r="AN7" s="122" t="s">
        <v>299</v>
      </c>
      <c r="AO7" s="121"/>
      <c r="AP7" s="121"/>
      <c r="AQ7" s="121"/>
      <c r="AR7" s="123"/>
      <c r="AS7" s="120"/>
      <c r="AT7" s="121"/>
      <c r="AU7" s="122" t="s">
        <v>250</v>
      </c>
      <c r="AV7" s="121"/>
      <c r="AW7" s="121"/>
      <c r="AX7" s="121"/>
      <c r="AY7" s="123"/>
      <c r="AZ7" s="120"/>
      <c r="BA7" s="121"/>
      <c r="BB7" s="121"/>
      <c r="BC7" s="121"/>
      <c r="BD7" s="121"/>
      <c r="BE7" s="121"/>
      <c r="BF7" s="123"/>
      <c r="BG7" s="120"/>
      <c r="BH7" s="121"/>
      <c r="BI7" s="122" t="s">
        <v>250</v>
      </c>
      <c r="BJ7" s="121"/>
      <c r="BK7" s="121"/>
      <c r="BL7" s="121"/>
      <c r="BM7" s="123"/>
      <c r="BN7" s="125"/>
      <c r="BO7" s="121"/>
      <c r="BP7" s="121"/>
      <c r="BQ7" s="122" t="s">
        <v>250</v>
      </c>
      <c r="BR7" s="121"/>
      <c r="BS7" s="121"/>
      <c r="BT7" s="123"/>
      <c r="BU7" s="209"/>
      <c r="BV7" s="121"/>
      <c r="BW7" s="207" t="s">
        <v>250</v>
      </c>
      <c r="BX7" s="121"/>
      <c r="BY7" s="121"/>
      <c r="BZ7" s="121"/>
      <c r="CA7" s="123"/>
      <c r="CB7" s="120"/>
      <c r="CC7" s="121"/>
      <c r="CD7" s="121"/>
      <c r="CE7" s="121"/>
      <c r="CF7" s="121"/>
      <c r="CG7" s="121"/>
      <c r="CH7" s="123"/>
      <c r="CI7" s="124"/>
      <c r="CJ7" s="121"/>
      <c r="CK7" s="122" t="s">
        <v>250</v>
      </c>
      <c r="CL7" s="121"/>
      <c r="CM7" s="121"/>
      <c r="CN7" s="121"/>
      <c r="CO7" s="123"/>
      <c r="CP7" s="124"/>
      <c r="CQ7" s="121"/>
      <c r="CR7" s="121"/>
      <c r="CS7" s="121"/>
      <c r="CT7" s="121"/>
      <c r="CU7" s="121"/>
      <c r="CV7" s="123"/>
      <c r="CW7" s="120"/>
      <c r="CX7" s="121"/>
      <c r="CY7" s="121"/>
      <c r="CZ7" s="121"/>
      <c r="DA7" s="121"/>
      <c r="DB7" s="121"/>
      <c r="DC7" s="126"/>
      <c r="DD7" s="128">
        <f t="shared" si="0"/>
        <v>7</v>
      </c>
      <c r="DE7" s="127">
        <v>7</v>
      </c>
      <c r="DF7" s="128">
        <f t="shared" si="1"/>
        <v>0</v>
      </c>
      <c r="DG7" s="129">
        <f t="shared" si="2"/>
        <v>1</v>
      </c>
      <c r="DH7" s="312"/>
      <c r="DI7" s="189">
        <v>7</v>
      </c>
      <c r="DJ7" s="128">
        <f t="shared" si="4"/>
        <v>0</v>
      </c>
      <c r="DK7" s="129">
        <f t="shared" si="3"/>
        <v>1</v>
      </c>
      <c r="DL7" s="312"/>
      <c r="DN7" s="214">
        <v>1</v>
      </c>
      <c r="DO7" s="213" t="s">
        <v>344</v>
      </c>
      <c r="DQ7" s="214"/>
      <c r="DR7" s="213"/>
    </row>
    <row r="8" spans="1:122" ht="33" x14ac:dyDescent="0.4">
      <c r="A8" s="315"/>
      <c r="B8" s="119" t="s">
        <v>78</v>
      </c>
      <c r="C8" s="120"/>
      <c r="D8" s="121"/>
      <c r="E8" s="121"/>
      <c r="F8" s="121"/>
      <c r="G8" s="121"/>
      <c r="H8" s="121"/>
      <c r="I8" s="123"/>
      <c r="J8" s="124"/>
      <c r="K8" s="121"/>
      <c r="L8" s="121"/>
      <c r="M8" s="121"/>
      <c r="N8" s="121"/>
      <c r="O8" s="121"/>
      <c r="P8" s="123"/>
      <c r="Q8" s="120"/>
      <c r="R8" s="121"/>
      <c r="S8" s="121"/>
      <c r="T8" s="121"/>
      <c r="U8" s="121"/>
      <c r="V8" s="121"/>
      <c r="W8" s="123"/>
      <c r="X8" s="120"/>
      <c r="Y8" s="121"/>
      <c r="Z8" s="121"/>
      <c r="AA8" s="122" t="s">
        <v>250</v>
      </c>
      <c r="AB8" s="121"/>
      <c r="AC8" s="121"/>
      <c r="AD8" s="123"/>
      <c r="AE8" s="120"/>
      <c r="AF8" s="121"/>
      <c r="AG8" s="121"/>
      <c r="AH8" s="121"/>
      <c r="AI8" s="121"/>
      <c r="AJ8" s="121"/>
      <c r="AK8" s="123"/>
      <c r="AL8" s="120"/>
      <c r="AM8" s="121"/>
      <c r="AN8" s="121"/>
      <c r="AO8" s="122" t="s">
        <v>299</v>
      </c>
      <c r="AP8" s="121"/>
      <c r="AQ8" s="121"/>
      <c r="AR8" s="123"/>
      <c r="AS8" s="120"/>
      <c r="AT8" s="121"/>
      <c r="AU8" s="121"/>
      <c r="AV8" s="122" t="s">
        <v>250</v>
      </c>
      <c r="AW8" s="121"/>
      <c r="AX8" s="121"/>
      <c r="AY8" s="123"/>
      <c r="AZ8" s="120"/>
      <c r="BA8" s="121"/>
      <c r="BB8" s="121"/>
      <c r="BC8" s="121"/>
      <c r="BD8" s="121"/>
      <c r="BE8" s="121"/>
      <c r="BF8" s="123"/>
      <c r="BG8" s="120"/>
      <c r="BH8" s="121"/>
      <c r="BI8" s="121"/>
      <c r="BJ8" s="122" t="s">
        <v>250</v>
      </c>
      <c r="BK8" s="121"/>
      <c r="BL8" s="121"/>
      <c r="BM8" s="123"/>
      <c r="BN8" s="125"/>
      <c r="BO8" s="121"/>
      <c r="BP8" s="121"/>
      <c r="BQ8" s="121"/>
      <c r="BR8" s="122" t="s">
        <v>250</v>
      </c>
      <c r="BS8" s="121"/>
      <c r="BT8" s="123"/>
      <c r="BU8" s="209"/>
      <c r="BV8" s="121"/>
      <c r="BW8" s="121"/>
      <c r="BX8" s="207" t="s">
        <v>250</v>
      </c>
      <c r="BY8" s="121"/>
      <c r="BZ8" s="121"/>
      <c r="CA8" s="123"/>
      <c r="CB8" s="120"/>
      <c r="CC8" s="121"/>
      <c r="CD8" s="121"/>
      <c r="CE8" s="121"/>
      <c r="CF8" s="121"/>
      <c r="CG8" s="121"/>
      <c r="CH8" s="123"/>
      <c r="CI8" s="124"/>
      <c r="CJ8" s="121"/>
      <c r="CK8" s="121"/>
      <c r="CL8" s="122" t="s">
        <v>250</v>
      </c>
      <c r="CM8" s="121"/>
      <c r="CN8" s="121"/>
      <c r="CO8" s="123"/>
      <c r="CP8" s="124"/>
      <c r="CQ8" s="121"/>
      <c r="CR8" s="121"/>
      <c r="CS8" s="121"/>
      <c r="CT8" s="121"/>
      <c r="CU8" s="121"/>
      <c r="CV8" s="123"/>
      <c r="CW8" s="120"/>
      <c r="CX8" s="121"/>
      <c r="CY8" s="121"/>
      <c r="CZ8" s="121"/>
      <c r="DA8" s="121"/>
      <c r="DB8" s="121"/>
      <c r="DC8" s="126"/>
      <c r="DD8" s="128">
        <f t="shared" si="0"/>
        <v>7</v>
      </c>
      <c r="DE8" s="127">
        <v>7</v>
      </c>
      <c r="DF8" s="128">
        <f t="shared" si="1"/>
        <v>0</v>
      </c>
      <c r="DG8" s="129">
        <f t="shared" si="2"/>
        <v>1</v>
      </c>
      <c r="DH8" s="312"/>
      <c r="DI8" s="189">
        <v>7</v>
      </c>
      <c r="DJ8" s="128">
        <f t="shared" si="4"/>
        <v>0</v>
      </c>
      <c r="DK8" s="129">
        <f t="shared" si="3"/>
        <v>1</v>
      </c>
      <c r="DL8" s="312"/>
      <c r="DN8" s="214">
        <v>0.97</v>
      </c>
      <c r="DO8" s="213" t="s">
        <v>345</v>
      </c>
      <c r="DQ8" s="214"/>
      <c r="DR8" s="213"/>
    </row>
    <row r="9" spans="1:122" ht="33" x14ac:dyDescent="0.4">
      <c r="A9" s="315"/>
      <c r="B9" s="119" t="s">
        <v>279</v>
      </c>
      <c r="C9" s="120"/>
      <c r="D9" s="121"/>
      <c r="E9" s="121"/>
      <c r="F9" s="121"/>
      <c r="G9" s="121"/>
      <c r="H9" s="121"/>
      <c r="I9" s="123"/>
      <c r="J9" s="124"/>
      <c r="K9" s="121"/>
      <c r="L9" s="121"/>
      <c r="M9" s="121"/>
      <c r="N9" s="121"/>
      <c r="O9" s="121"/>
      <c r="P9" s="123"/>
      <c r="Q9" s="120"/>
      <c r="R9" s="121"/>
      <c r="S9" s="121"/>
      <c r="T9" s="121"/>
      <c r="U9" s="121"/>
      <c r="V9" s="121"/>
      <c r="W9" s="123"/>
      <c r="X9" s="120"/>
      <c r="Y9" s="121"/>
      <c r="Z9" s="121"/>
      <c r="AA9" s="121"/>
      <c r="AB9" s="121"/>
      <c r="AC9" s="121"/>
      <c r="AD9" s="123"/>
      <c r="AE9" s="120"/>
      <c r="AF9" s="121"/>
      <c r="AG9" s="121"/>
      <c r="AH9" s="121"/>
      <c r="AI9" s="121"/>
      <c r="AJ9" s="121"/>
      <c r="AK9" s="123"/>
      <c r="AL9" s="120"/>
      <c r="AM9" s="121"/>
      <c r="AN9" s="121"/>
      <c r="AO9" s="121"/>
      <c r="AP9" s="121"/>
      <c r="AQ9" s="121"/>
      <c r="AR9" s="123"/>
      <c r="AS9" s="120"/>
      <c r="AT9" s="121"/>
      <c r="AU9" s="121"/>
      <c r="AV9" s="121"/>
      <c r="AW9" s="121"/>
      <c r="AX9" s="121"/>
      <c r="AY9" s="123"/>
      <c r="AZ9" s="120"/>
      <c r="BA9" s="121"/>
      <c r="BB9" s="121"/>
      <c r="BC9" s="121"/>
      <c r="BD9" s="121"/>
      <c r="BE9" s="121"/>
      <c r="BF9" s="123"/>
      <c r="BG9" s="120"/>
      <c r="BH9" s="121"/>
      <c r="BI9" s="121"/>
      <c r="BJ9" s="121"/>
      <c r="BK9" s="121"/>
      <c r="BL9" s="121"/>
      <c r="BM9" s="123"/>
      <c r="BN9" s="125"/>
      <c r="BO9" s="121"/>
      <c r="BP9" s="121"/>
      <c r="BQ9" s="121"/>
      <c r="BR9" s="121"/>
      <c r="BS9" s="121"/>
      <c r="BT9" s="123"/>
      <c r="BU9" s="209"/>
      <c r="BV9" s="121"/>
      <c r="BW9" s="121"/>
      <c r="BX9" s="121"/>
      <c r="BY9" s="121"/>
      <c r="BZ9" s="121"/>
      <c r="CA9" s="123"/>
      <c r="CB9" s="120"/>
      <c r="CC9" s="121"/>
      <c r="CD9" s="121"/>
      <c r="CE9" s="121"/>
      <c r="CF9" s="121"/>
      <c r="CG9" s="121"/>
      <c r="CH9" s="123"/>
      <c r="CI9" s="124"/>
      <c r="CJ9" s="122" t="s">
        <v>250</v>
      </c>
      <c r="CK9" s="122" t="s">
        <v>250</v>
      </c>
      <c r="CL9" s="122" t="s">
        <v>250</v>
      </c>
      <c r="CM9" s="122" t="s">
        <v>250</v>
      </c>
      <c r="CN9" s="121"/>
      <c r="CO9" s="123"/>
      <c r="CP9" s="124"/>
      <c r="CQ9" s="122" t="s">
        <v>250</v>
      </c>
      <c r="CR9" s="121"/>
      <c r="CS9" s="121"/>
      <c r="CT9" s="121"/>
      <c r="CU9" s="121"/>
      <c r="CV9" s="123"/>
      <c r="CW9" s="120"/>
      <c r="CX9" s="121"/>
      <c r="CY9" s="121"/>
      <c r="CZ9" s="121"/>
      <c r="DA9" s="121"/>
      <c r="DB9" s="121"/>
      <c r="DC9" s="126"/>
      <c r="DD9" s="128">
        <f>COUNTA(C9:DC9)*2</f>
        <v>10</v>
      </c>
      <c r="DE9" s="127">
        <v>10</v>
      </c>
      <c r="DF9" s="128">
        <f t="shared" si="1"/>
        <v>0</v>
      </c>
      <c r="DG9" s="129">
        <f t="shared" si="2"/>
        <v>1</v>
      </c>
      <c r="DH9" s="312"/>
      <c r="DI9" s="189">
        <v>10</v>
      </c>
      <c r="DJ9" s="128">
        <f t="shared" si="4"/>
        <v>0</v>
      </c>
      <c r="DK9" s="129">
        <f t="shared" si="3"/>
        <v>1</v>
      </c>
      <c r="DL9" s="312"/>
      <c r="DN9" s="215">
        <f>AVERAGE(DN7:DN8)</f>
        <v>0.98499999999999999</v>
      </c>
      <c r="DO9" s="212"/>
      <c r="DQ9" s="215"/>
      <c r="DR9" s="212"/>
    </row>
    <row r="10" spans="1:122" x14ac:dyDescent="0.4">
      <c r="A10" s="315"/>
      <c r="B10" s="119" t="s">
        <v>297</v>
      </c>
      <c r="C10" s="120"/>
      <c r="D10" s="121"/>
      <c r="E10" s="121"/>
      <c r="F10" s="121"/>
      <c r="G10" s="121"/>
      <c r="H10" s="121"/>
      <c r="I10" s="123"/>
      <c r="J10" s="124"/>
      <c r="K10" s="121"/>
      <c r="L10" s="121"/>
      <c r="M10" s="121"/>
      <c r="N10" s="121"/>
      <c r="O10" s="121"/>
      <c r="P10" s="123"/>
      <c r="Q10" s="120"/>
      <c r="R10" s="121"/>
      <c r="S10" s="121"/>
      <c r="T10" s="121"/>
      <c r="U10" s="121"/>
      <c r="V10" s="121"/>
      <c r="W10" s="123"/>
      <c r="X10" s="120"/>
      <c r="Y10" s="121"/>
      <c r="Z10" s="121"/>
      <c r="AA10" s="121"/>
      <c r="AB10" s="121"/>
      <c r="AC10" s="121"/>
      <c r="AD10" s="123"/>
      <c r="AE10" s="120"/>
      <c r="AF10" s="121"/>
      <c r="AG10" s="121"/>
      <c r="AH10" s="121"/>
      <c r="AI10" s="121"/>
      <c r="AJ10" s="121"/>
      <c r="AK10" s="123"/>
      <c r="AL10" s="120"/>
      <c r="AM10" s="121"/>
      <c r="AN10" s="121"/>
      <c r="AO10" s="121"/>
      <c r="AP10" s="121"/>
      <c r="AQ10" s="121"/>
      <c r="AR10" s="123"/>
      <c r="AS10" s="120"/>
      <c r="AT10" s="121"/>
      <c r="AU10" s="121"/>
      <c r="AV10" s="121"/>
      <c r="AW10" s="121"/>
      <c r="AX10" s="121"/>
      <c r="AY10" s="123"/>
      <c r="AZ10" s="120"/>
      <c r="BA10" s="121"/>
      <c r="BB10" s="121"/>
      <c r="BC10" s="121"/>
      <c r="BD10" s="121"/>
      <c r="BE10" s="121"/>
      <c r="BF10" s="123"/>
      <c r="BG10" s="120"/>
      <c r="BH10" s="121"/>
      <c r="BI10" s="121"/>
      <c r="BJ10" s="121"/>
      <c r="BK10" s="121"/>
      <c r="BL10" s="121"/>
      <c r="BM10" s="123"/>
      <c r="BN10" s="125"/>
      <c r="BO10" s="121"/>
      <c r="BP10" s="121"/>
      <c r="BQ10" s="121"/>
      <c r="BR10" s="121"/>
      <c r="BS10" s="121"/>
      <c r="BT10" s="123"/>
      <c r="BU10" s="209"/>
      <c r="BV10" s="121"/>
      <c r="BW10" s="121"/>
      <c r="BX10" s="121"/>
      <c r="BY10" s="121"/>
      <c r="BZ10" s="121"/>
      <c r="CA10" s="123"/>
      <c r="CB10" s="120"/>
      <c r="CC10" s="121"/>
      <c r="CD10" s="121"/>
      <c r="CE10" s="121"/>
      <c r="CF10" s="121"/>
      <c r="CG10" s="121"/>
      <c r="CH10" s="123"/>
      <c r="CI10" s="124"/>
      <c r="CJ10" s="121"/>
      <c r="CK10" s="122" t="s">
        <v>250</v>
      </c>
      <c r="CL10" s="121"/>
      <c r="CM10" s="122" t="s">
        <v>250</v>
      </c>
      <c r="CN10" s="121"/>
      <c r="CO10" s="123"/>
      <c r="CP10" s="124"/>
      <c r="CQ10" s="122" t="s">
        <v>250</v>
      </c>
      <c r="CR10" s="121"/>
      <c r="CS10" s="121"/>
      <c r="CT10" s="121"/>
      <c r="CU10" s="121"/>
      <c r="CV10" s="123"/>
      <c r="CW10" s="120"/>
      <c r="CX10" s="121"/>
      <c r="CY10" s="121"/>
      <c r="CZ10" s="121"/>
      <c r="DA10" s="121"/>
      <c r="DB10" s="121"/>
      <c r="DC10" s="126"/>
      <c r="DD10" s="128">
        <f t="shared" ref="DD10:DD23" si="5">COUNTA(C10:DC10)</f>
        <v>3</v>
      </c>
      <c r="DE10" s="127">
        <v>3</v>
      </c>
      <c r="DF10" s="128">
        <f t="shared" si="1"/>
        <v>0</v>
      </c>
      <c r="DG10" s="129">
        <f t="shared" si="2"/>
        <v>1</v>
      </c>
      <c r="DH10" s="312"/>
      <c r="DI10" s="189">
        <v>3</v>
      </c>
      <c r="DJ10" s="128">
        <f t="shared" si="4"/>
        <v>0</v>
      </c>
      <c r="DK10" s="129">
        <f t="shared" si="3"/>
        <v>1</v>
      </c>
      <c r="DL10" s="312"/>
      <c r="DN10" s="214">
        <f>Areas!J12</f>
        <v>1</v>
      </c>
      <c r="DO10" s="213" t="s">
        <v>346</v>
      </c>
      <c r="DQ10" s="214"/>
      <c r="DR10" s="213"/>
    </row>
    <row r="11" spans="1:122" ht="17.25" thickBot="1" x14ac:dyDescent="0.45">
      <c r="A11" s="316"/>
      <c r="B11" s="132" t="s">
        <v>298</v>
      </c>
      <c r="C11" s="133"/>
      <c r="D11" s="134"/>
      <c r="E11" s="134"/>
      <c r="F11" s="134"/>
      <c r="G11" s="134"/>
      <c r="H11" s="134"/>
      <c r="I11" s="135"/>
      <c r="J11" s="136"/>
      <c r="K11" s="134"/>
      <c r="L11" s="134"/>
      <c r="M11" s="134"/>
      <c r="N11" s="134"/>
      <c r="O11" s="134"/>
      <c r="P11" s="135"/>
      <c r="Q11" s="133"/>
      <c r="R11" s="134"/>
      <c r="S11" s="134"/>
      <c r="T11" s="134"/>
      <c r="U11" s="134"/>
      <c r="V11" s="134"/>
      <c r="W11" s="135"/>
      <c r="X11" s="133"/>
      <c r="Y11" s="134"/>
      <c r="Z11" s="134"/>
      <c r="AA11" s="134"/>
      <c r="AB11" s="134"/>
      <c r="AC11" s="134"/>
      <c r="AD11" s="135"/>
      <c r="AE11" s="133"/>
      <c r="AF11" s="134"/>
      <c r="AG11" s="134"/>
      <c r="AH11" s="134"/>
      <c r="AI11" s="134"/>
      <c r="AJ11" s="134"/>
      <c r="AK11" s="135"/>
      <c r="AL11" s="133"/>
      <c r="AM11" s="134"/>
      <c r="AN11" s="134"/>
      <c r="AO11" s="134"/>
      <c r="AP11" s="134"/>
      <c r="AQ11" s="134"/>
      <c r="AR11" s="135"/>
      <c r="AS11" s="133"/>
      <c r="AT11" s="134"/>
      <c r="AU11" s="134"/>
      <c r="AV11" s="134"/>
      <c r="AW11" s="134"/>
      <c r="AX11" s="134"/>
      <c r="AY11" s="135"/>
      <c r="AZ11" s="133"/>
      <c r="BA11" s="134"/>
      <c r="BB11" s="134"/>
      <c r="BC11" s="134"/>
      <c r="BD11" s="134"/>
      <c r="BE11" s="134"/>
      <c r="BF11" s="135"/>
      <c r="BG11" s="133"/>
      <c r="BH11" s="134"/>
      <c r="BI11" s="134"/>
      <c r="BJ11" s="134"/>
      <c r="BK11" s="134"/>
      <c r="BL11" s="134"/>
      <c r="BM11" s="135"/>
      <c r="BN11" s="137"/>
      <c r="BO11" s="134"/>
      <c r="BP11" s="134"/>
      <c r="BQ11" s="134"/>
      <c r="BR11" s="134"/>
      <c r="BS11" s="134"/>
      <c r="BT11" s="135"/>
      <c r="BU11" s="210"/>
      <c r="BV11" s="134"/>
      <c r="BW11" s="134"/>
      <c r="BX11" s="134"/>
      <c r="BY11" s="134"/>
      <c r="BZ11" s="134"/>
      <c r="CA11" s="135"/>
      <c r="CB11" s="133"/>
      <c r="CC11" s="134"/>
      <c r="CD11" s="134"/>
      <c r="CE11" s="134"/>
      <c r="CF11" s="134"/>
      <c r="CG11" s="134"/>
      <c r="CH11" s="135"/>
      <c r="CI11" s="136"/>
      <c r="CJ11" s="134"/>
      <c r="CK11" s="134"/>
      <c r="CL11" s="134"/>
      <c r="CM11" s="134"/>
      <c r="CN11" s="134"/>
      <c r="CO11" s="135"/>
      <c r="CP11" s="136"/>
      <c r="CQ11" s="134"/>
      <c r="CR11" s="134"/>
      <c r="CS11" s="122" t="s">
        <v>250</v>
      </c>
      <c r="CT11" s="134"/>
      <c r="CU11" s="134"/>
      <c r="CV11" s="135"/>
      <c r="CW11" s="133"/>
      <c r="CX11" s="134"/>
      <c r="CY11" s="134"/>
      <c r="CZ11" s="134"/>
      <c r="DA11" s="134"/>
      <c r="DB11" s="134"/>
      <c r="DC11" s="138"/>
      <c r="DD11" s="140">
        <f t="shared" si="5"/>
        <v>1</v>
      </c>
      <c r="DE11" s="139">
        <v>1</v>
      </c>
      <c r="DF11" s="140">
        <f t="shared" si="1"/>
        <v>0</v>
      </c>
      <c r="DG11" s="141">
        <f t="shared" si="2"/>
        <v>1</v>
      </c>
      <c r="DH11" s="313"/>
      <c r="DI11" s="190">
        <v>1</v>
      </c>
      <c r="DJ11" s="140">
        <f t="shared" si="4"/>
        <v>0</v>
      </c>
      <c r="DK11" s="141">
        <f t="shared" si="3"/>
        <v>1</v>
      </c>
      <c r="DL11" s="313"/>
      <c r="DN11" s="214">
        <v>1</v>
      </c>
      <c r="DO11" s="213" t="s">
        <v>347</v>
      </c>
      <c r="DQ11" s="214"/>
      <c r="DR11" s="213"/>
    </row>
    <row r="12" spans="1:122" x14ac:dyDescent="0.4">
      <c r="A12" s="319" t="s">
        <v>18</v>
      </c>
      <c r="B12" s="142" t="s">
        <v>278</v>
      </c>
      <c r="C12" s="143"/>
      <c r="D12" s="109"/>
      <c r="E12" s="144"/>
      <c r="F12" s="109"/>
      <c r="G12" s="144"/>
      <c r="H12" s="109"/>
      <c r="I12" s="110"/>
      <c r="J12" s="143" t="s">
        <v>250</v>
      </c>
      <c r="K12" s="109"/>
      <c r="L12" s="144" t="s">
        <v>250</v>
      </c>
      <c r="M12" s="109"/>
      <c r="N12" s="144"/>
      <c r="O12" s="109"/>
      <c r="P12" s="110"/>
      <c r="Q12" s="143" t="s">
        <v>250</v>
      </c>
      <c r="R12" s="109"/>
      <c r="S12" s="144" t="s">
        <v>250</v>
      </c>
      <c r="T12" s="109"/>
      <c r="U12" s="144" t="s">
        <v>250</v>
      </c>
      <c r="V12" s="109"/>
      <c r="W12" s="110"/>
      <c r="X12" s="143" t="s">
        <v>250</v>
      </c>
      <c r="Y12" s="109" t="s">
        <v>250</v>
      </c>
      <c r="Z12" s="144" t="s">
        <v>250</v>
      </c>
      <c r="AA12" s="109" t="s">
        <v>250</v>
      </c>
      <c r="AB12" s="144" t="s">
        <v>250</v>
      </c>
      <c r="AC12" s="109"/>
      <c r="AD12" s="110"/>
      <c r="AE12" s="151"/>
      <c r="AF12" s="109"/>
      <c r="AG12" s="109"/>
      <c r="AH12" s="144" t="s">
        <v>250</v>
      </c>
      <c r="AI12" s="144" t="s">
        <v>299</v>
      </c>
      <c r="AJ12" s="144" t="s">
        <v>250</v>
      </c>
      <c r="AK12" s="110"/>
      <c r="AL12" s="143" t="s">
        <v>299</v>
      </c>
      <c r="AM12" s="109"/>
      <c r="AN12" s="144" t="s">
        <v>250</v>
      </c>
      <c r="AO12" s="109"/>
      <c r="AP12" s="144" t="s">
        <v>299</v>
      </c>
      <c r="AQ12" s="109"/>
      <c r="AR12" s="110"/>
      <c r="AS12" s="143" t="s">
        <v>250</v>
      </c>
      <c r="AT12" s="109" t="s">
        <v>250</v>
      </c>
      <c r="AU12" s="144" t="s">
        <v>250</v>
      </c>
      <c r="AV12" s="109" t="s">
        <v>250</v>
      </c>
      <c r="AW12" s="144" t="s">
        <v>250</v>
      </c>
      <c r="AX12" s="109"/>
      <c r="AY12" s="110"/>
      <c r="AZ12" s="143" t="s">
        <v>250</v>
      </c>
      <c r="BA12" s="109"/>
      <c r="BB12" s="144" t="s">
        <v>250</v>
      </c>
      <c r="BC12" s="109"/>
      <c r="BD12" s="144" t="s">
        <v>250</v>
      </c>
      <c r="BE12" s="109"/>
      <c r="BF12" s="110"/>
      <c r="BG12" s="143" t="s">
        <v>250</v>
      </c>
      <c r="BH12" s="109"/>
      <c r="BI12" s="144" t="s">
        <v>250</v>
      </c>
      <c r="BJ12" s="109"/>
      <c r="BK12" s="144" t="s">
        <v>250</v>
      </c>
      <c r="BL12" s="109"/>
      <c r="BM12" s="110"/>
      <c r="BN12" s="143"/>
      <c r="BO12" s="109"/>
      <c r="BP12" s="144"/>
      <c r="BQ12" s="109" t="s">
        <v>299</v>
      </c>
      <c r="BR12" s="144" t="s">
        <v>250</v>
      </c>
      <c r="BS12" s="109" t="s">
        <v>250</v>
      </c>
      <c r="BT12" s="110"/>
      <c r="BU12" s="202" t="s">
        <v>250</v>
      </c>
      <c r="BV12" s="109"/>
      <c r="BW12" s="217" t="s">
        <v>250</v>
      </c>
      <c r="BX12" s="109"/>
      <c r="BY12" s="144" t="s">
        <v>250</v>
      </c>
      <c r="BZ12" s="109"/>
      <c r="CA12" s="110"/>
      <c r="CB12" s="143" t="s">
        <v>250</v>
      </c>
      <c r="CC12" s="109"/>
      <c r="CD12" s="144" t="s">
        <v>250</v>
      </c>
      <c r="CE12" s="109"/>
      <c r="CF12" s="144" t="s">
        <v>250</v>
      </c>
      <c r="CG12" s="109"/>
      <c r="CH12" s="110"/>
      <c r="CI12" s="111"/>
      <c r="CJ12" s="144" t="s">
        <v>250</v>
      </c>
      <c r="CK12" s="144" t="s">
        <v>250</v>
      </c>
      <c r="CL12" s="109"/>
      <c r="CM12" s="144" t="s">
        <v>250</v>
      </c>
      <c r="CN12" s="109"/>
      <c r="CO12" s="110"/>
      <c r="CP12" s="143"/>
      <c r="CQ12" s="109"/>
      <c r="CR12" s="109"/>
      <c r="CS12" s="109"/>
      <c r="CT12" s="109"/>
      <c r="CU12" s="109"/>
      <c r="CV12" s="110"/>
      <c r="CW12" s="151"/>
      <c r="CX12" s="109"/>
      <c r="CY12" s="109"/>
      <c r="CZ12" s="109"/>
      <c r="DA12" s="109"/>
      <c r="DB12" s="109"/>
      <c r="DC12" s="114"/>
      <c r="DD12" s="116">
        <f t="shared" si="5"/>
        <v>39</v>
      </c>
      <c r="DE12" s="168">
        <v>39</v>
      </c>
      <c r="DF12" s="116">
        <f t="shared" si="1"/>
        <v>0</v>
      </c>
      <c r="DG12" s="117">
        <f t="shared" si="2"/>
        <v>1</v>
      </c>
      <c r="DH12" s="299">
        <f>AVERAGE(DG12:DG19)</f>
        <v>1</v>
      </c>
      <c r="DI12" s="188">
        <v>39</v>
      </c>
      <c r="DJ12" s="116">
        <f t="shared" si="4"/>
        <v>0</v>
      </c>
      <c r="DK12" s="117">
        <f t="shared" si="3"/>
        <v>1</v>
      </c>
      <c r="DL12" s="299">
        <f>AVERAGE(DK12:DK19)</f>
        <v>1</v>
      </c>
      <c r="DN12" s="214">
        <v>1</v>
      </c>
      <c r="DO12" s="213" t="s">
        <v>348</v>
      </c>
      <c r="DQ12" s="214"/>
      <c r="DR12" s="213"/>
    </row>
    <row r="13" spans="1:122" x14ac:dyDescent="0.4">
      <c r="A13" s="320"/>
      <c r="B13" s="145" t="s">
        <v>277</v>
      </c>
      <c r="C13" s="120"/>
      <c r="D13" s="121"/>
      <c r="E13" s="121"/>
      <c r="F13" s="121"/>
      <c r="G13" s="121"/>
      <c r="H13" s="121"/>
      <c r="I13" s="146"/>
      <c r="J13" s="124"/>
      <c r="K13" s="121"/>
      <c r="L13" s="121"/>
      <c r="M13" s="121"/>
      <c r="N13" s="121"/>
      <c r="O13" s="121"/>
      <c r="P13" s="146" t="s">
        <v>250</v>
      </c>
      <c r="Q13" s="120"/>
      <c r="R13" s="121"/>
      <c r="S13" s="121"/>
      <c r="T13" s="121"/>
      <c r="U13" s="121"/>
      <c r="V13" s="121"/>
      <c r="W13" s="146"/>
      <c r="X13" s="120"/>
      <c r="Y13" s="121"/>
      <c r="Z13" s="121"/>
      <c r="AA13" s="121"/>
      <c r="AB13" s="121"/>
      <c r="AC13" s="121"/>
      <c r="AD13" s="146"/>
      <c r="AE13" s="120"/>
      <c r="AF13" s="121"/>
      <c r="AG13" s="121"/>
      <c r="AH13" s="121"/>
      <c r="AI13" s="121"/>
      <c r="AJ13" s="121"/>
      <c r="AK13" s="146" t="s">
        <v>250</v>
      </c>
      <c r="AL13" s="120"/>
      <c r="AM13" s="121"/>
      <c r="AN13" s="121"/>
      <c r="AO13" s="121"/>
      <c r="AP13" s="121"/>
      <c r="AQ13" s="121"/>
      <c r="AR13" s="146" t="s">
        <v>299</v>
      </c>
      <c r="AS13" s="120"/>
      <c r="AT13" s="121"/>
      <c r="AU13" s="121"/>
      <c r="AV13" s="121"/>
      <c r="AW13" s="121"/>
      <c r="AX13" s="121" t="s">
        <v>250</v>
      </c>
      <c r="AY13" s="146" t="s">
        <v>250</v>
      </c>
      <c r="AZ13" s="120"/>
      <c r="BA13" s="121"/>
      <c r="BB13" s="121"/>
      <c r="BC13" s="121"/>
      <c r="BD13" s="121"/>
      <c r="BE13" s="121"/>
      <c r="BF13" s="146" t="s">
        <v>250</v>
      </c>
      <c r="BG13" s="120"/>
      <c r="BH13" s="121"/>
      <c r="BI13" s="121" t="s">
        <v>250</v>
      </c>
      <c r="BJ13" s="121"/>
      <c r="BK13" s="121" t="s">
        <v>250</v>
      </c>
      <c r="BL13" s="121"/>
      <c r="BM13" s="146" t="s">
        <v>250</v>
      </c>
      <c r="BN13" s="125"/>
      <c r="BO13" s="121"/>
      <c r="BP13" s="121"/>
      <c r="BQ13" s="121"/>
      <c r="BR13" s="121"/>
      <c r="BS13" s="121"/>
      <c r="BT13" s="146" t="s">
        <v>250</v>
      </c>
      <c r="BU13" s="209"/>
      <c r="BV13" s="121"/>
      <c r="BW13" s="121"/>
      <c r="BX13" s="121"/>
      <c r="BY13" s="121"/>
      <c r="BZ13" s="121"/>
      <c r="CA13" s="146" t="s">
        <v>250</v>
      </c>
      <c r="CB13" s="120"/>
      <c r="CC13" s="121"/>
      <c r="CD13" s="121"/>
      <c r="CE13" s="121"/>
      <c r="CF13" s="121"/>
      <c r="CG13" s="121"/>
      <c r="CH13" s="146" t="s">
        <v>250</v>
      </c>
      <c r="CI13" s="124"/>
      <c r="CJ13" s="121"/>
      <c r="CK13" s="121"/>
      <c r="CL13" s="121"/>
      <c r="CM13" s="121"/>
      <c r="CN13" s="121"/>
      <c r="CO13" s="146"/>
      <c r="CP13" s="124"/>
      <c r="CQ13" s="121"/>
      <c r="CR13" s="121"/>
      <c r="CS13" s="121"/>
      <c r="CT13" s="121"/>
      <c r="CU13" s="121"/>
      <c r="CV13" s="146" t="s">
        <v>250</v>
      </c>
      <c r="CW13" s="120"/>
      <c r="CX13" s="121"/>
      <c r="CY13" s="121"/>
      <c r="CZ13" s="121"/>
      <c r="DA13" s="121"/>
      <c r="DB13" s="121"/>
      <c r="DC13" s="126"/>
      <c r="DD13" s="128">
        <f t="shared" si="5"/>
        <v>13</v>
      </c>
      <c r="DE13" s="169">
        <v>13</v>
      </c>
      <c r="DF13" s="128">
        <f t="shared" si="1"/>
        <v>0</v>
      </c>
      <c r="DG13" s="129">
        <f t="shared" si="2"/>
        <v>1</v>
      </c>
      <c r="DH13" s="300"/>
      <c r="DI13" s="189">
        <v>13</v>
      </c>
      <c r="DJ13" s="128">
        <f t="shared" si="4"/>
        <v>0</v>
      </c>
      <c r="DK13" s="129">
        <f t="shared" si="3"/>
        <v>1</v>
      </c>
      <c r="DL13" s="300"/>
      <c r="DN13" s="215">
        <f>AVERAGE(DN10:DN12)</f>
        <v>1</v>
      </c>
      <c r="DO13" s="212"/>
      <c r="DQ13" s="215"/>
      <c r="DR13" s="212"/>
    </row>
    <row r="14" spans="1:122" x14ac:dyDescent="0.4">
      <c r="A14" s="320"/>
      <c r="B14" s="145" t="s">
        <v>276</v>
      </c>
      <c r="C14" s="120"/>
      <c r="D14" s="121"/>
      <c r="E14" s="121"/>
      <c r="F14" s="147" t="s">
        <v>250</v>
      </c>
      <c r="G14" s="121"/>
      <c r="H14" s="121"/>
      <c r="I14" s="123"/>
      <c r="J14" s="124"/>
      <c r="K14" s="121"/>
      <c r="L14" s="121"/>
      <c r="M14" s="121"/>
      <c r="N14" s="121"/>
      <c r="O14" s="121"/>
      <c r="P14" s="123"/>
      <c r="Q14" s="120"/>
      <c r="R14" s="121"/>
      <c r="S14" s="121"/>
      <c r="T14" s="121"/>
      <c r="U14" s="121"/>
      <c r="V14" s="121"/>
      <c r="W14" s="123"/>
      <c r="X14" s="120"/>
      <c r="Y14" s="121"/>
      <c r="Z14" s="121"/>
      <c r="AA14" s="121"/>
      <c r="AB14" s="121"/>
      <c r="AC14" s="121"/>
      <c r="AD14" s="123"/>
      <c r="AE14" s="120"/>
      <c r="AF14" s="121"/>
      <c r="AG14" s="121"/>
      <c r="AH14" s="121"/>
      <c r="AI14" s="121"/>
      <c r="AJ14" s="121"/>
      <c r="AK14" s="123"/>
      <c r="AL14" s="120"/>
      <c r="AM14" s="121"/>
      <c r="AN14" s="121"/>
      <c r="AO14" s="121"/>
      <c r="AP14" s="121"/>
      <c r="AQ14" s="121"/>
      <c r="AR14" s="123"/>
      <c r="AS14" s="120"/>
      <c r="AT14" s="121"/>
      <c r="AU14" s="121"/>
      <c r="AV14" s="121"/>
      <c r="AW14" s="121"/>
      <c r="AX14" s="121"/>
      <c r="AY14" s="123"/>
      <c r="AZ14" s="120"/>
      <c r="BA14" s="121"/>
      <c r="BB14" s="121"/>
      <c r="BC14" s="121"/>
      <c r="BD14" s="121"/>
      <c r="BE14" s="121"/>
      <c r="BF14" s="123"/>
      <c r="BG14" s="120"/>
      <c r="BH14" s="121"/>
      <c r="BI14" s="121"/>
      <c r="BJ14" s="121"/>
      <c r="BK14" s="121"/>
      <c r="BL14" s="121"/>
      <c r="BM14" s="123"/>
      <c r="BN14" s="125"/>
      <c r="BO14" s="121"/>
      <c r="BP14" s="121"/>
      <c r="BQ14" s="121"/>
      <c r="BR14" s="121"/>
      <c r="BS14" s="121"/>
      <c r="BT14" s="123"/>
      <c r="BU14" s="209"/>
      <c r="BV14" s="121"/>
      <c r="BW14" s="121"/>
      <c r="BX14" s="121"/>
      <c r="BY14" s="121"/>
      <c r="BZ14" s="121"/>
      <c r="CA14" s="123"/>
      <c r="CB14" s="120"/>
      <c r="CC14" s="121"/>
      <c r="CD14" s="121"/>
      <c r="CE14" s="121"/>
      <c r="CF14" s="121"/>
      <c r="CG14" s="121"/>
      <c r="CH14" s="123"/>
      <c r="CI14" s="124"/>
      <c r="CJ14" s="121"/>
      <c r="CK14" s="121"/>
      <c r="CL14" s="121"/>
      <c r="CM14" s="121"/>
      <c r="CN14" s="121"/>
      <c r="CO14" s="123"/>
      <c r="CP14" s="124"/>
      <c r="CQ14" s="121"/>
      <c r="CR14" s="121"/>
      <c r="CS14" s="121"/>
      <c r="CT14" s="121"/>
      <c r="CU14" s="121"/>
      <c r="CV14" s="123"/>
      <c r="CW14" s="120"/>
      <c r="CX14" s="121"/>
      <c r="CY14" s="121"/>
      <c r="CZ14" s="121"/>
      <c r="DA14" s="121"/>
      <c r="DB14" s="121"/>
      <c r="DC14" s="126"/>
      <c r="DD14" s="128">
        <f t="shared" si="5"/>
        <v>1</v>
      </c>
      <c r="DE14" s="169">
        <v>1</v>
      </c>
      <c r="DF14" s="128">
        <f t="shared" si="1"/>
        <v>0</v>
      </c>
      <c r="DG14" s="129">
        <f t="shared" si="2"/>
        <v>1</v>
      </c>
      <c r="DH14" s="300"/>
      <c r="DI14" s="189">
        <v>1</v>
      </c>
      <c r="DJ14" s="128">
        <f t="shared" si="4"/>
        <v>0</v>
      </c>
      <c r="DK14" s="129">
        <f t="shared" si="3"/>
        <v>1</v>
      </c>
      <c r="DL14" s="300"/>
      <c r="DN14" s="214"/>
      <c r="DO14" s="212"/>
      <c r="DQ14" s="214"/>
      <c r="DR14" s="212"/>
    </row>
    <row r="15" spans="1:122" x14ac:dyDescent="0.4">
      <c r="A15" s="320"/>
      <c r="B15" s="145" t="s">
        <v>119</v>
      </c>
      <c r="C15" s="120"/>
      <c r="D15" s="121"/>
      <c r="E15" s="121"/>
      <c r="F15" s="121"/>
      <c r="G15" s="147" t="s">
        <v>250</v>
      </c>
      <c r="H15" s="121"/>
      <c r="I15" s="123"/>
      <c r="J15" s="124"/>
      <c r="K15" s="121"/>
      <c r="L15" s="121"/>
      <c r="M15" s="121"/>
      <c r="N15" s="121"/>
      <c r="O15" s="121"/>
      <c r="P15" s="123"/>
      <c r="Q15" s="120"/>
      <c r="R15" s="121"/>
      <c r="S15" s="121"/>
      <c r="T15" s="121"/>
      <c r="U15" s="121"/>
      <c r="V15" s="121"/>
      <c r="W15" s="123"/>
      <c r="X15" s="120"/>
      <c r="Y15" s="121"/>
      <c r="Z15" s="121"/>
      <c r="AA15" s="121"/>
      <c r="AB15" s="121"/>
      <c r="AC15" s="121"/>
      <c r="AD15" s="123"/>
      <c r="AE15" s="120"/>
      <c r="AF15" s="121"/>
      <c r="AG15" s="121"/>
      <c r="AH15" s="121"/>
      <c r="AI15" s="121"/>
      <c r="AJ15" s="121"/>
      <c r="AK15" s="123"/>
      <c r="AL15" s="120"/>
      <c r="AM15" s="121"/>
      <c r="AN15" s="121"/>
      <c r="AO15" s="121"/>
      <c r="AP15" s="121"/>
      <c r="AQ15" s="121"/>
      <c r="AR15" s="123"/>
      <c r="AS15" s="120"/>
      <c r="AT15" s="121"/>
      <c r="AU15" s="121"/>
      <c r="AV15" s="121"/>
      <c r="AW15" s="121"/>
      <c r="AX15" s="121"/>
      <c r="AY15" s="123"/>
      <c r="AZ15" s="120"/>
      <c r="BA15" s="121"/>
      <c r="BB15" s="121"/>
      <c r="BC15" s="121"/>
      <c r="BD15" s="121"/>
      <c r="BE15" s="121"/>
      <c r="BF15" s="123"/>
      <c r="BG15" s="120"/>
      <c r="BH15" s="121"/>
      <c r="BI15" s="121"/>
      <c r="BJ15" s="121"/>
      <c r="BK15" s="121"/>
      <c r="BL15" s="121"/>
      <c r="BM15" s="123"/>
      <c r="BN15" s="125"/>
      <c r="BO15" s="121"/>
      <c r="BP15" s="121"/>
      <c r="BQ15" s="121"/>
      <c r="BR15" s="121"/>
      <c r="BS15" s="121"/>
      <c r="BT15" s="123"/>
      <c r="BU15" s="209"/>
      <c r="BV15" s="121"/>
      <c r="BW15" s="121"/>
      <c r="BX15" s="121"/>
      <c r="BY15" s="121"/>
      <c r="BZ15" s="121"/>
      <c r="CA15" s="123"/>
      <c r="CB15" s="120"/>
      <c r="CC15" s="121"/>
      <c r="CD15" s="121"/>
      <c r="CE15" s="121"/>
      <c r="CF15" s="121"/>
      <c r="CG15" s="121"/>
      <c r="CH15" s="123"/>
      <c r="CI15" s="124"/>
      <c r="CJ15" s="121"/>
      <c r="CK15" s="121"/>
      <c r="CL15" s="121"/>
      <c r="CM15" s="121"/>
      <c r="CN15" s="121"/>
      <c r="CO15" s="123"/>
      <c r="CP15" s="124"/>
      <c r="CQ15" s="121"/>
      <c r="CR15" s="121"/>
      <c r="CS15" s="121"/>
      <c r="CT15" s="121"/>
      <c r="CU15" s="121"/>
      <c r="CV15" s="123"/>
      <c r="CW15" s="120"/>
      <c r="CX15" s="121"/>
      <c r="CY15" s="121"/>
      <c r="CZ15" s="121"/>
      <c r="DA15" s="121"/>
      <c r="DB15" s="121"/>
      <c r="DC15" s="126"/>
      <c r="DD15" s="128">
        <f t="shared" si="5"/>
        <v>1</v>
      </c>
      <c r="DE15" s="169">
        <v>1</v>
      </c>
      <c r="DF15" s="128">
        <f t="shared" si="1"/>
        <v>0</v>
      </c>
      <c r="DG15" s="129">
        <f t="shared" si="2"/>
        <v>1</v>
      </c>
      <c r="DH15" s="300"/>
      <c r="DI15" s="189">
        <v>1</v>
      </c>
      <c r="DJ15" s="128">
        <f t="shared" si="4"/>
        <v>0</v>
      </c>
      <c r="DK15" s="129">
        <f t="shared" si="3"/>
        <v>1</v>
      </c>
      <c r="DL15" s="300"/>
      <c r="DN15" s="212"/>
      <c r="DO15" s="212"/>
      <c r="DQ15" s="212"/>
      <c r="DR15" s="212"/>
    </row>
    <row r="16" spans="1:122" x14ac:dyDescent="0.4">
      <c r="A16" s="320"/>
      <c r="B16" s="145" t="s">
        <v>66</v>
      </c>
      <c r="C16" s="120"/>
      <c r="D16" s="121"/>
      <c r="E16" s="121"/>
      <c r="F16" s="121"/>
      <c r="G16" s="121"/>
      <c r="H16" s="121"/>
      <c r="I16" s="123"/>
      <c r="J16" s="124"/>
      <c r="K16" s="121"/>
      <c r="L16" s="121"/>
      <c r="M16" s="121"/>
      <c r="N16" s="121"/>
      <c r="O16" s="121"/>
      <c r="P16" s="123"/>
      <c r="Q16" s="120"/>
      <c r="R16" s="121"/>
      <c r="S16" s="121"/>
      <c r="T16" s="121"/>
      <c r="U16" s="121"/>
      <c r="V16" s="121"/>
      <c r="W16" s="123"/>
      <c r="X16" s="120"/>
      <c r="Y16" s="121"/>
      <c r="Z16" s="121"/>
      <c r="AA16" s="121"/>
      <c r="AB16" s="121"/>
      <c r="AC16" s="121"/>
      <c r="AD16" s="123"/>
      <c r="AE16" s="120"/>
      <c r="AF16" s="121"/>
      <c r="AG16" s="121"/>
      <c r="AH16" s="121"/>
      <c r="AI16" s="121"/>
      <c r="AJ16" s="121"/>
      <c r="AK16" s="123"/>
      <c r="AL16" s="120"/>
      <c r="AM16" s="121"/>
      <c r="AN16" s="121"/>
      <c r="AO16" s="121"/>
      <c r="AP16" s="121"/>
      <c r="AQ16" s="121"/>
      <c r="AR16" s="123"/>
      <c r="AS16" s="120"/>
      <c r="AT16" s="121"/>
      <c r="AU16" s="121"/>
      <c r="AV16" s="121"/>
      <c r="AW16" s="147" t="s">
        <v>250</v>
      </c>
      <c r="AX16" s="121"/>
      <c r="AY16" s="123"/>
      <c r="AZ16" s="120"/>
      <c r="BA16" s="121"/>
      <c r="BB16" s="121"/>
      <c r="BC16" s="121"/>
      <c r="BD16" s="121"/>
      <c r="BE16" s="121"/>
      <c r="BF16" s="123"/>
      <c r="BG16" s="120"/>
      <c r="BH16" s="121"/>
      <c r="BI16" s="121"/>
      <c r="BJ16" s="121"/>
      <c r="BK16" s="121"/>
      <c r="BL16" s="121"/>
      <c r="BM16" s="123"/>
      <c r="BN16" s="125"/>
      <c r="BO16" s="121"/>
      <c r="BP16" s="121"/>
      <c r="BQ16" s="121"/>
      <c r="BR16" s="121"/>
      <c r="BS16" s="121"/>
      <c r="BT16" s="123"/>
      <c r="BU16" s="209"/>
      <c r="BV16" s="121"/>
      <c r="BW16" s="121"/>
      <c r="BX16" s="121"/>
      <c r="BY16" s="121"/>
      <c r="BZ16" s="121"/>
      <c r="CA16" s="123"/>
      <c r="CB16" s="120"/>
      <c r="CC16" s="121"/>
      <c r="CD16" s="121"/>
      <c r="CE16" s="121"/>
      <c r="CF16" s="121"/>
      <c r="CG16" s="121"/>
      <c r="CH16" s="123"/>
      <c r="CI16" s="124"/>
      <c r="CJ16" s="121"/>
      <c r="CK16" s="121"/>
      <c r="CL16" s="121"/>
      <c r="CM16" s="121"/>
      <c r="CN16" s="121"/>
      <c r="CO16" s="123"/>
      <c r="CP16" s="124"/>
      <c r="CQ16" s="121"/>
      <c r="CR16" s="121"/>
      <c r="CS16" s="121"/>
      <c r="CT16" s="121"/>
      <c r="CU16" s="121"/>
      <c r="CV16" s="123"/>
      <c r="CW16" s="120"/>
      <c r="CX16" s="121"/>
      <c r="CY16" s="121"/>
      <c r="CZ16" s="121"/>
      <c r="DA16" s="121"/>
      <c r="DB16" s="121"/>
      <c r="DC16" s="126"/>
      <c r="DD16" s="128">
        <f t="shared" si="5"/>
        <v>1</v>
      </c>
      <c r="DE16" s="169">
        <v>1</v>
      </c>
      <c r="DF16" s="128">
        <f t="shared" si="1"/>
        <v>0</v>
      </c>
      <c r="DG16" s="129">
        <f t="shared" si="2"/>
        <v>1</v>
      </c>
      <c r="DH16" s="300"/>
      <c r="DI16" s="189">
        <v>1</v>
      </c>
      <c r="DJ16" s="128">
        <f t="shared" si="4"/>
        <v>0</v>
      </c>
      <c r="DK16" s="129">
        <f t="shared" si="3"/>
        <v>1</v>
      </c>
      <c r="DL16" s="300"/>
      <c r="DN16" s="214">
        <f>AVERAGE(DN3,DN4,DN5,DN9,DN13)</f>
        <v>0.81985714285714284</v>
      </c>
      <c r="DQ16" s="215"/>
      <c r="DR16" s="214"/>
    </row>
    <row r="17" spans="1:116" x14ac:dyDescent="0.4">
      <c r="A17" s="320"/>
      <c r="B17" s="145" t="s">
        <v>136</v>
      </c>
      <c r="C17" s="120"/>
      <c r="D17" s="121"/>
      <c r="E17" s="121"/>
      <c r="F17" s="121"/>
      <c r="G17" s="121"/>
      <c r="H17" s="121"/>
      <c r="I17" s="123"/>
      <c r="J17" s="124"/>
      <c r="K17" s="121"/>
      <c r="L17" s="121"/>
      <c r="M17" s="121"/>
      <c r="N17" s="121"/>
      <c r="O17" s="121"/>
      <c r="P17" s="123"/>
      <c r="Q17" s="120"/>
      <c r="R17" s="121"/>
      <c r="S17" s="121"/>
      <c r="T17" s="121"/>
      <c r="U17" s="121"/>
      <c r="V17" s="121"/>
      <c r="W17" s="123"/>
      <c r="X17" s="120"/>
      <c r="Y17" s="121"/>
      <c r="Z17" s="121"/>
      <c r="AA17" s="121"/>
      <c r="AB17" s="121"/>
      <c r="AC17" s="121"/>
      <c r="AD17" s="123"/>
      <c r="AE17" s="120"/>
      <c r="AF17" s="121"/>
      <c r="AG17" s="121"/>
      <c r="AH17" s="121"/>
      <c r="AI17" s="121"/>
      <c r="AJ17" s="121"/>
      <c r="AK17" s="123"/>
      <c r="AL17" s="120"/>
      <c r="AM17" s="121"/>
      <c r="AN17" s="121"/>
      <c r="AO17" s="121"/>
      <c r="AP17" s="121"/>
      <c r="AQ17" s="121"/>
      <c r="AR17" s="123"/>
      <c r="AS17" s="120"/>
      <c r="AT17" s="121"/>
      <c r="AU17" s="121"/>
      <c r="AV17" s="121"/>
      <c r="AW17" s="121"/>
      <c r="AX17" s="121"/>
      <c r="AY17" s="123"/>
      <c r="AZ17" s="120"/>
      <c r="BA17" s="121"/>
      <c r="BB17" s="121"/>
      <c r="BC17" s="121"/>
      <c r="BD17" s="121"/>
      <c r="BE17" s="121"/>
      <c r="BF17" s="123"/>
      <c r="BG17" s="120"/>
      <c r="BH17" s="121"/>
      <c r="BI17" s="121"/>
      <c r="BJ17" s="121"/>
      <c r="BK17" s="121"/>
      <c r="BL17" s="147" t="s">
        <v>250</v>
      </c>
      <c r="BM17" s="123"/>
      <c r="BN17" s="125"/>
      <c r="BO17" s="121"/>
      <c r="BP17" s="121"/>
      <c r="BQ17" s="121"/>
      <c r="BR17" s="121"/>
      <c r="BS17" s="147" t="s">
        <v>250</v>
      </c>
      <c r="BT17" s="123"/>
      <c r="BU17" s="209"/>
      <c r="BV17" s="121"/>
      <c r="BW17" s="121"/>
      <c r="BX17" s="121"/>
      <c r="BY17" s="121"/>
      <c r="BZ17" s="147" t="s">
        <v>250</v>
      </c>
      <c r="CA17" s="123"/>
      <c r="CB17" s="120"/>
      <c r="CC17" s="121"/>
      <c r="CD17" s="121"/>
      <c r="CE17" s="121"/>
      <c r="CF17" s="121"/>
      <c r="CG17" s="147" t="s">
        <v>250</v>
      </c>
      <c r="CH17" s="123"/>
      <c r="CI17" s="124"/>
      <c r="CJ17" s="121"/>
      <c r="CK17" s="121"/>
      <c r="CL17" s="121"/>
      <c r="CM17" s="121"/>
      <c r="CN17" s="147" t="s">
        <v>250</v>
      </c>
      <c r="CO17" s="123"/>
      <c r="CP17" s="124"/>
      <c r="CQ17" s="121"/>
      <c r="CR17" s="121"/>
      <c r="CS17" s="121"/>
      <c r="CT17" s="121"/>
      <c r="CU17" s="147" t="s">
        <v>250</v>
      </c>
      <c r="CV17" s="123"/>
      <c r="CW17" s="120"/>
      <c r="CX17" s="121"/>
      <c r="CY17" s="121"/>
      <c r="CZ17" s="121"/>
      <c r="DA17" s="121"/>
      <c r="DB17" s="121"/>
      <c r="DC17" s="126"/>
      <c r="DD17" s="128">
        <f t="shared" si="5"/>
        <v>6</v>
      </c>
      <c r="DE17" s="169">
        <v>6</v>
      </c>
      <c r="DF17" s="128">
        <f t="shared" si="1"/>
        <v>0</v>
      </c>
      <c r="DG17" s="129">
        <f t="shared" si="2"/>
        <v>1</v>
      </c>
      <c r="DH17" s="300"/>
      <c r="DI17" s="189">
        <v>6</v>
      </c>
      <c r="DJ17" s="128">
        <f t="shared" si="4"/>
        <v>0</v>
      </c>
      <c r="DK17" s="129">
        <f t="shared" si="3"/>
        <v>1</v>
      </c>
      <c r="DL17" s="300"/>
    </row>
    <row r="18" spans="1:116" x14ac:dyDescent="0.4">
      <c r="A18" s="320"/>
      <c r="B18" s="145" t="s">
        <v>275</v>
      </c>
      <c r="C18" s="148" t="s">
        <v>250</v>
      </c>
      <c r="D18" s="147" t="s">
        <v>250</v>
      </c>
      <c r="E18" s="147" t="s">
        <v>250</v>
      </c>
      <c r="F18" s="147" t="s">
        <v>250</v>
      </c>
      <c r="G18" s="147" t="s">
        <v>250</v>
      </c>
      <c r="H18" s="121"/>
      <c r="I18" s="123"/>
      <c r="J18" s="124"/>
      <c r="K18" s="147" t="s">
        <v>250</v>
      </c>
      <c r="L18" s="147" t="s">
        <v>250</v>
      </c>
      <c r="M18" s="147" t="s">
        <v>250</v>
      </c>
      <c r="N18" s="147" t="s">
        <v>250</v>
      </c>
      <c r="O18" s="121"/>
      <c r="P18" s="123"/>
      <c r="Q18" s="148" t="s">
        <v>250</v>
      </c>
      <c r="R18" s="147" t="s">
        <v>250</v>
      </c>
      <c r="S18" s="147" t="s">
        <v>250</v>
      </c>
      <c r="T18" s="147" t="s">
        <v>250</v>
      </c>
      <c r="U18" s="147" t="s">
        <v>250</v>
      </c>
      <c r="V18" s="121"/>
      <c r="W18" s="123"/>
      <c r="X18" s="148" t="s">
        <v>250</v>
      </c>
      <c r="Y18" s="147" t="s">
        <v>250</v>
      </c>
      <c r="Z18" s="147" t="s">
        <v>250</v>
      </c>
      <c r="AA18" s="147" t="s">
        <v>250</v>
      </c>
      <c r="AB18" s="147" t="s">
        <v>250</v>
      </c>
      <c r="AC18" s="121"/>
      <c r="AD18" s="123"/>
      <c r="AE18" s="148" t="s">
        <v>250</v>
      </c>
      <c r="AF18" s="147" t="s">
        <v>250</v>
      </c>
      <c r="AG18" s="147" t="s">
        <v>250</v>
      </c>
      <c r="AH18" s="147" t="s">
        <v>250</v>
      </c>
      <c r="AI18" s="147"/>
      <c r="AJ18" s="121"/>
      <c r="AK18" s="123"/>
      <c r="AL18" s="148" t="s">
        <v>299</v>
      </c>
      <c r="AM18" s="147" t="s">
        <v>299</v>
      </c>
      <c r="AN18" s="147" t="s">
        <v>299</v>
      </c>
      <c r="AO18" s="147" t="s">
        <v>250</v>
      </c>
      <c r="AP18" s="147"/>
      <c r="AQ18" s="121"/>
      <c r="AR18" s="123"/>
      <c r="AS18" s="148" t="s">
        <v>250</v>
      </c>
      <c r="AT18" s="147" t="s">
        <v>250</v>
      </c>
      <c r="AU18" s="147"/>
      <c r="AV18" s="147"/>
      <c r="AW18" s="147" t="s">
        <v>250</v>
      </c>
      <c r="AX18" s="121"/>
      <c r="AY18" s="123"/>
      <c r="AZ18" s="148" t="s">
        <v>250</v>
      </c>
      <c r="BA18" s="147" t="s">
        <v>250</v>
      </c>
      <c r="BB18" s="147" t="s">
        <v>250</v>
      </c>
      <c r="BC18" s="147" t="s">
        <v>250</v>
      </c>
      <c r="BD18" s="147" t="s">
        <v>250</v>
      </c>
      <c r="BE18" s="121"/>
      <c r="BF18" s="123"/>
      <c r="BG18" s="148" t="s">
        <v>250</v>
      </c>
      <c r="BH18" s="147" t="s">
        <v>250</v>
      </c>
      <c r="BI18" s="147" t="s">
        <v>250</v>
      </c>
      <c r="BJ18" s="147" t="s">
        <v>250</v>
      </c>
      <c r="BK18" s="147" t="s">
        <v>250</v>
      </c>
      <c r="BL18" s="121"/>
      <c r="BM18" s="123"/>
      <c r="BN18" s="125"/>
      <c r="BO18" s="147" t="s">
        <v>250</v>
      </c>
      <c r="BP18" s="147" t="s">
        <v>299</v>
      </c>
      <c r="BQ18" s="147" t="s">
        <v>299</v>
      </c>
      <c r="BR18" s="147" t="s">
        <v>250</v>
      </c>
      <c r="BS18" s="121"/>
      <c r="BT18" s="123"/>
      <c r="BU18" s="203" t="s">
        <v>250</v>
      </c>
      <c r="BV18" s="216" t="s">
        <v>250</v>
      </c>
      <c r="BW18" s="216" t="s">
        <v>250</v>
      </c>
      <c r="BX18" s="216" t="s">
        <v>250</v>
      </c>
      <c r="BY18" s="147" t="s">
        <v>250</v>
      </c>
      <c r="BZ18" s="121"/>
      <c r="CA18" s="123"/>
      <c r="CB18" s="148" t="s">
        <v>250</v>
      </c>
      <c r="CC18" s="147" t="s">
        <v>250</v>
      </c>
      <c r="CD18" s="147" t="s">
        <v>250</v>
      </c>
      <c r="CE18" s="147" t="s">
        <v>250</v>
      </c>
      <c r="CF18" s="147" t="s">
        <v>250</v>
      </c>
      <c r="CG18" s="121"/>
      <c r="CH18" s="123"/>
      <c r="CI18" s="124"/>
      <c r="CJ18" s="147" t="s">
        <v>250</v>
      </c>
      <c r="CK18" s="147" t="s">
        <v>250</v>
      </c>
      <c r="CL18" s="147" t="s">
        <v>250</v>
      </c>
      <c r="CM18" s="147" t="s">
        <v>250</v>
      </c>
      <c r="CN18" s="121"/>
      <c r="CO18" s="123"/>
      <c r="CP18" s="124"/>
      <c r="CQ18" s="147" t="s">
        <v>250</v>
      </c>
      <c r="CR18" s="147" t="s">
        <v>250</v>
      </c>
      <c r="CS18" s="147" t="s">
        <v>250</v>
      </c>
      <c r="CT18" s="147" t="s">
        <v>250</v>
      </c>
      <c r="CU18" s="121" t="s">
        <v>250</v>
      </c>
      <c r="CV18" s="123"/>
      <c r="CW18" s="120"/>
      <c r="CX18" s="121"/>
      <c r="CY18" s="121"/>
      <c r="CZ18" s="121"/>
      <c r="DA18" s="121"/>
      <c r="DB18" s="121"/>
      <c r="DC18" s="126"/>
      <c r="DD18" s="128">
        <f t="shared" si="5"/>
        <v>63</v>
      </c>
      <c r="DE18" s="169">
        <v>63</v>
      </c>
      <c r="DF18" s="128">
        <f t="shared" si="1"/>
        <v>0</v>
      </c>
      <c r="DG18" s="129">
        <f t="shared" si="2"/>
        <v>1</v>
      </c>
      <c r="DH18" s="300"/>
      <c r="DI18" s="189">
        <v>63</v>
      </c>
      <c r="DJ18" s="128">
        <f t="shared" si="4"/>
        <v>0</v>
      </c>
      <c r="DK18" s="129">
        <f t="shared" si="3"/>
        <v>1</v>
      </c>
      <c r="DL18" s="300"/>
    </row>
    <row r="19" spans="1:116" ht="33.75" thickBot="1" x14ac:dyDescent="0.45">
      <c r="A19" s="321"/>
      <c r="B19" s="149" t="s">
        <v>274</v>
      </c>
      <c r="C19" s="133"/>
      <c r="D19" s="150" t="s">
        <v>250</v>
      </c>
      <c r="E19" s="134"/>
      <c r="F19" s="150" t="s">
        <v>250</v>
      </c>
      <c r="G19" s="134"/>
      <c r="H19" s="134"/>
      <c r="I19" s="135"/>
      <c r="J19" s="136"/>
      <c r="K19" s="150" t="s">
        <v>250</v>
      </c>
      <c r="L19" s="134"/>
      <c r="M19" s="150" t="s">
        <v>250</v>
      </c>
      <c r="N19" s="134"/>
      <c r="O19" s="134"/>
      <c r="P19" s="135"/>
      <c r="Q19" s="133"/>
      <c r="R19" s="150" t="s">
        <v>250</v>
      </c>
      <c r="S19" s="134"/>
      <c r="T19" s="150" t="s">
        <v>250</v>
      </c>
      <c r="U19" s="134"/>
      <c r="V19" s="134"/>
      <c r="W19" s="135"/>
      <c r="X19" s="133"/>
      <c r="Y19" s="150" t="s">
        <v>250</v>
      </c>
      <c r="Z19" s="134" t="s">
        <v>250</v>
      </c>
      <c r="AA19" s="150" t="s">
        <v>250</v>
      </c>
      <c r="AB19" s="134" t="s">
        <v>250</v>
      </c>
      <c r="AC19" s="134"/>
      <c r="AD19" s="135"/>
      <c r="AE19" s="133"/>
      <c r="AF19" s="150"/>
      <c r="AG19" s="134"/>
      <c r="AH19" s="184" t="s">
        <v>250</v>
      </c>
      <c r="AI19" s="150" t="s">
        <v>250</v>
      </c>
      <c r="AJ19" s="134"/>
      <c r="AK19" s="135"/>
      <c r="AL19" s="133"/>
      <c r="AM19" s="150" t="s">
        <v>299</v>
      </c>
      <c r="AN19" s="134"/>
      <c r="AO19" s="150" t="s">
        <v>299</v>
      </c>
      <c r="AP19" s="134" t="s">
        <v>299</v>
      </c>
      <c r="AQ19" s="134"/>
      <c r="AR19" s="135"/>
      <c r="AS19" s="133"/>
      <c r="AT19" s="150" t="s">
        <v>250</v>
      </c>
      <c r="AU19" s="134"/>
      <c r="AV19" s="150" t="s">
        <v>250</v>
      </c>
      <c r="AW19" s="134"/>
      <c r="AX19" s="134"/>
      <c r="AY19" s="135"/>
      <c r="AZ19" s="133"/>
      <c r="BA19" s="150" t="s">
        <v>250</v>
      </c>
      <c r="BB19" s="134"/>
      <c r="BC19" s="150" t="s">
        <v>250</v>
      </c>
      <c r="BD19" s="134"/>
      <c r="BE19" s="134"/>
      <c r="BF19" s="135"/>
      <c r="BG19" s="133"/>
      <c r="BH19" s="150" t="s">
        <v>250</v>
      </c>
      <c r="BI19" s="134"/>
      <c r="BJ19" s="134"/>
      <c r="BK19" s="134"/>
      <c r="BL19" s="134"/>
      <c r="BM19" s="135"/>
      <c r="BN19" s="137"/>
      <c r="BO19" s="150"/>
      <c r="BP19" s="134"/>
      <c r="BQ19" s="150"/>
      <c r="BR19" s="134"/>
      <c r="BS19" s="134"/>
      <c r="BT19" s="135"/>
      <c r="BU19" s="210"/>
      <c r="BV19" s="184" t="s">
        <v>250</v>
      </c>
      <c r="BW19" s="134"/>
      <c r="BX19" s="184" t="s">
        <v>250</v>
      </c>
      <c r="BY19" s="134"/>
      <c r="BZ19" s="134"/>
      <c r="CA19" s="135"/>
      <c r="CB19" s="133"/>
      <c r="CC19" s="150" t="s">
        <v>250</v>
      </c>
      <c r="CD19" s="134"/>
      <c r="CE19" s="150" t="s">
        <v>250</v>
      </c>
      <c r="CF19" s="134"/>
      <c r="CG19" s="134"/>
      <c r="CH19" s="135"/>
      <c r="CI19" s="136"/>
      <c r="CJ19" s="150" t="s">
        <v>250</v>
      </c>
      <c r="CK19" s="134"/>
      <c r="CL19" s="150" t="s">
        <v>250</v>
      </c>
      <c r="CM19" s="134"/>
      <c r="CN19" s="134"/>
      <c r="CO19" s="135"/>
      <c r="CP19" s="136"/>
      <c r="CQ19" s="134"/>
      <c r="CR19" s="134"/>
      <c r="CS19" s="134"/>
      <c r="CT19" s="134"/>
      <c r="CU19" s="134"/>
      <c r="CV19" s="135"/>
      <c r="CW19" s="133"/>
      <c r="CX19" s="134"/>
      <c r="CY19" s="134"/>
      <c r="CZ19" s="134"/>
      <c r="DA19" s="134"/>
      <c r="DB19" s="134"/>
      <c r="DC19" s="138"/>
      <c r="DD19" s="140">
        <f t="shared" si="5"/>
        <v>26</v>
      </c>
      <c r="DE19" s="170">
        <v>26</v>
      </c>
      <c r="DF19" s="140">
        <f t="shared" si="1"/>
        <v>0</v>
      </c>
      <c r="DG19" s="141">
        <f t="shared" si="2"/>
        <v>1</v>
      </c>
      <c r="DH19" s="301"/>
      <c r="DI19" s="190">
        <v>26</v>
      </c>
      <c r="DJ19" s="140">
        <f t="shared" si="4"/>
        <v>0</v>
      </c>
      <c r="DK19" s="141">
        <f t="shared" si="3"/>
        <v>1</v>
      </c>
      <c r="DL19" s="301"/>
    </row>
    <row r="20" spans="1:116" x14ac:dyDescent="0.4">
      <c r="A20" s="319" t="s">
        <v>19</v>
      </c>
      <c r="B20" s="142" t="s">
        <v>84</v>
      </c>
      <c r="C20" s="151"/>
      <c r="D20" s="152" t="s">
        <v>250</v>
      </c>
      <c r="E20" s="152" t="s">
        <v>250</v>
      </c>
      <c r="F20" s="152" t="s">
        <v>250</v>
      </c>
      <c r="G20" s="152" t="s">
        <v>250</v>
      </c>
      <c r="H20" s="109"/>
      <c r="I20" s="110"/>
      <c r="J20" s="111"/>
      <c r="K20" s="109"/>
      <c r="L20" s="109"/>
      <c r="M20" s="109"/>
      <c r="N20" s="109"/>
      <c r="O20" s="109"/>
      <c r="P20" s="110"/>
      <c r="Q20" s="151"/>
      <c r="R20" s="109"/>
      <c r="S20" s="109"/>
      <c r="T20" s="109"/>
      <c r="U20" s="109"/>
      <c r="V20" s="109"/>
      <c r="W20" s="110"/>
      <c r="X20" s="151"/>
      <c r="Y20" s="109"/>
      <c r="Z20" s="109"/>
      <c r="AA20" s="109"/>
      <c r="AB20" s="109"/>
      <c r="AC20" s="109"/>
      <c r="AD20" s="110"/>
      <c r="AE20" s="151"/>
      <c r="AF20" s="109"/>
      <c r="AG20" s="109"/>
      <c r="AH20" s="109"/>
      <c r="AI20" s="109"/>
      <c r="AJ20" s="109"/>
      <c r="AK20" s="110"/>
      <c r="AL20" s="151"/>
      <c r="AM20" s="109"/>
      <c r="AN20" s="109"/>
      <c r="AO20" s="109"/>
      <c r="AP20" s="109"/>
      <c r="AQ20" s="109"/>
      <c r="AR20" s="110"/>
      <c r="AS20" s="151"/>
      <c r="AT20" s="109"/>
      <c r="AU20" s="109"/>
      <c r="AV20" s="109"/>
      <c r="AW20" s="109"/>
      <c r="AX20" s="109"/>
      <c r="AY20" s="110"/>
      <c r="AZ20" s="151"/>
      <c r="BA20" s="109"/>
      <c r="BB20" s="109"/>
      <c r="BC20" s="109"/>
      <c r="BD20" s="109"/>
      <c r="BE20" s="109"/>
      <c r="BF20" s="110"/>
      <c r="BG20" s="151"/>
      <c r="BH20" s="109"/>
      <c r="BI20" s="109"/>
      <c r="BJ20" s="109"/>
      <c r="BK20" s="109"/>
      <c r="BL20" s="109"/>
      <c r="BM20" s="110"/>
      <c r="BN20" s="113"/>
      <c r="BO20" s="109"/>
      <c r="BP20" s="109"/>
      <c r="BQ20" s="109"/>
      <c r="BR20" s="109"/>
      <c r="BS20" s="109"/>
      <c r="BT20" s="110"/>
      <c r="BU20" s="211"/>
      <c r="BV20" s="109"/>
      <c r="BW20" s="109"/>
      <c r="BX20" s="109"/>
      <c r="BY20" s="109"/>
      <c r="BZ20" s="109"/>
      <c r="CA20" s="110"/>
      <c r="CB20" s="151"/>
      <c r="CC20" s="109"/>
      <c r="CD20" s="109"/>
      <c r="CE20" s="109"/>
      <c r="CF20" s="109"/>
      <c r="CG20" s="109"/>
      <c r="CH20" s="110"/>
      <c r="CI20" s="111"/>
      <c r="CJ20" s="109"/>
      <c r="CK20" s="109"/>
      <c r="CL20" s="109"/>
      <c r="CM20" s="109"/>
      <c r="CN20" s="109"/>
      <c r="CO20" s="110"/>
      <c r="CP20" s="111"/>
      <c r="CQ20" s="109"/>
      <c r="CR20" s="109"/>
      <c r="CS20" s="109"/>
      <c r="CT20" s="109"/>
      <c r="CU20" s="109"/>
      <c r="CV20" s="110"/>
      <c r="CW20" s="151"/>
      <c r="CX20" s="109"/>
      <c r="CY20" s="109"/>
      <c r="CZ20" s="109"/>
      <c r="DA20" s="109"/>
      <c r="DB20" s="109"/>
      <c r="DC20" s="114"/>
      <c r="DD20" s="116">
        <f t="shared" si="5"/>
        <v>4</v>
      </c>
      <c r="DE20" s="180">
        <v>4</v>
      </c>
      <c r="DF20" s="116">
        <f t="shared" si="1"/>
        <v>0</v>
      </c>
      <c r="DG20" s="117">
        <f t="shared" si="2"/>
        <v>1</v>
      </c>
      <c r="DH20" s="299">
        <f>AVERAGE(DG20:DG24)</f>
        <v>0.86153846153846148</v>
      </c>
      <c r="DI20" s="188">
        <v>4</v>
      </c>
      <c r="DJ20" s="116">
        <f t="shared" si="4"/>
        <v>0</v>
      </c>
      <c r="DK20" s="117">
        <f t="shared" si="3"/>
        <v>1</v>
      </c>
      <c r="DL20" s="299">
        <f>AVERAGE(DK20:DK24)</f>
        <v>1</v>
      </c>
    </row>
    <row r="21" spans="1:116" x14ac:dyDescent="0.4">
      <c r="A21" s="320"/>
      <c r="B21" s="145" t="s">
        <v>85</v>
      </c>
      <c r="C21" s="120"/>
      <c r="D21" s="121"/>
      <c r="E21" s="121"/>
      <c r="F21" s="121"/>
      <c r="G21" s="121"/>
      <c r="H21" s="121"/>
      <c r="I21" s="123"/>
      <c r="J21" s="124"/>
      <c r="K21" s="121"/>
      <c r="L21" s="121"/>
      <c r="M21" s="121"/>
      <c r="N21" s="121"/>
      <c r="O21" s="121"/>
      <c r="P21" s="153"/>
      <c r="Q21" s="120"/>
      <c r="R21" s="121"/>
      <c r="S21" s="121"/>
      <c r="T21" s="121"/>
      <c r="U21" s="121"/>
      <c r="V21" s="121"/>
      <c r="W21" s="123"/>
      <c r="X21" s="120"/>
      <c r="Y21" s="121"/>
      <c r="Z21" s="121"/>
      <c r="AA21" s="121"/>
      <c r="AB21" s="121"/>
      <c r="AC21" s="121"/>
      <c r="AD21" s="123"/>
      <c r="AE21" s="120"/>
      <c r="AF21" s="121"/>
      <c r="AG21" s="121"/>
      <c r="AH21" s="121"/>
      <c r="AI21" s="121"/>
      <c r="AJ21" s="121"/>
      <c r="AK21" s="177" t="s">
        <v>250</v>
      </c>
      <c r="AL21" s="120"/>
      <c r="AM21" s="121"/>
      <c r="AN21" s="121"/>
      <c r="AO21" s="121"/>
      <c r="AP21" s="121"/>
      <c r="AQ21" s="121"/>
      <c r="AR21" s="123"/>
      <c r="AS21" s="120"/>
      <c r="AT21" s="121"/>
      <c r="AU21" s="121"/>
      <c r="AV21" s="121"/>
      <c r="AW21" s="121"/>
      <c r="AX21" s="121"/>
      <c r="AY21" s="123"/>
      <c r="AZ21" s="120"/>
      <c r="BA21" s="121"/>
      <c r="BB21" s="121"/>
      <c r="BC21" s="121"/>
      <c r="BD21" s="121"/>
      <c r="BE21" s="121"/>
      <c r="BF21" s="123"/>
      <c r="BG21" s="120"/>
      <c r="BH21" s="121"/>
      <c r="BI21" s="121"/>
      <c r="BJ21" s="121"/>
      <c r="BK21" s="121"/>
      <c r="BL21" s="121"/>
      <c r="BM21" s="123"/>
      <c r="BN21" s="125"/>
      <c r="BO21" s="121"/>
      <c r="BP21" s="121"/>
      <c r="BQ21" s="121"/>
      <c r="BR21" s="121"/>
      <c r="BS21" s="121"/>
      <c r="BT21" s="123"/>
      <c r="BU21" s="209"/>
      <c r="BV21" s="121"/>
      <c r="BW21" s="121"/>
      <c r="BX21" s="121"/>
      <c r="BY21" s="121"/>
      <c r="BZ21" s="121"/>
      <c r="CA21" s="123"/>
      <c r="CB21" s="120"/>
      <c r="CC21" s="121"/>
      <c r="CD21" s="121"/>
      <c r="CE21" s="121"/>
      <c r="CF21" s="121"/>
      <c r="CG21" s="121"/>
      <c r="CH21" s="123"/>
      <c r="CI21" s="124"/>
      <c r="CJ21" s="121"/>
      <c r="CK21" s="121"/>
      <c r="CL21" s="121"/>
      <c r="CM21" s="121"/>
      <c r="CN21" s="121"/>
      <c r="CO21" s="123"/>
      <c r="CP21" s="124"/>
      <c r="CQ21" s="121"/>
      <c r="CR21" s="121"/>
      <c r="CS21" s="121"/>
      <c r="CT21" s="121"/>
      <c r="CU21" s="121"/>
      <c r="CV21" s="123"/>
      <c r="CW21" s="120"/>
      <c r="CX21" s="121"/>
      <c r="CY21" s="121"/>
      <c r="CZ21" s="121"/>
      <c r="DA21" s="121"/>
      <c r="DB21" s="121"/>
      <c r="DC21" s="126"/>
      <c r="DD21" s="128">
        <f t="shared" si="5"/>
        <v>1</v>
      </c>
      <c r="DE21" s="181">
        <v>1</v>
      </c>
      <c r="DF21" s="128">
        <f t="shared" si="1"/>
        <v>0</v>
      </c>
      <c r="DG21" s="129">
        <f t="shared" si="2"/>
        <v>1</v>
      </c>
      <c r="DH21" s="300"/>
      <c r="DI21" s="189">
        <v>1</v>
      </c>
      <c r="DJ21" s="128">
        <f t="shared" si="4"/>
        <v>0</v>
      </c>
      <c r="DK21" s="129">
        <f t="shared" si="3"/>
        <v>1</v>
      </c>
      <c r="DL21" s="300"/>
    </row>
    <row r="22" spans="1:116" x14ac:dyDescent="0.4">
      <c r="A22" s="320"/>
      <c r="B22" s="145" t="s">
        <v>294</v>
      </c>
      <c r="C22" s="120"/>
      <c r="D22" s="121"/>
      <c r="E22" s="121"/>
      <c r="F22" s="121"/>
      <c r="G22" s="121"/>
      <c r="H22" s="121"/>
      <c r="I22" s="123"/>
      <c r="J22" s="124"/>
      <c r="K22" s="121"/>
      <c r="L22" s="121"/>
      <c r="M22" s="121"/>
      <c r="N22" s="121"/>
      <c r="O22" s="121"/>
      <c r="P22" s="153"/>
      <c r="Q22" s="120"/>
      <c r="R22" s="121"/>
      <c r="S22" s="121"/>
      <c r="T22" s="121"/>
      <c r="U22" s="121"/>
      <c r="V22" s="121"/>
      <c r="W22" s="153"/>
      <c r="X22" s="120"/>
      <c r="Y22" s="121"/>
      <c r="Z22" s="121"/>
      <c r="AA22" s="121"/>
      <c r="AB22" s="121"/>
      <c r="AC22" s="121"/>
      <c r="AD22" s="153"/>
      <c r="AE22" s="120"/>
      <c r="AF22" s="121"/>
      <c r="AG22" s="121"/>
      <c r="AH22" s="121"/>
      <c r="AI22" s="121"/>
      <c r="AJ22" s="121"/>
      <c r="AK22" s="177" t="s">
        <v>250</v>
      </c>
      <c r="AL22" s="120"/>
      <c r="AM22" s="121"/>
      <c r="AN22" s="121"/>
      <c r="AO22" s="121"/>
      <c r="AP22" s="121"/>
      <c r="AQ22" s="121"/>
      <c r="AR22" s="123"/>
      <c r="AS22" s="120"/>
      <c r="AT22" s="121"/>
      <c r="AU22" s="121"/>
      <c r="AV22" s="121"/>
      <c r="AW22" s="121"/>
      <c r="AX22" s="179"/>
      <c r="AY22" s="177"/>
      <c r="AZ22" s="120"/>
      <c r="BA22" s="121"/>
      <c r="BB22" s="121"/>
      <c r="BC22" s="121"/>
      <c r="BD22" s="121"/>
      <c r="BE22" s="179"/>
      <c r="BF22" s="177"/>
      <c r="BG22" s="120"/>
      <c r="BH22" s="121"/>
      <c r="BI22" s="121"/>
      <c r="BJ22" s="121"/>
      <c r="BK22" s="121"/>
      <c r="BL22" s="121"/>
      <c r="BM22" s="177"/>
      <c r="BN22" s="186"/>
      <c r="BO22" s="185"/>
      <c r="BP22" s="121"/>
      <c r="BQ22" s="121"/>
      <c r="BR22" s="121"/>
      <c r="BS22" s="121"/>
      <c r="BT22" s="177"/>
      <c r="BU22" s="209"/>
      <c r="BV22" s="121"/>
      <c r="BW22" s="121"/>
      <c r="BX22" s="121"/>
      <c r="BY22" s="121"/>
      <c r="BZ22" s="179"/>
      <c r="CA22" s="177"/>
      <c r="CB22" s="120"/>
      <c r="CC22" s="121"/>
      <c r="CD22" s="121"/>
      <c r="CE22" s="121"/>
      <c r="CF22" s="121" t="s">
        <v>250</v>
      </c>
      <c r="CG22" s="179" t="s">
        <v>250</v>
      </c>
      <c r="CH22" s="177" t="s">
        <v>250</v>
      </c>
      <c r="CI22" s="186"/>
      <c r="CJ22" s="121"/>
      <c r="CK22" s="121"/>
      <c r="CL22" s="121"/>
      <c r="CM22" s="121"/>
      <c r="CN22" s="179"/>
      <c r="CO22" s="177"/>
      <c r="CP22" s="186"/>
      <c r="CQ22" s="121"/>
      <c r="CR22" s="121"/>
      <c r="CS22" s="121"/>
      <c r="CT22" s="121"/>
      <c r="CU22" s="179"/>
      <c r="CV22" s="177"/>
      <c r="CW22" s="120"/>
      <c r="CX22" s="121"/>
      <c r="CY22" s="121"/>
      <c r="CZ22" s="121"/>
      <c r="DA22" s="121"/>
      <c r="DB22" s="121"/>
      <c r="DC22" s="126"/>
      <c r="DD22" s="128">
        <f t="shared" si="5"/>
        <v>4</v>
      </c>
      <c r="DE22" s="181">
        <v>13</v>
      </c>
      <c r="DF22" s="128">
        <f t="shared" si="1"/>
        <v>9</v>
      </c>
      <c r="DG22" s="129">
        <f t="shared" si="2"/>
        <v>0.30769230769230771</v>
      </c>
      <c r="DH22" s="300"/>
      <c r="DI22" s="189">
        <v>13</v>
      </c>
      <c r="DJ22" s="128">
        <f t="shared" si="4"/>
        <v>9</v>
      </c>
      <c r="DK22" s="129">
        <f t="shared" si="3"/>
        <v>1</v>
      </c>
      <c r="DL22" s="300"/>
    </row>
    <row r="23" spans="1:116" x14ac:dyDescent="0.4">
      <c r="A23" s="320"/>
      <c r="B23" s="145" t="s">
        <v>295</v>
      </c>
      <c r="C23" s="120"/>
      <c r="D23" s="121"/>
      <c r="E23" s="121"/>
      <c r="F23" s="121"/>
      <c r="G23" s="121"/>
      <c r="H23" s="121"/>
      <c r="I23" s="153" t="s">
        <v>250</v>
      </c>
      <c r="J23" s="124"/>
      <c r="K23" s="121"/>
      <c r="L23" s="121"/>
      <c r="M23" s="121"/>
      <c r="N23" s="121"/>
      <c r="O23" s="121"/>
      <c r="P23" s="153"/>
      <c r="Q23" s="120"/>
      <c r="R23" s="121"/>
      <c r="S23" s="121"/>
      <c r="T23" s="121"/>
      <c r="U23" s="121"/>
      <c r="V23" s="121"/>
      <c r="W23" s="153"/>
      <c r="X23" s="120"/>
      <c r="Y23" s="121"/>
      <c r="Z23" s="121"/>
      <c r="AA23" s="121"/>
      <c r="AB23" s="121"/>
      <c r="AC23" s="121"/>
      <c r="AD23" s="153"/>
      <c r="AE23" s="120"/>
      <c r="AF23" s="121"/>
      <c r="AG23" s="121"/>
      <c r="AH23" s="121"/>
      <c r="AI23" s="121"/>
      <c r="AJ23" s="121"/>
      <c r="AK23" s="177" t="s">
        <v>250</v>
      </c>
      <c r="AL23" s="120"/>
      <c r="AM23" s="121"/>
      <c r="AN23" s="121"/>
      <c r="AO23" s="121"/>
      <c r="AP23" s="121"/>
      <c r="AQ23" s="121"/>
      <c r="AR23" s="177"/>
      <c r="AS23" s="120"/>
      <c r="AT23" s="121"/>
      <c r="AU23" s="121"/>
      <c r="AV23" s="121"/>
      <c r="AW23" s="121"/>
      <c r="AX23" s="121"/>
      <c r="AY23" s="177" t="s">
        <v>250</v>
      </c>
      <c r="AZ23" s="120"/>
      <c r="BA23" s="121"/>
      <c r="BB23" s="121"/>
      <c r="BC23" s="121"/>
      <c r="BD23" s="121" t="s">
        <v>250</v>
      </c>
      <c r="BE23" s="121" t="s">
        <v>250</v>
      </c>
      <c r="BF23" s="177" t="s">
        <v>250</v>
      </c>
      <c r="BG23" s="120"/>
      <c r="BH23" s="121"/>
      <c r="BI23" s="121"/>
      <c r="BJ23" s="121"/>
      <c r="BK23" s="121"/>
      <c r="BL23" s="179" t="s">
        <v>250</v>
      </c>
      <c r="BM23" s="177" t="s">
        <v>250</v>
      </c>
      <c r="BN23" s="125"/>
      <c r="BO23" s="121"/>
      <c r="BP23" s="121"/>
      <c r="BQ23" s="121"/>
      <c r="BR23" s="121"/>
      <c r="BS23" s="179"/>
      <c r="BT23" s="177"/>
      <c r="BU23" s="209"/>
      <c r="BV23" s="121"/>
      <c r="BW23" s="121"/>
      <c r="BX23" s="121"/>
      <c r="BY23" s="121"/>
      <c r="BZ23" s="121"/>
      <c r="CA23" s="177"/>
      <c r="CB23" s="120"/>
      <c r="CC23" s="121"/>
      <c r="CD23" s="121"/>
      <c r="CE23" s="121"/>
      <c r="CF23" s="121"/>
      <c r="CG23" s="121"/>
      <c r="CH23" s="177"/>
      <c r="CI23" s="124"/>
      <c r="CJ23" s="121"/>
      <c r="CK23" s="121"/>
      <c r="CL23" s="121"/>
      <c r="CM23" s="121"/>
      <c r="CN23" s="121" t="s">
        <v>250</v>
      </c>
      <c r="CO23" s="177" t="s">
        <v>250</v>
      </c>
      <c r="CP23" s="124"/>
      <c r="CQ23" s="121"/>
      <c r="CR23" s="121"/>
      <c r="CS23" s="121"/>
      <c r="CT23" s="121" t="s">
        <v>250</v>
      </c>
      <c r="CU23" s="121" t="s">
        <v>250</v>
      </c>
      <c r="CV23" s="177" t="s">
        <v>250</v>
      </c>
      <c r="CW23" s="120"/>
      <c r="CX23" s="121"/>
      <c r="CY23" s="121"/>
      <c r="CZ23" s="121"/>
      <c r="DA23" s="121"/>
      <c r="DB23" s="121"/>
      <c r="DC23" s="126"/>
      <c r="DD23" s="128">
        <f t="shared" si="5"/>
        <v>13</v>
      </c>
      <c r="DE23" s="181">
        <v>13</v>
      </c>
      <c r="DF23" s="128">
        <f t="shared" si="1"/>
        <v>0</v>
      </c>
      <c r="DG23" s="129">
        <f t="shared" si="2"/>
        <v>1</v>
      </c>
      <c r="DH23" s="300"/>
      <c r="DI23" s="189">
        <v>13</v>
      </c>
      <c r="DJ23" s="128">
        <f t="shared" si="4"/>
        <v>0</v>
      </c>
      <c r="DK23" s="129">
        <f t="shared" si="3"/>
        <v>1</v>
      </c>
      <c r="DL23" s="300"/>
    </row>
    <row r="24" spans="1:116" ht="17.25" thickBot="1" x14ac:dyDescent="0.45">
      <c r="A24" s="321"/>
      <c r="B24" s="149" t="s">
        <v>296</v>
      </c>
      <c r="C24" s="133"/>
      <c r="D24" s="134"/>
      <c r="E24" s="134"/>
      <c r="F24" s="134"/>
      <c r="G24" s="134"/>
      <c r="H24" s="134"/>
      <c r="I24" s="155" t="s">
        <v>250</v>
      </c>
      <c r="J24" s="136"/>
      <c r="K24" s="134"/>
      <c r="L24" s="134"/>
      <c r="M24" s="134"/>
      <c r="N24" s="134"/>
      <c r="O24" s="134"/>
      <c r="P24" s="155" t="s">
        <v>250</v>
      </c>
      <c r="Q24" s="133"/>
      <c r="R24" s="134"/>
      <c r="S24" s="134"/>
      <c r="T24" s="134"/>
      <c r="U24" s="134"/>
      <c r="V24" s="134" t="s">
        <v>250</v>
      </c>
      <c r="W24" s="155"/>
      <c r="X24" s="133"/>
      <c r="Y24" s="134"/>
      <c r="Z24" s="134" t="s">
        <v>250</v>
      </c>
      <c r="AA24" s="134"/>
      <c r="AB24" s="134"/>
      <c r="AC24" s="134" t="s">
        <v>250</v>
      </c>
      <c r="AD24" s="155"/>
      <c r="AE24" s="133"/>
      <c r="AF24" s="134"/>
      <c r="AG24" s="134"/>
      <c r="AH24" s="134"/>
      <c r="AI24" s="134"/>
      <c r="AJ24" s="134"/>
      <c r="AK24" s="178" t="s">
        <v>250</v>
      </c>
      <c r="AL24" s="133"/>
      <c r="AM24" s="134"/>
      <c r="AN24" s="134"/>
      <c r="AO24" s="134"/>
      <c r="AP24" s="134"/>
      <c r="AQ24" s="134"/>
      <c r="AR24" s="178"/>
      <c r="AS24" s="133"/>
      <c r="AT24" s="134"/>
      <c r="AU24" s="134"/>
      <c r="AV24" s="134"/>
      <c r="AW24" s="134"/>
      <c r="AX24" s="134"/>
      <c r="AY24" s="178" t="s">
        <v>250</v>
      </c>
      <c r="AZ24" s="133"/>
      <c r="BA24" s="134"/>
      <c r="BB24" s="134"/>
      <c r="BC24" s="134"/>
      <c r="BD24" s="134"/>
      <c r="BE24" s="134" t="s">
        <v>250</v>
      </c>
      <c r="BF24" s="178" t="s">
        <v>250</v>
      </c>
      <c r="BG24" s="133"/>
      <c r="BH24" s="134"/>
      <c r="BI24" s="134"/>
      <c r="BJ24" s="134"/>
      <c r="BK24" s="134"/>
      <c r="BL24" s="134"/>
      <c r="BM24" s="178"/>
      <c r="BN24" s="137"/>
      <c r="BO24" s="134"/>
      <c r="BP24" s="134"/>
      <c r="BQ24" s="134"/>
      <c r="BR24" s="134" t="s">
        <v>250</v>
      </c>
      <c r="BS24" s="134" t="s">
        <v>250</v>
      </c>
      <c r="BT24" s="135"/>
      <c r="BU24" s="210"/>
      <c r="BV24" s="134"/>
      <c r="BW24" s="134"/>
      <c r="BX24" s="134"/>
      <c r="BY24" s="134"/>
      <c r="BZ24" s="134"/>
      <c r="CA24" s="178"/>
      <c r="CB24" s="133"/>
      <c r="CC24" s="134"/>
      <c r="CD24" s="134"/>
      <c r="CE24" s="134"/>
      <c r="CF24" s="134"/>
      <c r="CG24" s="134"/>
      <c r="CH24" s="178"/>
      <c r="CI24" s="136"/>
      <c r="CJ24" s="134"/>
      <c r="CK24" s="134"/>
      <c r="CL24" s="134" t="s">
        <v>250</v>
      </c>
      <c r="CM24" s="134"/>
      <c r="CN24" s="134"/>
      <c r="CO24" s="178" t="s">
        <v>250</v>
      </c>
      <c r="CP24" s="136"/>
      <c r="CQ24" s="134"/>
      <c r="CR24" s="134"/>
      <c r="CS24" s="134"/>
      <c r="CT24" s="134"/>
      <c r="CU24" s="134"/>
      <c r="CV24" s="135"/>
      <c r="CW24" s="133"/>
      <c r="CX24" s="134"/>
      <c r="CY24" s="134"/>
      <c r="CZ24" s="134"/>
      <c r="DA24" s="134"/>
      <c r="DB24" s="134"/>
      <c r="DC24" s="138"/>
      <c r="DD24" s="140">
        <f>COUNTA(C24:DC24)*2</f>
        <v>26</v>
      </c>
      <c r="DE24" s="182">
        <v>26</v>
      </c>
      <c r="DF24" s="140">
        <f t="shared" si="1"/>
        <v>0</v>
      </c>
      <c r="DG24" s="141">
        <f t="shared" si="2"/>
        <v>1</v>
      </c>
      <c r="DH24" s="301"/>
      <c r="DI24" s="190">
        <v>26</v>
      </c>
      <c r="DJ24" s="140">
        <f t="shared" si="4"/>
        <v>0</v>
      </c>
      <c r="DK24" s="141">
        <f t="shared" si="3"/>
        <v>1</v>
      </c>
      <c r="DL24" s="301"/>
    </row>
    <row r="25" spans="1:116" x14ac:dyDescent="0.4">
      <c r="A25" s="319" t="s">
        <v>53</v>
      </c>
      <c r="B25" s="142" t="s">
        <v>273</v>
      </c>
      <c r="C25" s="156" t="s">
        <v>250</v>
      </c>
      <c r="D25" s="109"/>
      <c r="E25" s="109"/>
      <c r="F25" s="109"/>
      <c r="G25" s="109"/>
      <c r="H25" s="109"/>
      <c r="I25" s="110"/>
      <c r="J25" s="111"/>
      <c r="K25" s="109"/>
      <c r="L25" s="109"/>
      <c r="M25" s="109"/>
      <c r="N25" s="109"/>
      <c r="O25" s="109"/>
      <c r="P25" s="110"/>
      <c r="Q25" s="151"/>
      <c r="R25" s="109"/>
      <c r="S25" s="109"/>
      <c r="T25" s="109"/>
      <c r="U25" s="109"/>
      <c r="V25" s="109"/>
      <c r="W25" s="110"/>
      <c r="X25" s="151"/>
      <c r="Y25" s="109"/>
      <c r="Z25" s="109"/>
      <c r="AA25" s="109"/>
      <c r="AB25" s="109"/>
      <c r="AC25" s="109"/>
      <c r="AD25" s="110"/>
      <c r="AE25" s="151"/>
      <c r="AF25" s="109"/>
      <c r="AG25" s="109"/>
      <c r="AH25" s="109"/>
      <c r="AI25" s="109"/>
      <c r="AJ25" s="109"/>
      <c r="AK25" s="110"/>
      <c r="AL25" s="156" t="s">
        <v>299</v>
      </c>
      <c r="AM25" s="109"/>
      <c r="AN25" s="109"/>
      <c r="AO25" s="109"/>
      <c r="AP25" s="109"/>
      <c r="AQ25" s="109"/>
      <c r="AR25" s="110"/>
      <c r="AS25" s="151"/>
      <c r="AT25" s="109"/>
      <c r="AU25" s="109"/>
      <c r="AV25" s="109"/>
      <c r="AW25" s="109"/>
      <c r="AX25" s="109"/>
      <c r="AY25" s="110"/>
      <c r="AZ25" s="151"/>
      <c r="BA25" s="109"/>
      <c r="BB25" s="109"/>
      <c r="BC25" s="109"/>
      <c r="BD25" s="109"/>
      <c r="BE25" s="109"/>
      <c r="BF25" s="110"/>
      <c r="BG25" s="151"/>
      <c r="BH25" s="109"/>
      <c r="BI25" s="109"/>
      <c r="BJ25" s="109"/>
      <c r="BK25" s="109"/>
      <c r="BL25" s="109"/>
      <c r="BM25" s="110"/>
      <c r="BN25" s="113"/>
      <c r="BO25" s="109"/>
      <c r="BP25" s="109"/>
      <c r="BQ25" s="109"/>
      <c r="BR25" s="109"/>
      <c r="BS25" s="109"/>
      <c r="BT25" s="110"/>
      <c r="BU25" s="204" t="s">
        <v>250</v>
      </c>
      <c r="BV25" s="109"/>
      <c r="BW25" s="109"/>
      <c r="BX25" s="109"/>
      <c r="BY25" s="109"/>
      <c r="BZ25" s="109"/>
      <c r="CA25" s="110"/>
      <c r="CB25" s="151"/>
      <c r="CC25" s="109"/>
      <c r="CD25" s="109"/>
      <c r="CE25" s="109"/>
      <c r="CF25" s="109"/>
      <c r="CG25" s="109"/>
      <c r="CH25" s="110"/>
      <c r="CI25" s="111"/>
      <c r="CJ25" s="109"/>
      <c r="CK25" s="109"/>
      <c r="CL25" s="109"/>
      <c r="CM25" s="109"/>
      <c r="CN25" s="109"/>
      <c r="CO25" s="110"/>
      <c r="CP25" s="111"/>
      <c r="CQ25" s="109"/>
      <c r="CR25" s="109"/>
      <c r="CS25" s="109"/>
      <c r="CT25" s="109"/>
      <c r="CU25" s="109"/>
      <c r="CV25" s="110"/>
      <c r="CW25" s="151"/>
      <c r="CX25" s="109"/>
      <c r="CY25" s="109"/>
      <c r="CZ25" s="109"/>
      <c r="DA25" s="109"/>
      <c r="DB25" s="109"/>
      <c r="DC25" s="114"/>
      <c r="DD25" s="116">
        <f t="shared" ref="DD25:DD43" si="6">COUNTA(C25:DC25)</f>
        <v>3</v>
      </c>
      <c r="DE25" s="176">
        <v>3</v>
      </c>
      <c r="DF25" s="116">
        <f t="shared" si="1"/>
        <v>0</v>
      </c>
      <c r="DG25" s="117">
        <f t="shared" si="2"/>
        <v>1</v>
      </c>
      <c r="DH25" s="299">
        <f>AVERAGE(DG25:DG29)</f>
        <v>0.75384615384615383</v>
      </c>
      <c r="DI25" s="188">
        <v>3</v>
      </c>
      <c r="DJ25" s="116">
        <f t="shared" si="4"/>
        <v>0</v>
      </c>
      <c r="DK25" s="117">
        <f t="shared" si="3"/>
        <v>1</v>
      </c>
      <c r="DL25" s="299">
        <f>AVERAGE(DK25:DK29)</f>
        <v>1</v>
      </c>
    </row>
    <row r="26" spans="1:116" x14ac:dyDescent="0.4">
      <c r="A26" s="320"/>
      <c r="B26" s="145" t="s">
        <v>272</v>
      </c>
      <c r="C26" s="120" t="s">
        <v>250</v>
      </c>
      <c r="D26" s="154"/>
      <c r="E26" s="154" t="s">
        <v>250</v>
      </c>
      <c r="F26" s="154"/>
      <c r="G26" s="154" t="s">
        <v>250</v>
      </c>
      <c r="H26" s="121"/>
      <c r="I26" s="123"/>
      <c r="J26" s="124"/>
      <c r="K26" s="154" t="s">
        <v>250</v>
      </c>
      <c r="L26" s="154"/>
      <c r="M26" s="154" t="s">
        <v>250</v>
      </c>
      <c r="N26" s="154"/>
      <c r="O26" s="121"/>
      <c r="P26" s="123"/>
      <c r="Q26" s="120"/>
      <c r="R26" s="154" t="s">
        <v>250</v>
      </c>
      <c r="S26" s="154"/>
      <c r="T26" s="154" t="s">
        <v>250</v>
      </c>
      <c r="U26" s="154"/>
      <c r="V26" s="121" t="s">
        <v>250</v>
      </c>
      <c r="W26" s="123"/>
      <c r="X26" s="120"/>
      <c r="Y26" s="154" t="s">
        <v>250</v>
      </c>
      <c r="Z26" s="154" t="s">
        <v>250</v>
      </c>
      <c r="AA26" s="154"/>
      <c r="AB26" s="154"/>
      <c r="AC26" s="121"/>
      <c r="AD26" s="123"/>
      <c r="AE26" s="120"/>
      <c r="AF26" s="154"/>
      <c r="AG26" s="154"/>
      <c r="AH26" s="121"/>
      <c r="AI26" s="154"/>
      <c r="AJ26" s="154" t="s">
        <v>250</v>
      </c>
      <c r="AK26" s="123"/>
      <c r="AL26" s="120"/>
      <c r="AM26" s="154" t="s">
        <v>250</v>
      </c>
      <c r="AN26" s="154" t="s">
        <v>299</v>
      </c>
      <c r="AO26" s="154" t="s">
        <v>250</v>
      </c>
      <c r="AP26" s="154" t="s">
        <v>299</v>
      </c>
      <c r="AQ26" s="154" t="s">
        <v>299</v>
      </c>
      <c r="AR26" s="153" t="s">
        <v>299</v>
      </c>
      <c r="AS26" s="157" t="s">
        <v>250</v>
      </c>
      <c r="AT26" s="154" t="s">
        <v>250</v>
      </c>
      <c r="AU26" s="154" t="s">
        <v>250</v>
      </c>
      <c r="AV26" s="154" t="s">
        <v>250</v>
      </c>
      <c r="AW26" s="154" t="s">
        <v>250</v>
      </c>
      <c r="AX26" s="121"/>
      <c r="AY26" s="123"/>
      <c r="AZ26" s="120" t="s">
        <v>250</v>
      </c>
      <c r="BA26" s="154" t="s">
        <v>250</v>
      </c>
      <c r="BB26" s="154" t="s">
        <v>250</v>
      </c>
      <c r="BC26" s="154" t="s">
        <v>250</v>
      </c>
      <c r="BD26" s="154" t="s">
        <v>250</v>
      </c>
      <c r="BE26" s="121" t="s">
        <v>250</v>
      </c>
      <c r="BF26" s="123" t="s">
        <v>250</v>
      </c>
      <c r="BG26" s="157"/>
      <c r="BH26" s="154"/>
      <c r="BI26" s="154"/>
      <c r="BJ26" s="154"/>
      <c r="BK26" s="154"/>
      <c r="BL26" s="154"/>
      <c r="BM26" s="154"/>
      <c r="BN26" s="157"/>
      <c r="BO26" s="154"/>
      <c r="BP26" s="154"/>
      <c r="BQ26" s="154"/>
      <c r="BR26" s="154" t="s">
        <v>250</v>
      </c>
      <c r="BS26" s="121"/>
      <c r="BT26" s="123"/>
      <c r="BU26" s="205"/>
      <c r="BV26" s="154"/>
      <c r="BW26" s="154"/>
      <c r="BX26" s="154"/>
      <c r="BY26" s="154"/>
      <c r="BZ26" s="121"/>
      <c r="CA26" s="123"/>
      <c r="CB26" s="199" t="s">
        <v>250</v>
      </c>
      <c r="CC26" s="154"/>
      <c r="CD26" s="154"/>
      <c r="CE26" s="154" t="s">
        <v>250</v>
      </c>
      <c r="CF26" s="154"/>
      <c r="CG26" s="121"/>
      <c r="CH26" s="123"/>
      <c r="CI26" s="157" t="s">
        <v>250</v>
      </c>
      <c r="CJ26" s="154" t="s">
        <v>250</v>
      </c>
      <c r="CK26" s="154" t="s">
        <v>250</v>
      </c>
      <c r="CL26" s="154" t="s">
        <v>250</v>
      </c>
      <c r="CM26" s="154" t="s">
        <v>250</v>
      </c>
      <c r="CN26" s="121"/>
      <c r="CO26" s="123"/>
      <c r="CP26" s="199" t="s">
        <v>250</v>
      </c>
      <c r="CQ26" s="154" t="s">
        <v>299</v>
      </c>
      <c r="CR26" s="154" t="s">
        <v>299</v>
      </c>
      <c r="CS26" s="154" t="s">
        <v>299</v>
      </c>
      <c r="CT26" s="154" t="s">
        <v>250</v>
      </c>
      <c r="CU26" s="121" t="s">
        <v>250</v>
      </c>
      <c r="CV26" s="123" t="s">
        <v>250</v>
      </c>
      <c r="CW26" s="157"/>
      <c r="CX26" s="154"/>
      <c r="CY26" s="121"/>
      <c r="CZ26" s="121"/>
      <c r="DA26" s="121"/>
      <c r="DB26" s="121"/>
      <c r="DC26" s="126"/>
      <c r="DD26" s="128">
        <f t="shared" si="6"/>
        <v>44</v>
      </c>
      <c r="DE26" s="174">
        <v>52</v>
      </c>
      <c r="DF26" s="128">
        <f t="shared" si="1"/>
        <v>8</v>
      </c>
      <c r="DG26" s="129">
        <f t="shared" si="2"/>
        <v>0.84615384615384615</v>
      </c>
      <c r="DH26" s="300"/>
      <c r="DI26" s="189">
        <v>52</v>
      </c>
      <c r="DJ26" s="128">
        <f t="shared" si="4"/>
        <v>8</v>
      </c>
      <c r="DK26" s="129">
        <f t="shared" si="3"/>
        <v>1</v>
      </c>
      <c r="DL26" s="300"/>
    </row>
    <row r="27" spans="1:116" x14ac:dyDescent="0.4">
      <c r="A27" s="320"/>
      <c r="B27" s="145" t="s">
        <v>271</v>
      </c>
      <c r="C27" s="120"/>
      <c r="D27" s="121"/>
      <c r="E27" s="121"/>
      <c r="F27" s="121"/>
      <c r="G27" s="121"/>
      <c r="H27" s="154"/>
      <c r="I27" s="153"/>
      <c r="J27" s="124"/>
      <c r="K27" s="121"/>
      <c r="L27" s="121"/>
      <c r="M27" s="121"/>
      <c r="N27" s="121"/>
      <c r="O27" s="154"/>
      <c r="P27" s="153"/>
      <c r="Q27" s="120"/>
      <c r="R27" s="121"/>
      <c r="S27" s="121"/>
      <c r="T27" s="121"/>
      <c r="U27" s="121"/>
      <c r="V27" s="154" t="s">
        <v>250</v>
      </c>
      <c r="W27" s="153"/>
      <c r="X27" s="120"/>
      <c r="Y27" s="121"/>
      <c r="Z27" s="121"/>
      <c r="AA27" s="121"/>
      <c r="AB27" s="121"/>
      <c r="AC27" s="154"/>
      <c r="AD27" s="153"/>
      <c r="AE27" s="120"/>
      <c r="AF27" s="121"/>
      <c r="AG27" s="121"/>
      <c r="AH27" s="121"/>
      <c r="AI27" s="121"/>
      <c r="AJ27" s="154" t="s">
        <v>250</v>
      </c>
      <c r="AK27" s="153" t="s">
        <v>250</v>
      </c>
      <c r="AL27" s="120"/>
      <c r="AM27" s="121"/>
      <c r="AN27" s="121"/>
      <c r="AO27" s="121"/>
      <c r="AP27" s="121"/>
      <c r="AQ27" s="154"/>
      <c r="AR27" s="153"/>
      <c r="AS27" s="120"/>
      <c r="AT27" s="121"/>
      <c r="AU27" s="121"/>
      <c r="AV27" s="121"/>
      <c r="AW27" s="121"/>
      <c r="AX27" s="154" t="s">
        <v>299</v>
      </c>
      <c r="AY27" s="153" t="s">
        <v>299</v>
      </c>
      <c r="AZ27" s="120"/>
      <c r="BA27" s="121"/>
      <c r="BB27" s="154"/>
      <c r="BC27" s="121"/>
      <c r="BD27" s="121"/>
      <c r="BE27" s="154"/>
      <c r="BF27" s="153" t="s">
        <v>250</v>
      </c>
      <c r="BG27" s="120"/>
      <c r="BH27" s="121"/>
      <c r="BI27" s="121"/>
      <c r="BJ27" s="121"/>
      <c r="BK27" s="121"/>
      <c r="BL27" s="154"/>
      <c r="BM27" s="153"/>
      <c r="BN27" s="157"/>
      <c r="BO27" s="121"/>
      <c r="BP27" s="121"/>
      <c r="BQ27" s="121"/>
      <c r="BR27" s="121"/>
      <c r="BS27" s="154"/>
      <c r="BT27" s="153"/>
      <c r="BU27" s="209"/>
      <c r="BV27" s="154"/>
      <c r="BW27" s="154"/>
      <c r="BX27" s="154"/>
      <c r="BY27" s="121"/>
      <c r="BZ27" s="154"/>
      <c r="CA27" s="153"/>
      <c r="CB27" s="120"/>
      <c r="CC27" s="121"/>
      <c r="CD27" s="198"/>
      <c r="CE27" s="198"/>
      <c r="CF27" s="121"/>
      <c r="CG27" s="154"/>
      <c r="CH27" s="153"/>
      <c r="CI27" s="157" t="s">
        <v>250</v>
      </c>
      <c r="CJ27" s="121"/>
      <c r="CK27" s="154" t="s">
        <v>250</v>
      </c>
      <c r="CL27" s="121"/>
      <c r="CM27" s="121"/>
      <c r="CN27" s="154" t="s">
        <v>250</v>
      </c>
      <c r="CO27" s="153" t="s">
        <v>250</v>
      </c>
      <c r="CP27" s="157" t="s">
        <v>250</v>
      </c>
      <c r="CQ27" s="121"/>
      <c r="CR27" s="198" t="s">
        <v>299</v>
      </c>
      <c r="CS27" s="121"/>
      <c r="CT27" s="121"/>
      <c r="CU27" s="154" t="s">
        <v>299</v>
      </c>
      <c r="CV27" s="153" t="s">
        <v>299</v>
      </c>
      <c r="CW27" s="199"/>
      <c r="CX27" s="121"/>
      <c r="CY27" s="121"/>
      <c r="CZ27" s="121"/>
      <c r="DA27" s="121"/>
      <c r="DB27" s="121"/>
      <c r="DC27" s="126"/>
      <c r="DD27" s="128">
        <f t="shared" si="6"/>
        <v>14</v>
      </c>
      <c r="DE27" s="174">
        <v>26</v>
      </c>
      <c r="DF27" s="128">
        <f t="shared" si="1"/>
        <v>12</v>
      </c>
      <c r="DG27" s="129">
        <f t="shared" si="2"/>
        <v>0.53846153846153844</v>
      </c>
      <c r="DH27" s="300"/>
      <c r="DI27" s="189">
        <v>26</v>
      </c>
      <c r="DJ27" s="128">
        <f t="shared" si="4"/>
        <v>12</v>
      </c>
      <c r="DK27" s="129">
        <f t="shared" si="3"/>
        <v>1</v>
      </c>
      <c r="DL27" s="300"/>
    </row>
    <row r="28" spans="1:116" x14ac:dyDescent="0.4">
      <c r="A28" s="320"/>
      <c r="B28" s="145" t="s">
        <v>270</v>
      </c>
      <c r="C28" s="120"/>
      <c r="D28" s="121"/>
      <c r="E28" s="121"/>
      <c r="F28" s="121"/>
      <c r="G28" s="121"/>
      <c r="H28" s="154"/>
      <c r="I28" s="153"/>
      <c r="J28" s="124"/>
      <c r="K28" s="121"/>
      <c r="L28" s="121"/>
      <c r="M28" s="121"/>
      <c r="N28" s="121"/>
      <c r="O28" s="154"/>
      <c r="P28" s="153"/>
      <c r="Q28" s="120"/>
      <c r="R28" s="121"/>
      <c r="S28" s="121"/>
      <c r="T28" s="121"/>
      <c r="U28" s="121"/>
      <c r="V28" s="154" t="s">
        <v>250</v>
      </c>
      <c r="W28" s="153"/>
      <c r="X28" s="120"/>
      <c r="Y28" s="121"/>
      <c r="Z28" s="121"/>
      <c r="AA28" s="121"/>
      <c r="AB28" s="121"/>
      <c r="AC28" s="154"/>
      <c r="AD28" s="153"/>
      <c r="AE28" s="120"/>
      <c r="AF28" s="121"/>
      <c r="AG28" s="121"/>
      <c r="AH28" s="121"/>
      <c r="AI28" s="121"/>
      <c r="AJ28" s="154" t="s">
        <v>250</v>
      </c>
      <c r="AK28" s="153" t="s">
        <v>250</v>
      </c>
      <c r="AL28" s="120"/>
      <c r="AM28" s="121"/>
      <c r="AN28" s="121"/>
      <c r="AO28" s="121"/>
      <c r="AP28" s="121"/>
      <c r="AQ28" s="154"/>
      <c r="AR28" s="153"/>
      <c r="AS28" s="120"/>
      <c r="AT28" s="121"/>
      <c r="AU28" s="121"/>
      <c r="AV28" s="121"/>
      <c r="AW28" s="121"/>
      <c r="AX28" s="154" t="s">
        <v>299</v>
      </c>
      <c r="AY28" s="153" t="s">
        <v>299</v>
      </c>
      <c r="AZ28" s="120"/>
      <c r="BA28" s="121"/>
      <c r="BB28" s="154"/>
      <c r="BC28" s="121"/>
      <c r="BD28" s="121"/>
      <c r="BE28" s="154"/>
      <c r="BF28" s="153" t="s">
        <v>250</v>
      </c>
      <c r="BG28" s="120"/>
      <c r="BH28" s="121"/>
      <c r="BI28" s="121"/>
      <c r="BJ28" s="121"/>
      <c r="BK28" s="121"/>
      <c r="BL28" s="154"/>
      <c r="BM28" s="153"/>
      <c r="BN28" s="157"/>
      <c r="BO28" s="121"/>
      <c r="BP28" s="121"/>
      <c r="BQ28" s="121"/>
      <c r="BR28" s="121"/>
      <c r="BS28" s="154"/>
      <c r="BT28" s="153"/>
      <c r="BU28" s="209"/>
      <c r="BV28" s="154"/>
      <c r="BW28" s="154"/>
      <c r="BX28" s="154"/>
      <c r="BY28" s="121"/>
      <c r="BZ28" s="154"/>
      <c r="CA28" s="153"/>
      <c r="CB28" s="120"/>
      <c r="CC28" s="121"/>
      <c r="CD28" s="198"/>
      <c r="CE28" s="198"/>
      <c r="CF28" s="121"/>
      <c r="CG28" s="154"/>
      <c r="CH28" s="153"/>
      <c r="CI28" s="157" t="s">
        <v>250</v>
      </c>
      <c r="CJ28" s="121"/>
      <c r="CK28" s="154" t="s">
        <v>250</v>
      </c>
      <c r="CL28" s="121"/>
      <c r="CM28" s="121"/>
      <c r="CN28" s="154" t="s">
        <v>250</v>
      </c>
      <c r="CO28" s="153" t="s">
        <v>250</v>
      </c>
      <c r="CP28" s="157" t="s">
        <v>250</v>
      </c>
      <c r="CQ28" s="121"/>
      <c r="CR28" s="198" t="s">
        <v>299</v>
      </c>
      <c r="CS28" s="121"/>
      <c r="CT28" s="121"/>
      <c r="CU28" s="154" t="s">
        <v>299</v>
      </c>
      <c r="CV28" s="153" t="s">
        <v>299</v>
      </c>
      <c r="CW28" s="199"/>
      <c r="CX28" s="121"/>
      <c r="CY28" s="121"/>
      <c r="CZ28" s="121"/>
      <c r="DA28" s="121"/>
      <c r="DB28" s="121"/>
      <c r="DC28" s="126"/>
      <c r="DD28" s="128">
        <f t="shared" si="6"/>
        <v>14</v>
      </c>
      <c r="DE28" s="174">
        <v>26</v>
      </c>
      <c r="DF28" s="128">
        <f t="shared" si="1"/>
        <v>12</v>
      </c>
      <c r="DG28" s="129">
        <f t="shared" si="2"/>
        <v>0.53846153846153844</v>
      </c>
      <c r="DH28" s="300"/>
      <c r="DI28" s="189">
        <v>26</v>
      </c>
      <c r="DJ28" s="128">
        <f t="shared" si="4"/>
        <v>12</v>
      </c>
      <c r="DK28" s="129">
        <f t="shared" si="3"/>
        <v>1</v>
      </c>
      <c r="DL28" s="300"/>
    </row>
    <row r="29" spans="1:116" ht="17.25" thickBot="1" x14ac:dyDescent="0.45">
      <c r="A29" s="321"/>
      <c r="B29" s="149" t="s">
        <v>269</v>
      </c>
      <c r="C29" s="133"/>
      <c r="D29" s="134"/>
      <c r="E29" s="134"/>
      <c r="F29" s="134"/>
      <c r="G29" s="134"/>
      <c r="H29" s="134"/>
      <c r="I29" s="155"/>
      <c r="J29" s="136"/>
      <c r="K29" s="134"/>
      <c r="L29" s="134"/>
      <c r="M29" s="134"/>
      <c r="N29" s="134"/>
      <c r="O29" s="134"/>
      <c r="P29" s="155"/>
      <c r="Q29" s="133"/>
      <c r="R29" s="134"/>
      <c r="S29" s="134"/>
      <c r="T29" s="134"/>
      <c r="U29" s="134"/>
      <c r="V29" s="134"/>
      <c r="W29" s="155" t="s">
        <v>250</v>
      </c>
      <c r="X29" s="133"/>
      <c r="Y29" s="134"/>
      <c r="Z29" s="134"/>
      <c r="AA29" s="134" t="s">
        <v>250</v>
      </c>
      <c r="AB29" s="134"/>
      <c r="AC29" s="134"/>
      <c r="AD29" s="155"/>
      <c r="AE29" s="133"/>
      <c r="AF29" s="134"/>
      <c r="AG29" s="134"/>
      <c r="AH29" s="134"/>
      <c r="AI29" s="134"/>
      <c r="AJ29" s="134"/>
      <c r="AK29" s="155" t="s">
        <v>250</v>
      </c>
      <c r="AL29" s="133"/>
      <c r="AM29" s="134"/>
      <c r="AN29" s="134"/>
      <c r="AO29" s="134"/>
      <c r="AP29" s="134"/>
      <c r="AQ29" s="134"/>
      <c r="AR29" s="155" t="s">
        <v>299</v>
      </c>
      <c r="AS29" s="133"/>
      <c r="AT29" s="134"/>
      <c r="AU29" s="134" t="s">
        <v>250</v>
      </c>
      <c r="AV29" s="134"/>
      <c r="AW29" s="134"/>
      <c r="AX29" s="134"/>
      <c r="AY29" s="155" t="s">
        <v>250</v>
      </c>
      <c r="AZ29" s="133"/>
      <c r="BA29" s="134"/>
      <c r="BB29" s="134"/>
      <c r="BC29" s="134" t="s">
        <v>250</v>
      </c>
      <c r="BD29" s="134"/>
      <c r="BE29" s="134"/>
      <c r="BF29" s="155" t="s">
        <v>250</v>
      </c>
      <c r="BG29" s="133"/>
      <c r="BH29" s="134"/>
      <c r="BI29" s="134"/>
      <c r="BJ29" s="134"/>
      <c r="BK29" s="134"/>
      <c r="BL29" s="134"/>
      <c r="BM29" s="155"/>
      <c r="BN29" s="137"/>
      <c r="BO29" s="134"/>
      <c r="BP29" s="134"/>
      <c r="BQ29" s="134"/>
      <c r="BR29" s="134"/>
      <c r="BS29" s="134"/>
      <c r="BT29" s="155" t="s">
        <v>250</v>
      </c>
      <c r="BU29" s="210"/>
      <c r="BV29" s="134"/>
      <c r="BW29" s="134"/>
      <c r="BX29" s="134"/>
      <c r="BY29" s="134"/>
      <c r="BZ29" s="134"/>
      <c r="CA29" s="155"/>
      <c r="CB29" s="133"/>
      <c r="CC29" s="134"/>
      <c r="CD29" s="134"/>
      <c r="CE29" s="134"/>
      <c r="CF29" s="134"/>
      <c r="CG29" s="134"/>
      <c r="CH29" s="155" t="s">
        <v>250</v>
      </c>
      <c r="CI29" s="136"/>
      <c r="CJ29" s="134"/>
      <c r="CK29" s="134"/>
      <c r="CL29" s="134"/>
      <c r="CM29" s="134"/>
      <c r="CN29" s="134"/>
      <c r="CO29" s="155"/>
      <c r="CP29" s="136"/>
      <c r="CQ29" s="134"/>
      <c r="CR29" s="134"/>
      <c r="CS29" s="134"/>
      <c r="CT29" s="134"/>
      <c r="CU29" s="134"/>
      <c r="CV29" s="155" t="s">
        <v>250</v>
      </c>
      <c r="CW29" s="133"/>
      <c r="CX29" s="158"/>
      <c r="CY29" s="134"/>
      <c r="CZ29" s="134"/>
      <c r="DA29" s="134"/>
      <c r="DB29" s="134"/>
      <c r="DC29" s="138"/>
      <c r="DD29" s="140">
        <f t="shared" si="6"/>
        <v>11</v>
      </c>
      <c r="DE29" s="175">
        <v>13</v>
      </c>
      <c r="DF29" s="140">
        <f t="shared" si="1"/>
        <v>2</v>
      </c>
      <c r="DG29" s="141">
        <f t="shared" si="2"/>
        <v>0.84615384615384615</v>
      </c>
      <c r="DH29" s="301"/>
      <c r="DI29" s="190">
        <v>13</v>
      </c>
      <c r="DJ29" s="140">
        <f t="shared" si="4"/>
        <v>2</v>
      </c>
      <c r="DK29" s="141">
        <f t="shared" si="3"/>
        <v>1</v>
      </c>
      <c r="DL29" s="301"/>
    </row>
    <row r="30" spans="1:116" x14ac:dyDescent="0.4">
      <c r="A30" s="319" t="s">
        <v>52</v>
      </c>
      <c r="B30" s="142" t="s">
        <v>268</v>
      </c>
      <c r="C30" s="151"/>
      <c r="D30" s="109"/>
      <c r="E30" s="109"/>
      <c r="F30" s="109"/>
      <c r="G30" s="109"/>
      <c r="H30" s="109"/>
      <c r="I30" s="110"/>
      <c r="J30" s="111"/>
      <c r="K30" s="109"/>
      <c r="L30" s="109"/>
      <c r="M30" s="109"/>
      <c r="N30" s="109"/>
      <c r="O30" s="109"/>
      <c r="P30" s="110"/>
      <c r="Q30" s="151"/>
      <c r="R30" s="109"/>
      <c r="S30" s="109"/>
      <c r="T30" s="109"/>
      <c r="U30" s="109"/>
      <c r="V30" s="109"/>
      <c r="W30" s="110"/>
      <c r="X30" s="151"/>
      <c r="Y30" s="109"/>
      <c r="Z30" s="109"/>
      <c r="AA30" s="109"/>
      <c r="AB30" s="109"/>
      <c r="AC30" s="109"/>
      <c r="AD30" s="110"/>
      <c r="AE30" s="151"/>
      <c r="AF30" s="109"/>
      <c r="AG30" s="109"/>
      <c r="AH30" s="109"/>
      <c r="AI30" s="109"/>
      <c r="AJ30" s="109"/>
      <c r="AK30" s="110"/>
      <c r="AL30" s="151"/>
      <c r="AM30" s="109"/>
      <c r="AN30" s="109"/>
      <c r="AO30" s="109"/>
      <c r="AP30" s="109"/>
      <c r="AQ30" s="109"/>
      <c r="AR30" s="159"/>
      <c r="AS30" s="151"/>
      <c r="AT30" s="109"/>
      <c r="AU30" s="109"/>
      <c r="AV30" s="109" t="s">
        <v>250</v>
      </c>
      <c r="AW30" s="109"/>
      <c r="AX30" s="109"/>
      <c r="AY30" s="110" t="s">
        <v>250</v>
      </c>
      <c r="AZ30" s="151"/>
      <c r="BA30" s="109"/>
      <c r="BB30" s="109"/>
      <c r="BC30" s="109"/>
      <c r="BD30" s="160"/>
      <c r="BE30" s="109"/>
      <c r="BF30" s="110"/>
      <c r="BG30" s="151"/>
      <c r="BH30" s="109"/>
      <c r="BI30" s="109" t="s">
        <v>250</v>
      </c>
      <c r="BJ30" s="109"/>
      <c r="BK30" s="109"/>
      <c r="BL30" s="109"/>
      <c r="BM30" s="110"/>
      <c r="BN30" s="113"/>
      <c r="BO30" s="109"/>
      <c r="BP30" s="109"/>
      <c r="BQ30" s="109"/>
      <c r="BR30" s="109"/>
      <c r="BS30" s="160"/>
      <c r="BT30" s="110"/>
      <c r="BU30" s="211"/>
      <c r="BV30" s="109"/>
      <c r="BW30" s="109"/>
      <c r="BX30" s="109"/>
      <c r="BY30" s="109"/>
      <c r="BZ30" s="109"/>
      <c r="CA30" s="159"/>
      <c r="CB30" s="151"/>
      <c r="CC30" s="109"/>
      <c r="CD30" s="109"/>
      <c r="CE30" s="109"/>
      <c r="CF30" s="109"/>
      <c r="CG30" s="160"/>
      <c r="CH30" s="110"/>
      <c r="CI30" s="111"/>
      <c r="CJ30" s="109"/>
      <c r="CK30" s="109"/>
      <c r="CL30" s="109" t="s">
        <v>250</v>
      </c>
      <c r="CM30" s="109" t="s">
        <v>250</v>
      </c>
      <c r="CN30" s="109"/>
      <c r="CO30" s="110"/>
      <c r="CP30" s="111"/>
      <c r="CQ30" s="109"/>
      <c r="CR30" s="109"/>
      <c r="CS30" s="109"/>
      <c r="CT30" s="109"/>
      <c r="CU30" s="109"/>
      <c r="CV30" s="159" t="s">
        <v>250</v>
      </c>
      <c r="CW30" s="151"/>
      <c r="CX30" s="109"/>
      <c r="CY30" s="109"/>
      <c r="CZ30" s="109"/>
      <c r="DA30" s="109"/>
      <c r="DB30" s="109"/>
      <c r="DC30" s="114"/>
      <c r="DD30" s="116">
        <f t="shared" si="6"/>
        <v>6</v>
      </c>
      <c r="DE30" s="171">
        <v>6</v>
      </c>
      <c r="DF30" s="116">
        <f t="shared" si="1"/>
        <v>0</v>
      </c>
      <c r="DG30" s="117">
        <f t="shared" si="2"/>
        <v>1</v>
      </c>
      <c r="DH30" s="299">
        <f>AVERAGE(DG30:DG36)</f>
        <v>0.79853479853479847</v>
      </c>
      <c r="DI30" s="188">
        <v>6</v>
      </c>
      <c r="DJ30" s="116">
        <f t="shared" si="4"/>
        <v>0</v>
      </c>
      <c r="DK30" s="117">
        <f t="shared" si="3"/>
        <v>1</v>
      </c>
      <c r="DL30" s="299">
        <f>AVERAGE(DK30:DK36)</f>
        <v>1</v>
      </c>
    </row>
    <row r="31" spans="1:116" x14ac:dyDescent="0.4">
      <c r="A31" s="320"/>
      <c r="B31" s="145" t="s">
        <v>267</v>
      </c>
      <c r="C31" s="120"/>
      <c r="D31" s="121"/>
      <c r="E31" s="121"/>
      <c r="F31" s="121"/>
      <c r="G31" s="121"/>
      <c r="H31" s="121"/>
      <c r="I31" s="123"/>
      <c r="J31" s="124"/>
      <c r="K31" s="121"/>
      <c r="L31" s="121"/>
      <c r="M31" s="121"/>
      <c r="N31" s="121"/>
      <c r="O31" s="121"/>
      <c r="P31" s="123"/>
      <c r="Q31" s="120"/>
      <c r="R31" s="161" t="s">
        <v>250</v>
      </c>
      <c r="S31" s="121"/>
      <c r="T31" s="121"/>
      <c r="U31" s="121"/>
      <c r="V31" s="121"/>
      <c r="W31" s="123"/>
      <c r="X31" s="120"/>
      <c r="Y31" s="121"/>
      <c r="Z31" s="121"/>
      <c r="AA31" s="121"/>
      <c r="AB31" s="121"/>
      <c r="AC31" s="121"/>
      <c r="AD31" s="123"/>
      <c r="AE31" s="120"/>
      <c r="AF31" s="121"/>
      <c r="AG31" s="121"/>
      <c r="AH31" s="121"/>
      <c r="AI31" s="161"/>
      <c r="AJ31" s="121"/>
      <c r="AK31" s="123"/>
      <c r="AL31" s="120"/>
      <c r="AM31" s="121"/>
      <c r="AN31" s="121"/>
      <c r="AO31" s="121"/>
      <c r="AP31" s="161" t="s">
        <v>299</v>
      </c>
      <c r="AQ31" s="121"/>
      <c r="AR31" s="123"/>
      <c r="AS31" s="120"/>
      <c r="AT31" s="121"/>
      <c r="AU31" s="121"/>
      <c r="AV31" s="121"/>
      <c r="AW31" s="161"/>
      <c r="AX31" s="121"/>
      <c r="AY31" s="123"/>
      <c r="AZ31" s="120"/>
      <c r="BA31" s="121"/>
      <c r="BB31" s="121"/>
      <c r="BC31" s="121"/>
      <c r="BD31" s="161"/>
      <c r="BE31" s="121"/>
      <c r="BF31" s="123"/>
      <c r="BG31" s="120"/>
      <c r="BH31" s="121"/>
      <c r="BI31" s="121"/>
      <c r="BJ31" s="121"/>
      <c r="BK31" s="161" t="s">
        <v>250</v>
      </c>
      <c r="BL31" s="121"/>
      <c r="BM31" s="123"/>
      <c r="BN31" s="125"/>
      <c r="BO31" s="121"/>
      <c r="BP31" s="121"/>
      <c r="BQ31" s="121"/>
      <c r="BR31" s="161" t="s">
        <v>250</v>
      </c>
      <c r="BS31" s="121"/>
      <c r="BT31" s="123"/>
      <c r="BU31" s="209"/>
      <c r="BV31" s="121"/>
      <c r="BW31" s="208" t="s">
        <v>250</v>
      </c>
      <c r="BX31" s="121"/>
      <c r="BY31" s="161"/>
      <c r="BZ31" s="121"/>
      <c r="CA31" s="123"/>
      <c r="CB31" s="120"/>
      <c r="CC31" s="161"/>
      <c r="CD31" s="121"/>
      <c r="CE31" s="121"/>
      <c r="CF31" s="161"/>
      <c r="CG31" s="121"/>
      <c r="CH31" s="123"/>
      <c r="CI31" s="124"/>
      <c r="CJ31" s="161"/>
      <c r="CK31" s="121"/>
      <c r="CL31" s="121" t="s">
        <v>250</v>
      </c>
      <c r="CM31" s="161"/>
      <c r="CN31" s="121"/>
      <c r="CO31" s="123"/>
      <c r="CP31" s="124"/>
      <c r="CQ31" s="161"/>
      <c r="CR31" s="121"/>
      <c r="CS31" s="121"/>
      <c r="CT31" s="161"/>
      <c r="CU31" s="121"/>
      <c r="CV31" s="123"/>
      <c r="CW31" s="161"/>
      <c r="CX31" s="121"/>
      <c r="CY31" s="121"/>
      <c r="CZ31" s="121"/>
      <c r="DB31" s="121"/>
      <c r="DC31" s="126"/>
      <c r="DD31" s="128">
        <f t="shared" si="6"/>
        <v>6</v>
      </c>
      <c r="DE31" s="172">
        <v>13</v>
      </c>
      <c r="DF31" s="128">
        <f t="shared" si="1"/>
        <v>7</v>
      </c>
      <c r="DG31" s="129">
        <f t="shared" si="2"/>
        <v>0.46153846153846156</v>
      </c>
      <c r="DH31" s="300"/>
      <c r="DI31" s="189">
        <v>13</v>
      </c>
      <c r="DJ31" s="128">
        <f t="shared" si="4"/>
        <v>7</v>
      </c>
      <c r="DK31" s="129">
        <f t="shared" si="3"/>
        <v>1</v>
      </c>
      <c r="DL31" s="300"/>
    </row>
    <row r="32" spans="1:116" x14ac:dyDescent="0.4">
      <c r="A32" s="320"/>
      <c r="B32" s="145" t="s">
        <v>266</v>
      </c>
      <c r="C32" s="120"/>
      <c r="D32" s="121"/>
      <c r="E32" s="121"/>
      <c r="F32" s="121"/>
      <c r="G32" s="121"/>
      <c r="H32" s="121"/>
      <c r="I32" s="123"/>
      <c r="J32" s="124"/>
      <c r="K32" s="121"/>
      <c r="L32" s="121"/>
      <c r="M32" s="121"/>
      <c r="N32" s="121"/>
      <c r="O32" s="121"/>
      <c r="P32" s="123"/>
      <c r="Q32" s="120"/>
      <c r="R32" s="121"/>
      <c r="S32" s="121"/>
      <c r="T32" s="121"/>
      <c r="U32" s="121"/>
      <c r="V32" s="121"/>
      <c r="W32" s="123"/>
      <c r="X32" s="120"/>
      <c r="Y32" s="121"/>
      <c r="Z32" s="121"/>
      <c r="AA32" s="121"/>
      <c r="AB32" s="121"/>
      <c r="AC32" s="121"/>
      <c r="AD32" s="123"/>
      <c r="AE32" s="120"/>
      <c r="AF32" s="121"/>
      <c r="AG32" s="121"/>
      <c r="AH32" s="121"/>
      <c r="AI32" s="121"/>
      <c r="AJ32" s="121"/>
      <c r="AK32" s="162"/>
      <c r="AL32" s="120"/>
      <c r="AM32" s="121"/>
      <c r="AN32" s="121"/>
      <c r="AO32" s="121"/>
      <c r="AP32" s="121"/>
      <c r="AQ32" s="121"/>
      <c r="AR32" s="162"/>
      <c r="AS32" s="120"/>
      <c r="AT32" s="121"/>
      <c r="AU32" s="121"/>
      <c r="AV32" s="121"/>
      <c r="AW32" s="121"/>
      <c r="AX32" s="121"/>
      <c r="AY32" s="162"/>
      <c r="AZ32" s="120"/>
      <c r="BA32" s="121"/>
      <c r="BB32" s="121"/>
      <c r="BC32" s="121"/>
      <c r="BD32" s="121"/>
      <c r="BE32" s="121"/>
      <c r="BF32" s="162" t="s">
        <v>250</v>
      </c>
      <c r="BG32" s="120"/>
      <c r="BH32" s="121"/>
      <c r="BI32" s="161"/>
      <c r="BJ32" s="121"/>
      <c r="BK32" s="121"/>
      <c r="BL32" s="121"/>
      <c r="BM32" s="162"/>
      <c r="BN32" s="125"/>
      <c r="BO32" s="121"/>
      <c r="BP32" s="121"/>
      <c r="BQ32" s="121"/>
      <c r="BR32" s="161"/>
      <c r="BS32" s="185"/>
      <c r="BT32" s="162"/>
      <c r="BU32" s="209"/>
      <c r="BV32" s="121"/>
      <c r="BW32" s="121"/>
      <c r="BX32" s="161" t="s">
        <v>250</v>
      </c>
      <c r="BY32" s="121"/>
      <c r="BZ32" s="121"/>
      <c r="CA32" s="162"/>
      <c r="CB32" s="120"/>
      <c r="CC32" s="121"/>
      <c r="CD32" s="161"/>
      <c r="CE32" s="185"/>
      <c r="CF32" s="121"/>
      <c r="CG32" s="121"/>
      <c r="CH32" s="162"/>
      <c r="CI32" s="124"/>
      <c r="CJ32" s="121"/>
      <c r="CK32" s="161"/>
      <c r="CL32" s="185"/>
      <c r="CM32" s="161"/>
      <c r="CN32" s="121" t="s">
        <v>250</v>
      </c>
      <c r="CO32" s="162"/>
      <c r="CP32" s="124"/>
      <c r="CQ32" s="161" t="s">
        <v>250</v>
      </c>
      <c r="CR32" s="121"/>
      <c r="CS32" s="121"/>
      <c r="CT32" s="161" t="s">
        <v>250</v>
      </c>
      <c r="CU32" s="121"/>
      <c r="CV32" s="162"/>
      <c r="CW32" s="163"/>
      <c r="CX32" s="121"/>
      <c r="CY32" s="121"/>
      <c r="CZ32" s="121"/>
      <c r="DA32" s="121"/>
      <c r="DB32" s="121"/>
      <c r="DC32" s="126"/>
      <c r="DD32" s="128">
        <f t="shared" si="6"/>
        <v>5</v>
      </c>
      <c r="DE32" s="172">
        <v>13</v>
      </c>
      <c r="DF32" s="128">
        <f t="shared" si="1"/>
        <v>8</v>
      </c>
      <c r="DG32" s="129">
        <f t="shared" si="2"/>
        <v>0.38461538461538464</v>
      </c>
      <c r="DH32" s="300"/>
      <c r="DI32" s="189">
        <v>13</v>
      </c>
      <c r="DJ32" s="128">
        <f t="shared" si="4"/>
        <v>8</v>
      </c>
      <c r="DK32" s="129">
        <f t="shared" si="3"/>
        <v>1</v>
      </c>
      <c r="DL32" s="300"/>
    </row>
    <row r="33" spans="1:116" x14ac:dyDescent="0.4">
      <c r="A33" s="320"/>
      <c r="B33" s="145" t="s">
        <v>265</v>
      </c>
      <c r="C33" s="120"/>
      <c r="D33" s="161" t="s">
        <v>264</v>
      </c>
      <c r="E33" s="161" t="s">
        <v>263</v>
      </c>
      <c r="F33" s="161" t="s">
        <v>263</v>
      </c>
      <c r="G33" s="121"/>
      <c r="H33" s="121"/>
      <c r="I33" s="123"/>
      <c r="J33" s="163" t="s">
        <v>263</v>
      </c>
      <c r="K33" s="161" t="s">
        <v>264</v>
      </c>
      <c r="L33" s="121"/>
      <c r="M33" s="121"/>
      <c r="N33" s="121"/>
      <c r="O33" s="121"/>
      <c r="P33" s="123"/>
      <c r="Q33" s="120"/>
      <c r="R33" s="161" t="s">
        <v>263</v>
      </c>
      <c r="S33" s="161" t="s">
        <v>264</v>
      </c>
      <c r="T33" s="121"/>
      <c r="U33" s="161" t="s">
        <v>263</v>
      </c>
      <c r="V33" s="121"/>
      <c r="W33" s="123"/>
      <c r="X33" s="120"/>
      <c r="Y33" s="121"/>
      <c r="Z33" s="161" t="s">
        <v>263</v>
      </c>
      <c r="AA33" s="121"/>
      <c r="AB33" s="121"/>
      <c r="AC33" s="121"/>
      <c r="AD33" s="123"/>
      <c r="AE33" s="120"/>
      <c r="AF33" s="161"/>
      <c r="AG33" s="161" t="s">
        <v>263</v>
      </c>
      <c r="AH33" s="161" t="s">
        <v>264</v>
      </c>
      <c r="AI33" s="161" t="s">
        <v>263</v>
      </c>
      <c r="AJ33" s="121"/>
      <c r="AK33" s="123"/>
      <c r="AL33" s="120"/>
      <c r="AM33" s="161" t="s">
        <v>263</v>
      </c>
      <c r="AN33" s="161" t="s">
        <v>263</v>
      </c>
      <c r="AO33" s="161"/>
      <c r="AP33" s="161" t="s">
        <v>299</v>
      </c>
      <c r="AQ33" s="121"/>
      <c r="AR33" s="123" t="s">
        <v>313</v>
      </c>
      <c r="AS33" s="120"/>
      <c r="AT33" s="161" t="s">
        <v>264</v>
      </c>
      <c r="AU33" s="161" t="s">
        <v>263</v>
      </c>
      <c r="AV33" s="161" t="s">
        <v>264</v>
      </c>
      <c r="AW33" s="161" t="s">
        <v>263</v>
      </c>
      <c r="AX33" s="121"/>
      <c r="AY33" s="123"/>
      <c r="AZ33" s="120"/>
      <c r="BA33" s="161" t="s">
        <v>263</v>
      </c>
      <c r="BB33" s="161" t="s">
        <v>264</v>
      </c>
      <c r="BC33" s="161" t="s">
        <v>261</v>
      </c>
      <c r="BD33" s="161" t="s">
        <v>263</v>
      </c>
      <c r="BE33" s="121" t="s">
        <v>264</v>
      </c>
      <c r="BF33" s="123" t="s">
        <v>263</v>
      </c>
      <c r="BG33" s="120" t="s">
        <v>263</v>
      </c>
      <c r="BH33" s="161"/>
      <c r="BI33" s="161"/>
      <c r="BJ33" s="161" t="s">
        <v>263</v>
      </c>
      <c r="BK33" s="161"/>
      <c r="BL33" s="121" t="s">
        <v>264</v>
      </c>
      <c r="BM33" s="123"/>
      <c r="BN33" s="125"/>
      <c r="BO33" s="161"/>
      <c r="BP33" s="161"/>
      <c r="BQ33" s="161"/>
      <c r="BR33" s="161" t="s">
        <v>263</v>
      </c>
      <c r="BS33" s="161" t="s">
        <v>264</v>
      </c>
      <c r="BT33" s="123"/>
      <c r="BU33" s="206" t="s">
        <v>264</v>
      </c>
      <c r="BV33" s="208" t="s">
        <v>263</v>
      </c>
      <c r="BW33" s="161" t="s">
        <v>250</v>
      </c>
      <c r="BX33" s="161" t="s">
        <v>250</v>
      </c>
      <c r="BY33" s="161" t="s">
        <v>250</v>
      </c>
      <c r="BZ33" s="121"/>
      <c r="CA33" s="123"/>
      <c r="CB33" s="120"/>
      <c r="CC33" s="161" t="s">
        <v>263</v>
      </c>
      <c r="CD33" s="161"/>
      <c r="CE33" s="161" t="s">
        <v>261</v>
      </c>
      <c r="CF33" s="161" t="s">
        <v>263</v>
      </c>
      <c r="CG33" s="121"/>
      <c r="CH33" s="123"/>
      <c r="CI33" s="124" t="s">
        <v>264</v>
      </c>
      <c r="CJ33" s="161" t="s">
        <v>263</v>
      </c>
      <c r="CK33" s="161" t="s">
        <v>263</v>
      </c>
      <c r="CL33" s="161" t="s">
        <v>263</v>
      </c>
      <c r="CM33" s="161" t="s">
        <v>263</v>
      </c>
      <c r="CN33" s="161"/>
      <c r="CO33" s="123"/>
      <c r="CP33" s="124"/>
      <c r="CQ33" s="161" t="s">
        <v>263</v>
      </c>
      <c r="CR33" s="161" t="s">
        <v>264</v>
      </c>
      <c r="CS33" s="161" t="s">
        <v>263</v>
      </c>
      <c r="CT33" s="161" t="s">
        <v>263</v>
      </c>
      <c r="CU33" s="161" t="s">
        <v>264</v>
      </c>
      <c r="CV33" s="123"/>
      <c r="CW33" s="161" t="s">
        <v>263</v>
      </c>
      <c r="CX33" s="161"/>
      <c r="CY33" s="121"/>
      <c r="CZ33" s="121"/>
      <c r="DA33" s="121"/>
      <c r="DB33" s="121"/>
      <c r="DC33" s="126"/>
      <c r="DD33" s="128">
        <f t="shared" si="6"/>
        <v>50</v>
      </c>
      <c r="DE33" s="172">
        <v>52</v>
      </c>
      <c r="DF33" s="128">
        <f t="shared" si="1"/>
        <v>2</v>
      </c>
      <c r="DG33" s="129">
        <f t="shared" si="2"/>
        <v>0.96153846153846156</v>
      </c>
      <c r="DH33" s="300"/>
      <c r="DI33" s="189">
        <v>52</v>
      </c>
      <c r="DJ33" s="128">
        <f t="shared" si="4"/>
        <v>2</v>
      </c>
      <c r="DK33" s="129">
        <f t="shared" si="3"/>
        <v>1</v>
      </c>
      <c r="DL33" s="300"/>
    </row>
    <row r="34" spans="1:116" ht="33" x14ac:dyDescent="0.4">
      <c r="A34" s="320"/>
      <c r="B34" s="145" t="s">
        <v>262</v>
      </c>
      <c r="C34" s="120"/>
      <c r="D34" s="121"/>
      <c r="E34" s="121"/>
      <c r="F34" s="121"/>
      <c r="G34" s="121"/>
      <c r="H34" s="121"/>
      <c r="I34" s="123"/>
      <c r="J34" s="124"/>
      <c r="K34" s="121"/>
      <c r="L34" s="121"/>
      <c r="M34" s="121"/>
      <c r="N34" s="121"/>
      <c r="O34" s="121"/>
      <c r="P34" s="123"/>
      <c r="Q34" s="120"/>
      <c r="R34" s="121"/>
      <c r="S34" s="161" t="s">
        <v>261</v>
      </c>
      <c r="T34" s="161" t="s">
        <v>260</v>
      </c>
      <c r="U34" s="161" t="s">
        <v>259</v>
      </c>
      <c r="V34" s="121"/>
      <c r="W34" s="123"/>
      <c r="X34" s="120"/>
      <c r="Y34" s="121"/>
      <c r="Z34" s="121"/>
      <c r="AA34" s="121"/>
      <c r="AB34" s="121"/>
      <c r="AC34" s="121"/>
      <c r="AD34" s="123"/>
      <c r="AE34" s="120"/>
      <c r="AF34" s="121"/>
      <c r="AG34" s="161" t="s">
        <v>261</v>
      </c>
      <c r="AH34" s="161" t="s">
        <v>259</v>
      </c>
      <c r="AI34" s="161" t="s">
        <v>259</v>
      </c>
      <c r="AJ34" s="161"/>
      <c r="AK34" s="162"/>
      <c r="AL34" s="163"/>
      <c r="AM34" s="161" t="s">
        <v>260</v>
      </c>
      <c r="AN34" s="161" t="s">
        <v>259</v>
      </c>
      <c r="AO34" s="161" t="s">
        <v>261</v>
      </c>
      <c r="AP34" s="161" t="s">
        <v>259</v>
      </c>
      <c r="AQ34" s="161" t="s">
        <v>261</v>
      </c>
      <c r="AR34" s="162" t="s">
        <v>259</v>
      </c>
      <c r="AS34" s="163" t="s">
        <v>260</v>
      </c>
      <c r="AT34" s="161" t="s">
        <v>260</v>
      </c>
      <c r="AU34" s="161" t="s">
        <v>259</v>
      </c>
      <c r="AV34" s="161" t="s">
        <v>261</v>
      </c>
      <c r="AW34" s="161" t="s">
        <v>260</v>
      </c>
      <c r="AX34" s="161" t="s">
        <v>261</v>
      </c>
      <c r="AY34" s="162" t="s">
        <v>261</v>
      </c>
      <c r="AZ34" s="163" t="s">
        <v>321</v>
      </c>
      <c r="BA34" s="161" t="s">
        <v>259</v>
      </c>
      <c r="BB34" s="161" t="s">
        <v>261</v>
      </c>
      <c r="BC34" s="161" t="s">
        <v>259</v>
      </c>
      <c r="BD34" s="161" t="s">
        <v>261</v>
      </c>
      <c r="BE34" s="161" t="s">
        <v>260</v>
      </c>
      <c r="BF34" s="162" t="s">
        <v>261</v>
      </c>
      <c r="BG34" s="163"/>
      <c r="BH34" s="161"/>
      <c r="BI34" s="161"/>
      <c r="BJ34" s="161" t="s">
        <v>259</v>
      </c>
      <c r="BK34" s="161" t="s">
        <v>261</v>
      </c>
      <c r="BL34" s="161" t="s">
        <v>260</v>
      </c>
      <c r="BM34" s="162"/>
      <c r="BN34" s="163"/>
      <c r="BO34" s="161"/>
      <c r="BP34" s="161"/>
      <c r="BQ34" s="161" t="s">
        <v>250</v>
      </c>
      <c r="BR34" s="161" t="s">
        <v>261</v>
      </c>
      <c r="BS34" s="161" t="s">
        <v>260</v>
      </c>
      <c r="BT34" s="162" t="s">
        <v>261</v>
      </c>
      <c r="BU34" s="206" t="s">
        <v>260</v>
      </c>
      <c r="BV34" s="208" t="s">
        <v>259</v>
      </c>
      <c r="BW34" s="161" t="s">
        <v>250</v>
      </c>
      <c r="BX34" s="161" t="s">
        <v>250</v>
      </c>
      <c r="BY34" s="161" t="s">
        <v>250</v>
      </c>
      <c r="BZ34" s="161" t="s">
        <v>250</v>
      </c>
      <c r="CA34" s="162" t="s">
        <v>250</v>
      </c>
      <c r="CB34" s="163" t="s">
        <v>250</v>
      </c>
      <c r="CC34" s="161" t="s">
        <v>261</v>
      </c>
      <c r="CD34" s="161" t="s">
        <v>259</v>
      </c>
      <c r="CE34" s="161" t="s">
        <v>260</v>
      </c>
      <c r="CF34" s="161" t="s">
        <v>260</v>
      </c>
      <c r="CG34" s="161" t="s">
        <v>261</v>
      </c>
      <c r="CH34" s="162" t="s">
        <v>259</v>
      </c>
      <c r="CI34" s="163" t="s">
        <v>261</v>
      </c>
      <c r="CJ34" s="161" t="s">
        <v>259</v>
      </c>
      <c r="CK34" s="161" t="s">
        <v>260</v>
      </c>
      <c r="CL34" s="161" t="s">
        <v>259</v>
      </c>
      <c r="CM34" s="161" t="s">
        <v>259</v>
      </c>
      <c r="CN34" s="161" t="s">
        <v>259</v>
      </c>
      <c r="CO34" s="162" t="s">
        <v>261</v>
      </c>
      <c r="CP34" s="163" t="s">
        <v>260</v>
      </c>
      <c r="CQ34" s="161" t="s">
        <v>261</v>
      </c>
      <c r="CR34" s="161" t="s">
        <v>259</v>
      </c>
      <c r="CS34" s="161" t="s">
        <v>259</v>
      </c>
      <c r="CT34" s="161" t="s">
        <v>259</v>
      </c>
      <c r="CU34" s="161" t="s">
        <v>260</v>
      </c>
      <c r="CV34" s="162" t="s">
        <v>261</v>
      </c>
      <c r="CW34" s="163"/>
      <c r="CX34" s="161"/>
      <c r="CY34" s="121"/>
      <c r="CZ34" s="121"/>
      <c r="DA34" s="121"/>
      <c r="DB34" s="121"/>
      <c r="DC34" s="126"/>
      <c r="DD34" s="128">
        <f t="shared" si="6"/>
        <v>61</v>
      </c>
      <c r="DE34" s="172">
        <v>78</v>
      </c>
      <c r="DF34" s="128">
        <f t="shared" si="1"/>
        <v>17</v>
      </c>
      <c r="DG34" s="129">
        <f t="shared" si="2"/>
        <v>0.78205128205128205</v>
      </c>
      <c r="DH34" s="300"/>
      <c r="DI34" s="189">
        <v>78</v>
      </c>
      <c r="DJ34" s="128">
        <f t="shared" si="4"/>
        <v>17</v>
      </c>
      <c r="DK34" s="129">
        <f t="shared" si="3"/>
        <v>1</v>
      </c>
      <c r="DL34" s="300"/>
    </row>
    <row r="35" spans="1:116" x14ac:dyDescent="0.4">
      <c r="A35" s="320"/>
      <c r="B35" s="145" t="s">
        <v>258</v>
      </c>
      <c r="C35" s="120"/>
      <c r="D35" s="121"/>
      <c r="E35" s="121"/>
      <c r="F35" s="121"/>
      <c r="G35" s="121"/>
      <c r="H35" s="121"/>
      <c r="I35" s="123"/>
      <c r="J35" s="124"/>
      <c r="K35" s="121"/>
      <c r="L35" s="121"/>
      <c r="M35" s="121"/>
      <c r="N35" s="121"/>
      <c r="O35" s="121"/>
      <c r="P35" s="123"/>
      <c r="Q35" s="120"/>
      <c r="R35" s="121"/>
      <c r="S35" s="121"/>
      <c r="T35" s="121"/>
      <c r="U35" s="121"/>
      <c r="V35" s="121"/>
      <c r="W35" s="123"/>
      <c r="X35" s="120"/>
      <c r="Y35" s="121"/>
      <c r="Z35" s="121"/>
      <c r="AA35" s="121"/>
      <c r="AB35" s="121"/>
      <c r="AC35" s="121"/>
      <c r="AD35" s="123"/>
      <c r="AE35" s="120"/>
      <c r="AF35" s="121"/>
      <c r="AG35" s="121"/>
      <c r="AH35" s="121"/>
      <c r="AI35" s="121"/>
      <c r="AJ35" s="121"/>
      <c r="AK35" s="123"/>
      <c r="AL35" s="120"/>
      <c r="AM35" s="121"/>
      <c r="AN35" s="121"/>
      <c r="AO35" s="121"/>
      <c r="AP35" s="121"/>
      <c r="AQ35" s="121"/>
      <c r="AR35" s="123"/>
      <c r="AS35" s="120"/>
      <c r="AT35" s="121"/>
      <c r="AU35" s="121"/>
      <c r="AV35" s="121"/>
      <c r="AW35" s="121"/>
      <c r="AX35" s="121"/>
      <c r="AY35" s="123"/>
      <c r="AZ35" s="120"/>
      <c r="BA35" s="121"/>
      <c r="BB35" s="121"/>
      <c r="BC35" s="121"/>
      <c r="BD35" s="121"/>
      <c r="BE35" s="121"/>
      <c r="BF35" s="123"/>
      <c r="BG35" s="120"/>
      <c r="BH35" s="121"/>
      <c r="BI35" s="121"/>
      <c r="BJ35" s="121"/>
      <c r="BK35" s="121"/>
      <c r="BL35" s="161"/>
      <c r="BM35" s="123"/>
      <c r="BN35" s="125"/>
      <c r="BO35" s="121"/>
      <c r="BP35" s="121"/>
      <c r="BQ35" s="121"/>
      <c r="BR35" s="121"/>
      <c r="BS35" s="121"/>
      <c r="BT35" s="123" t="s">
        <v>250</v>
      </c>
      <c r="BU35" s="209"/>
      <c r="BV35" s="121"/>
      <c r="BW35" s="121"/>
      <c r="BX35" s="121"/>
      <c r="BY35" s="121"/>
      <c r="BZ35" s="161" t="s">
        <v>250</v>
      </c>
      <c r="CA35" s="123"/>
      <c r="CB35" s="120"/>
      <c r="CC35" s="121"/>
      <c r="CD35" s="121"/>
      <c r="CE35" s="121"/>
      <c r="CF35" s="121"/>
      <c r="CG35" s="121"/>
      <c r="CH35" s="123"/>
      <c r="CI35" s="124"/>
      <c r="CJ35" s="121"/>
      <c r="CK35" s="121"/>
      <c r="CL35" s="121"/>
      <c r="CM35" s="121"/>
      <c r="CN35" s="121"/>
      <c r="CO35" s="162"/>
      <c r="CP35" s="124"/>
      <c r="CQ35" s="121"/>
      <c r="CR35" s="121"/>
      <c r="CS35" s="121"/>
      <c r="CT35" s="121"/>
      <c r="CU35" s="121"/>
      <c r="CV35" s="162" t="s">
        <v>250</v>
      </c>
      <c r="CW35" s="120"/>
      <c r="CX35" s="121"/>
      <c r="CY35" s="121"/>
      <c r="CZ35" s="121"/>
      <c r="DA35" s="121"/>
      <c r="DB35" s="121"/>
      <c r="DC35" s="126"/>
      <c r="DD35" s="128">
        <f t="shared" si="6"/>
        <v>3</v>
      </c>
      <c r="DE35" s="172">
        <v>3</v>
      </c>
      <c r="DF35" s="128">
        <f t="shared" si="1"/>
        <v>0</v>
      </c>
      <c r="DG35" s="129">
        <f t="shared" si="2"/>
        <v>1</v>
      </c>
      <c r="DH35" s="300"/>
      <c r="DI35" s="189">
        <v>3</v>
      </c>
      <c r="DJ35" s="128">
        <f t="shared" si="4"/>
        <v>0</v>
      </c>
      <c r="DK35" s="129">
        <f t="shared" si="3"/>
        <v>1</v>
      </c>
      <c r="DL35" s="300"/>
    </row>
    <row r="36" spans="1:116" ht="17.25" thickBot="1" x14ac:dyDescent="0.45">
      <c r="A36" s="321"/>
      <c r="B36" s="149" t="s">
        <v>257</v>
      </c>
      <c r="C36" s="133"/>
      <c r="D36" s="134"/>
      <c r="E36" s="134"/>
      <c r="F36" s="134"/>
      <c r="G36" s="134"/>
      <c r="H36" s="134"/>
      <c r="I36" s="135"/>
      <c r="J36" s="136"/>
      <c r="K36" s="134"/>
      <c r="L36" s="134"/>
      <c r="M36" s="134"/>
      <c r="N36" s="134"/>
      <c r="O36" s="134"/>
      <c r="P36" s="135"/>
      <c r="Q36" s="133"/>
      <c r="R36" s="134"/>
      <c r="S36" s="134"/>
      <c r="T36" s="134"/>
      <c r="U36" s="134"/>
      <c r="V36" s="134"/>
      <c r="W36" s="135"/>
      <c r="X36" s="133"/>
      <c r="Y36" s="134"/>
      <c r="Z36" s="134"/>
      <c r="AA36" s="134"/>
      <c r="AB36" s="134"/>
      <c r="AC36" s="134"/>
      <c r="AD36" s="135"/>
      <c r="AE36" s="133"/>
      <c r="AF36" s="134"/>
      <c r="AG36" s="134"/>
      <c r="AH36" s="134"/>
      <c r="AI36" s="134"/>
      <c r="AJ36" s="134"/>
      <c r="AK36" s="135"/>
      <c r="AL36" s="133"/>
      <c r="AM36" s="134"/>
      <c r="AN36" s="134"/>
      <c r="AO36" s="134"/>
      <c r="AP36" s="134"/>
      <c r="AQ36" s="134"/>
      <c r="AR36" s="135"/>
      <c r="AS36" s="133"/>
      <c r="AT36" s="134"/>
      <c r="AU36" s="134"/>
      <c r="AV36" s="134"/>
      <c r="AW36" s="134"/>
      <c r="AX36" s="134"/>
      <c r="AY36" s="135"/>
      <c r="AZ36" s="133"/>
      <c r="BA36" s="134"/>
      <c r="BB36" s="134"/>
      <c r="BC36" s="134"/>
      <c r="BD36" s="134"/>
      <c r="BE36" s="134"/>
      <c r="BF36" s="135"/>
      <c r="BG36" s="133"/>
      <c r="BH36" s="134"/>
      <c r="BI36" s="134"/>
      <c r="BJ36" s="134"/>
      <c r="BK36" s="134"/>
      <c r="BL36" s="134"/>
      <c r="BM36" s="135"/>
      <c r="BN36" s="137"/>
      <c r="BO36" s="134"/>
      <c r="BP36" s="134"/>
      <c r="BQ36" s="134"/>
      <c r="BR36" s="134"/>
      <c r="BS36" s="134"/>
      <c r="BT36" s="135" t="s">
        <v>250</v>
      </c>
      <c r="BU36" s="210"/>
      <c r="BV36" s="134"/>
      <c r="BW36" s="134"/>
      <c r="BX36" s="134"/>
      <c r="BY36" s="134"/>
      <c r="BZ36" s="200" t="s">
        <v>250</v>
      </c>
      <c r="CA36" s="135"/>
      <c r="CB36" s="133"/>
      <c r="CC36" s="134"/>
      <c r="CD36" s="134"/>
      <c r="CE36" s="134"/>
      <c r="CF36" s="134"/>
      <c r="CG36" s="134"/>
      <c r="CH36" s="135"/>
      <c r="CI36" s="136"/>
      <c r="CJ36" s="134"/>
      <c r="CK36" s="134"/>
      <c r="CL36" s="134"/>
      <c r="CM36" s="134"/>
      <c r="CN36" s="134"/>
      <c r="CO36" s="135"/>
      <c r="CP36" s="136"/>
      <c r="CQ36" s="134"/>
      <c r="CR36" s="134"/>
      <c r="CS36" s="134"/>
      <c r="CT36" s="134"/>
      <c r="CU36" s="134"/>
      <c r="CV36" s="162" t="s">
        <v>250</v>
      </c>
      <c r="CW36" s="133"/>
      <c r="CX36" s="134"/>
      <c r="CY36" s="134"/>
      <c r="CZ36" s="134"/>
      <c r="DA36" s="134"/>
      <c r="DB36" s="134"/>
      <c r="DC36" s="138"/>
      <c r="DD36" s="140">
        <f t="shared" si="6"/>
        <v>3</v>
      </c>
      <c r="DE36" s="173">
        <v>3</v>
      </c>
      <c r="DF36" s="140">
        <f t="shared" si="1"/>
        <v>0</v>
      </c>
      <c r="DG36" s="141">
        <f t="shared" si="2"/>
        <v>1</v>
      </c>
      <c r="DH36" s="301"/>
      <c r="DI36" s="190">
        <v>3</v>
      </c>
      <c r="DJ36" s="140">
        <f t="shared" si="4"/>
        <v>0</v>
      </c>
      <c r="DK36" s="141">
        <f t="shared" si="3"/>
        <v>1</v>
      </c>
      <c r="DL36" s="301"/>
    </row>
    <row r="37" spans="1:116" x14ac:dyDescent="0.4">
      <c r="A37" s="314" t="s">
        <v>50</v>
      </c>
      <c r="B37" s="107" t="s">
        <v>256</v>
      </c>
      <c r="C37" s="151"/>
      <c r="D37" s="109"/>
      <c r="E37" s="109"/>
      <c r="F37" s="109"/>
      <c r="G37" s="109"/>
      <c r="H37" s="109"/>
      <c r="I37" s="110"/>
      <c r="J37" s="111"/>
      <c r="K37" s="109"/>
      <c r="L37" s="109"/>
      <c r="M37" s="109"/>
      <c r="N37" s="109"/>
      <c r="O37" s="109"/>
      <c r="P37" s="110"/>
      <c r="Q37" s="151"/>
      <c r="R37" s="109"/>
      <c r="S37" s="109"/>
      <c r="T37" s="109"/>
      <c r="U37" s="109"/>
      <c r="V37" s="109"/>
      <c r="W37" s="110"/>
      <c r="X37" s="151"/>
      <c r="Y37" s="109"/>
      <c r="Z37" s="109"/>
      <c r="AA37" s="109"/>
      <c r="AB37" s="109"/>
      <c r="AC37" s="109"/>
      <c r="AD37" s="110"/>
      <c r="AE37" s="151"/>
      <c r="AF37" s="109"/>
      <c r="AG37" s="109"/>
      <c r="AH37" s="109"/>
      <c r="AI37" s="109"/>
      <c r="AJ37" s="109"/>
      <c r="AK37" s="110"/>
      <c r="AL37" s="151"/>
      <c r="AM37" s="109"/>
      <c r="AN37" s="109"/>
      <c r="AO37" s="109"/>
      <c r="AP37" s="109"/>
      <c r="AQ37" s="109"/>
      <c r="AR37" s="110"/>
      <c r="AS37" s="151"/>
      <c r="AT37" s="109"/>
      <c r="AU37" s="109"/>
      <c r="AV37" s="109"/>
      <c r="AW37" s="112" t="s">
        <v>250</v>
      </c>
      <c r="AX37" s="109"/>
      <c r="AY37" s="110"/>
      <c r="AZ37" s="151"/>
      <c r="BA37" s="109"/>
      <c r="BB37" s="109"/>
      <c r="BC37" s="109"/>
      <c r="BD37" s="109"/>
      <c r="BE37" s="109"/>
      <c r="BF37" s="110"/>
      <c r="BG37" s="151"/>
      <c r="BH37" s="109"/>
      <c r="BI37" s="109"/>
      <c r="BJ37" s="109"/>
      <c r="BK37" s="122"/>
      <c r="BL37" s="109"/>
      <c r="BM37" s="110"/>
      <c r="BN37" s="113"/>
      <c r="BO37" s="109"/>
      <c r="BP37" s="109"/>
      <c r="BQ37" s="109"/>
      <c r="BR37" s="109"/>
      <c r="BS37" s="109"/>
      <c r="BT37" s="110"/>
      <c r="BU37" s="211"/>
      <c r="BV37" s="109"/>
      <c r="BW37" s="219" t="s">
        <v>250</v>
      </c>
      <c r="BX37" s="219" t="s">
        <v>250</v>
      </c>
      <c r="BY37" s="109"/>
      <c r="BZ37" s="109"/>
      <c r="CA37" s="110"/>
      <c r="CB37" s="151"/>
      <c r="CC37" s="109"/>
      <c r="CD37" s="109"/>
      <c r="CE37" s="109"/>
      <c r="CF37" s="109"/>
      <c r="CG37" s="109"/>
      <c r="CH37" s="110"/>
      <c r="CI37" s="111"/>
      <c r="CJ37" s="109"/>
      <c r="CK37" s="109"/>
      <c r="CL37" s="109"/>
      <c r="CM37" s="109"/>
      <c r="CN37" s="109"/>
      <c r="CO37" s="110"/>
      <c r="CP37" s="111"/>
      <c r="CQ37" s="109"/>
      <c r="CR37" s="109"/>
      <c r="CS37" s="109"/>
      <c r="CT37" s="109"/>
      <c r="CU37" s="109"/>
      <c r="CV37" s="110"/>
      <c r="CW37" s="151"/>
      <c r="CX37" s="109"/>
      <c r="CY37" s="109"/>
      <c r="CZ37" s="109"/>
      <c r="DA37" s="109"/>
      <c r="DB37" s="109"/>
      <c r="DC37" s="114"/>
      <c r="DD37" s="116">
        <f t="shared" si="6"/>
        <v>3</v>
      </c>
      <c r="DE37" s="115">
        <v>3</v>
      </c>
      <c r="DF37" s="116">
        <f t="shared" si="1"/>
        <v>0</v>
      </c>
      <c r="DG37" s="117">
        <f t="shared" si="2"/>
        <v>1</v>
      </c>
      <c r="DH37" s="299">
        <f>AVERAGE(DG37:DG43)</f>
        <v>0.9285714285714286</v>
      </c>
      <c r="DI37" s="188">
        <v>3</v>
      </c>
      <c r="DJ37" s="116">
        <f t="shared" si="4"/>
        <v>0</v>
      </c>
      <c r="DK37" s="117">
        <f t="shared" si="3"/>
        <v>1</v>
      </c>
      <c r="DL37" s="299">
        <f>AVERAGE(DK37:DK43)</f>
        <v>1</v>
      </c>
    </row>
    <row r="38" spans="1:116" x14ac:dyDescent="0.4">
      <c r="A38" s="315"/>
      <c r="B38" s="119" t="s">
        <v>255</v>
      </c>
      <c r="C38" s="120"/>
      <c r="D38" s="121"/>
      <c r="E38" s="121"/>
      <c r="F38" s="121"/>
      <c r="G38" s="121"/>
      <c r="H38" s="121"/>
      <c r="I38" s="123"/>
      <c r="J38" s="124"/>
      <c r="K38" s="121"/>
      <c r="L38" s="121"/>
      <c r="M38" s="121"/>
      <c r="N38" s="121"/>
      <c r="O38" s="121"/>
      <c r="P38" s="123"/>
      <c r="Q38" s="120"/>
      <c r="R38" s="121"/>
      <c r="S38" s="121"/>
      <c r="T38" s="121"/>
      <c r="U38" s="121"/>
      <c r="V38" s="121"/>
      <c r="W38" s="123"/>
      <c r="X38" s="120"/>
      <c r="Y38" s="121"/>
      <c r="Z38" s="121"/>
      <c r="AA38" s="121"/>
      <c r="AB38" s="121"/>
      <c r="AC38" s="121"/>
      <c r="AD38" s="123"/>
      <c r="AE38" s="120"/>
      <c r="AF38" s="121"/>
      <c r="AG38" s="121"/>
      <c r="AH38" s="121"/>
      <c r="AI38" s="121"/>
      <c r="AJ38" s="121"/>
      <c r="AK38" s="123"/>
      <c r="AL38" s="120"/>
      <c r="AM38" s="121"/>
      <c r="AN38" s="121"/>
      <c r="AO38" s="121"/>
      <c r="AP38" s="121"/>
      <c r="AQ38" s="121"/>
      <c r="AR38" s="123"/>
      <c r="AS38" s="120"/>
      <c r="AT38" s="121"/>
      <c r="AU38" s="121"/>
      <c r="AV38" s="121"/>
      <c r="AW38" s="121" t="s">
        <v>250</v>
      </c>
      <c r="AX38" s="121"/>
      <c r="AY38" s="123"/>
      <c r="AZ38" s="120"/>
      <c r="BA38" s="121"/>
      <c r="BB38" s="121"/>
      <c r="BC38" s="121"/>
      <c r="BD38" s="121"/>
      <c r="BE38" s="121"/>
      <c r="BF38" s="123"/>
      <c r="BG38" s="120"/>
      <c r="BH38" s="121"/>
      <c r="BI38" s="121"/>
      <c r="BJ38" s="121"/>
      <c r="BK38" s="122"/>
      <c r="BL38" s="121"/>
      <c r="BM38" s="123"/>
      <c r="BN38" s="125"/>
      <c r="BO38" s="121"/>
      <c r="BP38" s="121"/>
      <c r="BQ38" s="121"/>
      <c r="BR38" s="122"/>
      <c r="BS38" s="121"/>
      <c r="BT38" s="123"/>
      <c r="BU38" s="209"/>
      <c r="BV38" s="121"/>
      <c r="BW38" s="220" t="s">
        <v>250</v>
      </c>
      <c r="BX38" s="220" t="s">
        <v>250</v>
      </c>
      <c r="BY38" s="121"/>
      <c r="BZ38" s="121"/>
      <c r="CA38" s="123"/>
      <c r="CB38" s="120"/>
      <c r="CC38" s="121"/>
      <c r="CD38" s="121"/>
      <c r="CE38" s="121"/>
      <c r="CF38" s="121"/>
      <c r="CG38" s="122"/>
      <c r="CH38" s="123"/>
      <c r="CI38" s="124"/>
      <c r="CJ38" s="121"/>
      <c r="CK38" s="121"/>
      <c r="CL38" s="121"/>
      <c r="CM38" s="121"/>
      <c r="CN38" s="121"/>
      <c r="CO38" s="123"/>
      <c r="CP38" s="124"/>
      <c r="CQ38" s="121"/>
      <c r="CR38" s="121"/>
      <c r="CS38" s="121"/>
      <c r="CT38" s="121"/>
      <c r="CU38" s="121"/>
      <c r="CV38" s="121"/>
      <c r="CW38" s="120"/>
      <c r="CX38" s="121"/>
      <c r="CY38" s="121"/>
      <c r="CZ38" s="121"/>
      <c r="DA38" s="121"/>
      <c r="DB38" s="121"/>
      <c r="DC38" s="126"/>
      <c r="DD38" s="128">
        <f t="shared" si="6"/>
        <v>3</v>
      </c>
      <c r="DE38" s="127">
        <v>3</v>
      </c>
      <c r="DF38" s="128">
        <f t="shared" si="1"/>
        <v>0</v>
      </c>
      <c r="DG38" s="129">
        <f t="shared" si="2"/>
        <v>1</v>
      </c>
      <c r="DH38" s="300"/>
      <c r="DI38" s="189">
        <v>3</v>
      </c>
      <c r="DJ38" s="128">
        <f t="shared" si="4"/>
        <v>0</v>
      </c>
      <c r="DK38" s="129">
        <f t="shared" si="3"/>
        <v>1</v>
      </c>
      <c r="DL38" s="300"/>
    </row>
    <row r="39" spans="1:116" x14ac:dyDescent="0.4">
      <c r="A39" s="315"/>
      <c r="B39" s="119" t="s">
        <v>254</v>
      </c>
      <c r="C39" s="131" t="s">
        <v>250</v>
      </c>
      <c r="D39" s="121"/>
      <c r="E39" s="121"/>
      <c r="F39" s="122" t="s">
        <v>250</v>
      </c>
      <c r="G39" s="122" t="s">
        <v>250</v>
      </c>
      <c r="H39" s="121"/>
      <c r="I39" s="123"/>
      <c r="J39" s="124"/>
      <c r="K39" s="122" t="s">
        <v>250</v>
      </c>
      <c r="L39" s="121"/>
      <c r="M39" s="122" t="s">
        <v>250</v>
      </c>
      <c r="N39" s="122" t="s">
        <v>250</v>
      </c>
      <c r="O39" s="121"/>
      <c r="P39" s="123"/>
      <c r="Q39" s="120"/>
      <c r="R39" s="122" t="s">
        <v>250</v>
      </c>
      <c r="S39" s="121"/>
      <c r="T39" s="122" t="s">
        <v>250</v>
      </c>
      <c r="U39" s="122" t="s">
        <v>250</v>
      </c>
      <c r="V39" s="121"/>
      <c r="W39" s="123"/>
      <c r="X39" s="120"/>
      <c r="Y39" s="122" t="s">
        <v>250</v>
      </c>
      <c r="Z39" s="122" t="s">
        <v>250</v>
      </c>
      <c r="AA39" s="121"/>
      <c r="AB39" s="122" t="s">
        <v>250</v>
      </c>
      <c r="AC39" s="121"/>
      <c r="AD39" s="123"/>
      <c r="AE39" s="131" t="s">
        <v>250</v>
      </c>
      <c r="AF39" s="121"/>
      <c r="AG39" s="121"/>
      <c r="AH39" s="122" t="s">
        <v>250</v>
      </c>
      <c r="AI39" s="121"/>
      <c r="AJ39" s="121"/>
      <c r="AK39" s="123"/>
      <c r="AL39" s="120"/>
      <c r="AM39" s="122" t="s">
        <v>250</v>
      </c>
      <c r="AN39" s="121"/>
      <c r="AO39" s="122" t="s">
        <v>250</v>
      </c>
      <c r="AP39" s="121"/>
      <c r="AQ39" s="121"/>
      <c r="AR39" s="123"/>
      <c r="AS39" s="120"/>
      <c r="AT39" s="122" t="s">
        <v>250</v>
      </c>
      <c r="AU39" s="121"/>
      <c r="AV39" s="121"/>
      <c r="AW39" s="121"/>
      <c r="AX39" s="121"/>
      <c r="AY39" s="123"/>
      <c r="AZ39" s="120"/>
      <c r="BA39" s="121"/>
      <c r="BB39" s="121"/>
      <c r="BC39" s="122" t="s">
        <v>250</v>
      </c>
      <c r="BD39" s="121"/>
      <c r="BE39" s="121"/>
      <c r="BF39" s="123"/>
      <c r="BG39" s="120"/>
      <c r="BH39" s="122" t="s">
        <v>250</v>
      </c>
      <c r="BI39" s="121"/>
      <c r="BJ39" s="121"/>
      <c r="BK39" s="121"/>
      <c r="BL39" s="121"/>
      <c r="BM39" s="123"/>
      <c r="BN39" s="125"/>
      <c r="BO39" s="122"/>
      <c r="BP39" s="121" t="s">
        <v>250</v>
      </c>
      <c r="BQ39" s="121"/>
      <c r="BR39" s="121"/>
      <c r="BS39" s="121"/>
      <c r="BT39" s="123"/>
      <c r="BU39" s="209"/>
      <c r="BV39" s="207" t="s">
        <v>250</v>
      </c>
      <c r="BW39" s="121"/>
      <c r="BX39" s="207" t="s">
        <v>250</v>
      </c>
      <c r="BY39" s="121"/>
      <c r="BZ39" s="121"/>
      <c r="CA39" s="123"/>
      <c r="CB39" s="120" t="s">
        <v>250</v>
      </c>
      <c r="CC39" s="121"/>
      <c r="CD39" s="121"/>
      <c r="CE39" s="207" t="s">
        <v>250</v>
      </c>
      <c r="CF39" s="121"/>
      <c r="CG39" s="121"/>
      <c r="CH39" s="123"/>
      <c r="CI39" s="124"/>
      <c r="CJ39" s="122" t="s">
        <v>250</v>
      </c>
      <c r="CK39" s="121"/>
      <c r="CL39" s="122" t="s">
        <v>250</v>
      </c>
      <c r="CM39" s="121"/>
      <c r="CN39" s="121"/>
      <c r="CO39" s="123"/>
      <c r="CP39" s="124"/>
      <c r="CQ39" s="121"/>
      <c r="CR39" s="121"/>
      <c r="CS39" s="121"/>
      <c r="CT39" s="121"/>
      <c r="CU39" s="121"/>
      <c r="CV39" s="123"/>
      <c r="CW39" s="120"/>
      <c r="CX39" s="122"/>
      <c r="CY39" s="121"/>
      <c r="CZ39" s="121"/>
      <c r="DA39" s="121"/>
      <c r="DB39" s="121"/>
      <c r="DC39" s="126"/>
      <c r="DD39" s="128">
        <f t="shared" si="6"/>
        <v>26</v>
      </c>
      <c r="DE39" s="127">
        <v>26</v>
      </c>
      <c r="DF39" s="128">
        <f t="shared" si="1"/>
        <v>0</v>
      </c>
      <c r="DG39" s="129">
        <f t="shared" si="2"/>
        <v>1</v>
      </c>
      <c r="DH39" s="300"/>
      <c r="DI39" s="189">
        <v>26</v>
      </c>
      <c r="DJ39" s="128">
        <f t="shared" si="4"/>
        <v>0</v>
      </c>
      <c r="DK39" s="129">
        <f t="shared" si="3"/>
        <v>1</v>
      </c>
      <c r="DL39" s="300"/>
    </row>
    <row r="40" spans="1:116" x14ac:dyDescent="0.4">
      <c r="A40" s="315"/>
      <c r="B40" s="119" t="s">
        <v>253</v>
      </c>
      <c r="C40" s="120"/>
      <c r="D40" s="121"/>
      <c r="E40" s="122" t="s">
        <v>250</v>
      </c>
      <c r="F40" s="122" t="s">
        <v>250</v>
      </c>
      <c r="G40" s="121"/>
      <c r="H40" s="121"/>
      <c r="I40" s="123"/>
      <c r="J40" s="124"/>
      <c r="K40" s="121"/>
      <c r="L40" s="121"/>
      <c r="M40" s="122" t="s">
        <v>250</v>
      </c>
      <c r="N40" s="122" t="s">
        <v>250</v>
      </c>
      <c r="O40" s="121"/>
      <c r="P40" s="123"/>
      <c r="Q40" s="120"/>
      <c r="R40" s="122" t="s">
        <v>250</v>
      </c>
      <c r="S40" s="122" t="s">
        <v>250</v>
      </c>
      <c r="T40" s="121"/>
      <c r="U40" s="121"/>
      <c r="V40" s="121"/>
      <c r="W40" s="123"/>
      <c r="X40" s="120"/>
      <c r="Y40" s="122" t="s">
        <v>250</v>
      </c>
      <c r="Z40" s="122" t="s">
        <v>250</v>
      </c>
      <c r="AA40" s="122" t="s">
        <v>250</v>
      </c>
      <c r="AB40" s="122" t="s">
        <v>250</v>
      </c>
      <c r="AC40" s="121"/>
      <c r="AD40" s="123"/>
      <c r="AE40" s="120"/>
      <c r="AF40" s="122"/>
      <c r="AG40" s="122" t="s">
        <v>250</v>
      </c>
      <c r="AH40" s="122" t="s">
        <v>250</v>
      </c>
      <c r="AI40" s="122" t="s">
        <v>250</v>
      </c>
      <c r="AJ40" s="122" t="s">
        <v>250</v>
      </c>
      <c r="AK40" s="123"/>
      <c r="AL40" s="120" t="s">
        <v>250</v>
      </c>
      <c r="AM40" s="122" t="s">
        <v>250</v>
      </c>
      <c r="AN40" s="122" t="s">
        <v>250</v>
      </c>
      <c r="AO40" s="122" t="s">
        <v>250</v>
      </c>
      <c r="AP40" s="122" t="s">
        <v>250</v>
      </c>
      <c r="AQ40" s="122" t="s">
        <v>250</v>
      </c>
      <c r="AR40" s="123" t="s">
        <v>250</v>
      </c>
      <c r="AS40" s="120" t="s">
        <v>250</v>
      </c>
      <c r="AT40" s="122" t="s">
        <v>250</v>
      </c>
      <c r="AU40" s="122" t="s">
        <v>250</v>
      </c>
      <c r="AV40" s="122" t="s">
        <v>250</v>
      </c>
      <c r="AW40" s="122" t="s">
        <v>250</v>
      </c>
      <c r="AX40" s="121" t="s">
        <v>250</v>
      </c>
      <c r="AY40" s="123" t="s">
        <v>250</v>
      </c>
      <c r="AZ40" s="120"/>
      <c r="BA40" s="122" t="s">
        <v>250</v>
      </c>
      <c r="BB40" s="122" t="s">
        <v>250</v>
      </c>
      <c r="BC40" s="122" t="s">
        <v>250</v>
      </c>
      <c r="BD40" s="122" t="s">
        <v>250</v>
      </c>
      <c r="BE40" s="121" t="s">
        <v>250</v>
      </c>
      <c r="BF40" s="123" t="s">
        <v>250</v>
      </c>
      <c r="BG40" s="120" t="s">
        <v>327</v>
      </c>
      <c r="BH40" s="122" t="s">
        <v>250</v>
      </c>
      <c r="BI40" s="122" t="s">
        <v>250</v>
      </c>
      <c r="BJ40" s="122" t="s">
        <v>250</v>
      </c>
      <c r="BK40" s="121"/>
      <c r="BL40" s="121"/>
      <c r="BM40" s="123"/>
      <c r="BN40" s="125"/>
      <c r="BO40" s="122"/>
      <c r="BP40" s="122" t="s">
        <v>250</v>
      </c>
      <c r="BQ40" s="122"/>
      <c r="BR40" s="122" t="s">
        <v>250</v>
      </c>
      <c r="BS40" s="121"/>
      <c r="BT40" s="123"/>
      <c r="BU40" s="209" t="s">
        <v>250</v>
      </c>
      <c r="BV40" s="207" t="s">
        <v>250</v>
      </c>
      <c r="BW40" s="207" t="s">
        <v>250</v>
      </c>
      <c r="BX40" s="207" t="s">
        <v>250</v>
      </c>
      <c r="BY40" s="122" t="s">
        <v>250</v>
      </c>
      <c r="BZ40" s="121"/>
      <c r="CA40" s="123"/>
      <c r="CB40" s="120"/>
      <c r="CC40" s="122" t="s">
        <v>250</v>
      </c>
      <c r="CD40" s="121"/>
      <c r="CE40" s="122" t="s">
        <v>250</v>
      </c>
      <c r="CF40" s="122" t="s">
        <v>250</v>
      </c>
      <c r="CG40" s="121"/>
      <c r="CH40" s="123"/>
      <c r="CI40" s="124" t="s">
        <v>250</v>
      </c>
      <c r="CJ40" s="122" t="s">
        <v>250</v>
      </c>
      <c r="CK40" s="121"/>
      <c r="CL40" s="122" t="s">
        <v>250</v>
      </c>
      <c r="CM40" s="121"/>
      <c r="CN40" s="121"/>
      <c r="CO40" s="123"/>
      <c r="CP40" s="124"/>
      <c r="CQ40" s="121"/>
      <c r="CR40" s="122" t="s">
        <v>368</v>
      </c>
      <c r="CS40" s="121"/>
      <c r="CT40" s="121"/>
      <c r="CU40" s="121"/>
      <c r="CV40" s="123"/>
      <c r="CW40" s="120"/>
      <c r="CX40" s="122"/>
      <c r="CY40" s="121"/>
      <c r="CZ40" s="121"/>
      <c r="DA40" s="121"/>
      <c r="DB40" s="121"/>
      <c r="DC40" s="126"/>
      <c r="DD40" s="128">
        <f t="shared" si="6"/>
        <v>52</v>
      </c>
      <c r="DE40" s="127">
        <v>52</v>
      </c>
      <c r="DF40" s="128">
        <f t="shared" si="1"/>
        <v>0</v>
      </c>
      <c r="DG40" s="129">
        <f t="shared" si="2"/>
        <v>1</v>
      </c>
      <c r="DH40" s="300"/>
      <c r="DI40" s="189">
        <v>52</v>
      </c>
      <c r="DJ40" s="128">
        <f t="shared" si="4"/>
        <v>0</v>
      </c>
      <c r="DK40" s="129">
        <f t="shared" si="3"/>
        <v>1</v>
      </c>
      <c r="DL40" s="300"/>
    </row>
    <row r="41" spans="1:116" x14ac:dyDescent="0.4">
      <c r="A41" s="315"/>
      <c r="B41" s="119" t="s">
        <v>252</v>
      </c>
      <c r="C41" s="120"/>
      <c r="D41" s="121"/>
      <c r="E41" s="122" t="s">
        <v>250</v>
      </c>
      <c r="F41" s="121"/>
      <c r="G41" s="121"/>
      <c r="H41" s="121"/>
      <c r="I41" s="123"/>
      <c r="J41" s="124"/>
      <c r="K41" s="121"/>
      <c r="L41" s="121"/>
      <c r="M41" s="121"/>
      <c r="N41" s="121"/>
      <c r="O41" s="121"/>
      <c r="P41" s="123"/>
      <c r="Q41" s="120"/>
      <c r="R41" s="121"/>
      <c r="S41" s="121"/>
      <c r="T41" s="121"/>
      <c r="U41" s="121"/>
      <c r="V41" s="121"/>
      <c r="W41" s="123"/>
      <c r="X41" s="120"/>
      <c r="Y41" s="121"/>
      <c r="Z41" s="121"/>
      <c r="AA41" s="121"/>
      <c r="AB41" s="121"/>
      <c r="AC41" s="121"/>
      <c r="AD41" s="123"/>
      <c r="AE41" s="120"/>
      <c r="AF41" s="121"/>
      <c r="AG41" s="121"/>
      <c r="AH41" s="122"/>
      <c r="AI41" s="121"/>
      <c r="AJ41" s="121"/>
      <c r="AK41" s="123"/>
      <c r="AL41" s="120"/>
      <c r="AM41" s="121"/>
      <c r="AN41" s="122"/>
      <c r="AO41" s="121"/>
      <c r="AP41" s="121"/>
      <c r="AQ41" s="121" t="s">
        <v>250</v>
      </c>
      <c r="AR41" s="123"/>
      <c r="AS41" s="120"/>
      <c r="AT41" s="121"/>
      <c r="AU41" s="122" t="s">
        <v>250</v>
      </c>
      <c r="AV41" s="121"/>
      <c r="AW41" s="121"/>
      <c r="AX41" s="121"/>
      <c r="AY41" s="123"/>
      <c r="AZ41" s="120"/>
      <c r="BA41" s="121"/>
      <c r="BB41" s="122" t="s">
        <v>250</v>
      </c>
      <c r="BC41" s="121" t="s">
        <v>250</v>
      </c>
      <c r="BD41" s="121" t="s">
        <v>250</v>
      </c>
      <c r="BE41" s="121" t="s">
        <v>250</v>
      </c>
      <c r="BF41" s="123" t="s">
        <v>250</v>
      </c>
      <c r="BG41" s="120"/>
      <c r="BH41" s="121"/>
      <c r="BI41" s="121"/>
      <c r="BJ41" s="121"/>
      <c r="BK41" s="122" t="s">
        <v>250</v>
      </c>
      <c r="BL41" s="121"/>
      <c r="BM41" s="123"/>
      <c r="BN41" s="125"/>
      <c r="BO41" s="121"/>
      <c r="BP41" s="122"/>
      <c r="BQ41" s="121"/>
      <c r="BR41" s="121"/>
      <c r="BS41" s="121"/>
      <c r="BT41" s="123"/>
      <c r="BU41" s="209"/>
      <c r="BV41" s="121"/>
      <c r="BW41" s="207" t="s">
        <v>250</v>
      </c>
      <c r="BX41" s="121"/>
      <c r="BY41" s="121"/>
      <c r="BZ41" s="122" t="s">
        <v>250</v>
      </c>
      <c r="CA41" s="123"/>
      <c r="CB41" s="120"/>
      <c r="CC41" s="121"/>
      <c r="CD41" s="122"/>
      <c r="CE41" s="121"/>
      <c r="CF41" s="121"/>
      <c r="CG41" s="122" t="s">
        <v>250</v>
      </c>
      <c r="CH41" s="123"/>
      <c r="CI41" s="124"/>
      <c r="CJ41" s="121"/>
      <c r="CK41" s="122" t="s">
        <v>250</v>
      </c>
      <c r="CL41" s="121"/>
      <c r="CM41" s="121"/>
      <c r="CN41" s="121"/>
      <c r="CO41" s="123"/>
      <c r="CP41" s="124"/>
      <c r="CQ41" s="121"/>
      <c r="CR41" s="121"/>
      <c r="CS41" s="121"/>
      <c r="CT41" s="121"/>
      <c r="CU41" s="121"/>
      <c r="CV41" s="123"/>
      <c r="CW41" s="120"/>
      <c r="CX41" s="122"/>
      <c r="CY41" s="121"/>
      <c r="CZ41" s="121"/>
      <c r="DA41" s="121"/>
      <c r="DB41" s="121"/>
      <c r="DC41" s="126"/>
      <c r="DD41" s="128">
        <f t="shared" si="6"/>
        <v>13</v>
      </c>
      <c r="DE41" s="127">
        <v>13</v>
      </c>
      <c r="DF41" s="128">
        <f t="shared" si="1"/>
        <v>0</v>
      </c>
      <c r="DG41" s="129">
        <f t="shared" si="2"/>
        <v>1</v>
      </c>
      <c r="DH41" s="300"/>
      <c r="DI41" s="189">
        <v>13</v>
      </c>
      <c r="DJ41" s="128">
        <f t="shared" si="4"/>
        <v>0</v>
      </c>
      <c r="DK41" s="129">
        <f t="shared" si="3"/>
        <v>1</v>
      </c>
      <c r="DL41" s="300"/>
    </row>
    <row r="42" spans="1:116" x14ac:dyDescent="0.4">
      <c r="A42" s="315"/>
      <c r="B42" s="119" t="s">
        <v>251</v>
      </c>
      <c r="C42" s="120"/>
      <c r="D42" s="121"/>
      <c r="E42" s="121"/>
      <c r="F42" s="121"/>
      <c r="G42" s="121"/>
      <c r="H42" s="121"/>
      <c r="I42" s="123"/>
      <c r="J42" s="124"/>
      <c r="K42" s="122" t="s">
        <v>250</v>
      </c>
      <c r="L42" s="122" t="s">
        <v>250</v>
      </c>
      <c r="M42" s="122" t="s">
        <v>250</v>
      </c>
      <c r="N42" s="122" t="s">
        <v>250</v>
      </c>
      <c r="O42" s="121"/>
      <c r="P42" s="123"/>
      <c r="Q42" s="120"/>
      <c r="R42" s="122" t="s">
        <v>250</v>
      </c>
      <c r="S42" s="122" t="s">
        <v>250</v>
      </c>
      <c r="T42" s="122" t="s">
        <v>250</v>
      </c>
      <c r="U42" s="121"/>
      <c r="V42" s="121"/>
      <c r="W42" s="123"/>
      <c r="X42" s="120"/>
      <c r="Y42" s="122" t="s">
        <v>250</v>
      </c>
      <c r="Z42" s="121"/>
      <c r="AA42" s="122" t="s">
        <v>250</v>
      </c>
      <c r="AB42" s="121"/>
      <c r="AC42" s="121"/>
      <c r="AD42" s="123"/>
      <c r="AE42" s="120"/>
      <c r="AF42" s="122"/>
      <c r="AG42" s="121"/>
      <c r="AH42" s="122" t="s">
        <v>250</v>
      </c>
      <c r="AI42" s="121"/>
      <c r="AJ42" s="121"/>
      <c r="AK42" s="123"/>
      <c r="AL42" s="120"/>
      <c r="AM42" s="122" t="s">
        <v>250</v>
      </c>
      <c r="AN42" s="121"/>
      <c r="AO42" s="122" t="s">
        <v>250</v>
      </c>
      <c r="AP42" s="121"/>
      <c r="AQ42" s="121"/>
      <c r="AR42" s="123"/>
      <c r="AS42" s="120"/>
      <c r="AT42" s="122" t="s">
        <v>250</v>
      </c>
      <c r="AU42" s="121"/>
      <c r="AV42" s="122" t="s">
        <v>250</v>
      </c>
      <c r="AW42" s="121"/>
      <c r="AX42" s="121"/>
      <c r="AY42" s="123"/>
      <c r="AZ42" s="120"/>
      <c r="BA42" s="122" t="s">
        <v>250</v>
      </c>
      <c r="BB42" s="121" t="s">
        <v>250</v>
      </c>
      <c r="BC42" s="122" t="s">
        <v>250</v>
      </c>
      <c r="BD42" s="121"/>
      <c r="BE42" s="121"/>
      <c r="BF42" s="123"/>
      <c r="BG42" s="120"/>
      <c r="BH42" s="121"/>
      <c r="BI42" s="121"/>
      <c r="BJ42" s="122" t="s">
        <v>250</v>
      </c>
      <c r="BK42" s="121"/>
      <c r="BL42" s="121"/>
      <c r="BM42" s="123"/>
      <c r="BN42" s="125"/>
      <c r="BO42" s="122"/>
      <c r="BP42" s="121"/>
      <c r="BQ42" s="122" t="s">
        <v>250</v>
      </c>
      <c r="BR42" s="121"/>
      <c r="BS42" s="121"/>
      <c r="BT42" s="123"/>
      <c r="BU42" s="209"/>
      <c r="BV42" s="207" t="s">
        <v>250</v>
      </c>
      <c r="BW42" s="218" t="s">
        <v>250</v>
      </c>
      <c r="BX42" s="207" t="s">
        <v>250</v>
      </c>
      <c r="BY42" s="121"/>
      <c r="BZ42" s="121"/>
      <c r="CA42" s="123"/>
      <c r="CB42" s="120"/>
      <c r="CC42" s="122" t="s">
        <v>250</v>
      </c>
      <c r="CD42" s="121"/>
      <c r="CE42" s="122" t="s">
        <v>250</v>
      </c>
      <c r="CF42" s="121"/>
      <c r="CG42" s="121"/>
      <c r="CH42" s="123"/>
      <c r="CI42" s="124"/>
      <c r="CJ42" s="122" t="s">
        <v>250</v>
      </c>
      <c r="CK42" s="121"/>
      <c r="CL42" s="122" t="s">
        <v>250</v>
      </c>
      <c r="CM42" s="121"/>
      <c r="CN42" s="121"/>
      <c r="CO42" s="123"/>
      <c r="CP42" s="124"/>
      <c r="CQ42" s="121"/>
      <c r="CR42" s="121"/>
      <c r="CS42" s="121"/>
      <c r="CT42" s="121"/>
      <c r="CU42" s="121"/>
      <c r="CV42" s="123"/>
      <c r="CW42" s="120"/>
      <c r="CX42" s="122"/>
      <c r="CY42" s="121"/>
      <c r="CZ42" s="121"/>
      <c r="DA42" s="121"/>
      <c r="DB42" s="121"/>
      <c r="DC42" s="126"/>
      <c r="DD42" s="128">
        <f t="shared" si="6"/>
        <v>26</v>
      </c>
      <c r="DE42" s="127">
        <v>26</v>
      </c>
      <c r="DF42" s="128">
        <f t="shared" si="1"/>
        <v>0</v>
      </c>
      <c r="DG42" s="129">
        <f t="shared" si="2"/>
        <v>1</v>
      </c>
      <c r="DH42" s="300"/>
      <c r="DI42" s="189">
        <v>26</v>
      </c>
      <c r="DJ42" s="128">
        <f t="shared" si="4"/>
        <v>0</v>
      </c>
      <c r="DK42" s="129">
        <f t="shared" si="3"/>
        <v>1</v>
      </c>
      <c r="DL42" s="300"/>
    </row>
    <row r="43" spans="1:116" ht="17.25" thickBot="1" x14ac:dyDescent="0.45">
      <c r="A43" s="316"/>
      <c r="B43" s="132" t="s">
        <v>249</v>
      </c>
      <c r="C43" s="133"/>
      <c r="D43" s="134"/>
      <c r="E43" s="134"/>
      <c r="F43" s="134"/>
      <c r="G43" s="134"/>
      <c r="H43" s="134"/>
      <c r="I43" s="135"/>
      <c r="J43" s="136"/>
      <c r="K43" s="134"/>
      <c r="L43" s="134"/>
      <c r="M43" s="134"/>
      <c r="N43" s="134"/>
      <c r="O43" s="134"/>
      <c r="P43" s="135"/>
      <c r="Q43" s="133"/>
      <c r="R43" s="134"/>
      <c r="S43" s="134"/>
      <c r="T43" s="134"/>
      <c r="U43" s="134"/>
      <c r="V43" s="134"/>
      <c r="W43" s="135"/>
      <c r="X43" s="133"/>
      <c r="Y43" s="134"/>
      <c r="Z43" s="134"/>
      <c r="AA43" s="134"/>
      <c r="AB43" s="134"/>
      <c r="AC43" s="134"/>
      <c r="AD43" s="135"/>
      <c r="AE43" s="133"/>
      <c r="AF43" s="134"/>
      <c r="AG43" s="134"/>
      <c r="AH43" s="134"/>
      <c r="AI43" s="134"/>
      <c r="AJ43" s="134"/>
      <c r="AK43" s="135"/>
      <c r="AL43" s="133"/>
      <c r="AM43" s="134"/>
      <c r="AN43" s="134"/>
      <c r="AO43" s="134"/>
      <c r="AP43" s="134"/>
      <c r="AQ43" s="134"/>
      <c r="AR43" s="135"/>
      <c r="AS43" s="133"/>
      <c r="AT43" s="134"/>
      <c r="AU43" s="134"/>
      <c r="AV43" s="134"/>
      <c r="AW43" s="134"/>
      <c r="AX43" s="134"/>
      <c r="AY43" s="135"/>
      <c r="AZ43" s="133"/>
      <c r="BA43" s="134"/>
      <c r="BB43" s="134"/>
      <c r="BC43" s="134"/>
      <c r="BD43" s="134"/>
      <c r="BE43" s="164"/>
      <c r="BF43" s="135"/>
      <c r="BG43" s="133"/>
      <c r="BH43" s="134"/>
      <c r="BI43" s="134"/>
      <c r="BJ43" s="134"/>
      <c r="BK43" s="134"/>
      <c r="BL43" s="192"/>
      <c r="BM43" s="135"/>
      <c r="BN43" s="137"/>
      <c r="BO43" s="134"/>
      <c r="BP43" s="134"/>
      <c r="BQ43" s="134"/>
      <c r="BR43" s="134"/>
      <c r="BS43" s="134"/>
      <c r="BT43" s="135"/>
      <c r="BU43" s="210"/>
      <c r="BV43" s="134"/>
      <c r="BW43" s="134"/>
      <c r="BX43" s="134"/>
      <c r="BY43" s="134"/>
      <c r="BZ43" s="134"/>
      <c r="CA43" s="135"/>
      <c r="CB43" s="133"/>
      <c r="CC43" s="134"/>
      <c r="CD43" s="134"/>
      <c r="CE43" s="134"/>
      <c r="CF43" s="134"/>
      <c r="CG43" s="134"/>
      <c r="CH43" s="135"/>
      <c r="CI43" s="136"/>
      <c r="CJ43" s="134"/>
      <c r="CK43" s="134"/>
      <c r="CL43" s="134"/>
      <c r="CM43" s="134"/>
      <c r="CN43" s="134"/>
      <c r="CO43" s="135"/>
      <c r="CP43" s="136"/>
      <c r="CQ43" s="134"/>
      <c r="CR43" s="134"/>
      <c r="CS43" s="134"/>
      <c r="CT43" s="134"/>
      <c r="CU43" s="134"/>
      <c r="CV43" s="165"/>
      <c r="CW43" s="133"/>
      <c r="CX43" s="134"/>
      <c r="CY43" s="134"/>
      <c r="CZ43" s="134" t="s">
        <v>250</v>
      </c>
      <c r="DA43" s="134"/>
      <c r="DB43" s="134"/>
      <c r="DC43" s="138"/>
      <c r="DD43" s="140">
        <f t="shared" si="6"/>
        <v>1</v>
      </c>
      <c r="DE43" s="139">
        <v>2</v>
      </c>
      <c r="DF43" s="140">
        <f t="shared" si="1"/>
        <v>1</v>
      </c>
      <c r="DG43" s="141">
        <f t="shared" si="2"/>
        <v>0.5</v>
      </c>
      <c r="DH43" s="301"/>
      <c r="DI43" s="190">
        <v>2</v>
      </c>
      <c r="DJ43" s="140">
        <f t="shared" si="4"/>
        <v>1</v>
      </c>
      <c r="DK43" s="141">
        <f t="shared" si="3"/>
        <v>1</v>
      </c>
      <c r="DL43" s="301"/>
    </row>
  </sheetData>
  <mergeCells count="29">
    <mergeCell ref="DL20:DL24"/>
    <mergeCell ref="DL25:DL29"/>
    <mergeCell ref="DL30:DL36"/>
    <mergeCell ref="DL37:DL43"/>
    <mergeCell ref="DK1:DK2"/>
    <mergeCell ref="DJ1:DJ2"/>
    <mergeCell ref="DL1:DL2"/>
    <mergeCell ref="DL3:DL11"/>
    <mergeCell ref="DL12:DL19"/>
    <mergeCell ref="A37:A43"/>
    <mergeCell ref="A1:A2"/>
    <mergeCell ref="A3:A11"/>
    <mergeCell ref="A12:A19"/>
    <mergeCell ref="A20:A24"/>
    <mergeCell ref="A25:A29"/>
    <mergeCell ref="A30:A36"/>
    <mergeCell ref="DH3:DH11"/>
    <mergeCell ref="DF1:DF2"/>
    <mergeCell ref="DH37:DH43"/>
    <mergeCell ref="DH30:DH36"/>
    <mergeCell ref="DH25:DH29"/>
    <mergeCell ref="DH20:DH24"/>
    <mergeCell ref="DH1:DH2"/>
    <mergeCell ref="DH12:DH19"/>
    <mergeCell ref="DI1:DI2"/>
    <mergeCell ref="B1:B2"/>
    <mergeCell ref="DE1:DE2"/>
    <mergeCell ref="DD1:DD2"/>
    <mergeCell ref="DG1:DG2"/>
  </mergeCells>
  <conditionalFormatting sqref="DJ3:DJ43">
    <cfRule type="cellIs" dxfId="0" priority="1" operator="greaterThan">
      <formula>0</formula>
    </cfRule>
  </conditionalFormatting>
  <pageMargins left="0.70866141732283472" right="0.70866141732283472" top="0.74803149606299213" bottom="0.74803149606299213" header="0.31496062992125984" footer="0.31496062992125984"/>
  <pageSetup scale="61" fitToWidth="0" orientation="landscape" r:id="rId1"/>
  <colBreaks count="10" manualBreakCount="10">
    <brk id="37" max="1048575" man="1"/>
    <brk id="44" max="1048575" man="1"/>
    <brk id="51" max="1048575" man="1"/>
    <brk id="58" max="1048575" man="1"/>
    <brk id="65" max="1048575" man="1"/>
    <brk id="72" max="1048575" man="1"/>
    <brk id="79" max="1048575" man="1"/>
    <brk id="86" max="1048575" man="1"/>
    <brk id="93" max="1048575" man="1"/>
    <brk id="100" max="1048575" man="1"/>
  </colBreaks>
  <ignoredErrors>
    <ignoredError sqref="DD24" formula="1"/>
    <ignoredError sqref="DD32" formulaRange="1"/>
  </ignoredErrors>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9"/>
  <sheetViews>
    <sheetView workbookViewId="0">
      <selection activeCell="R18" sqref="R18"/>
    </sheetView>
  </sheetViews>
  <sheetFormatPr baseColWidth="10" defaultColWidth="11.42578125" defaultRowHeight="15" x14ac:dyDescent="0.25"/>
  <cols>
    <col min="1" max="8" width="11.42578125" style="193"/>
    <col min="9" max="15" width="0" style="193" hidden="1" customWidth="1"/>
    <col min="16" max="16384" width="11.42578125" style="193"/>
  </cols>
  <sheetData>
    <row r="1" spans="1:18" x14ac:dyDescent="0.25">
      <c r="A1" s="195">
        <v>43325</v>
      </c>
      <c r="B1" s="195">
        <v>43326</v>
      </c>
      <c r="C1" s="195">
        <v>43327</v>
      </c>
      <c r="D1" s="195">
        <v>43328</v>
      </c>
      <c r="E1" s="195">
        <v>43329</v>
      </c>
      <c r="F1" s="195">
        <v>43330</v>
      </c>
      <c r="G1" s="195">
        <v>43331</v>
      </c>
      <c r="I1" s="193">
        <f t="shared" ref="I1:I15" ca="1" si="0">IF(A1&lt;=TODAY(),1,0)</f>
        <v>1</v>
      </c>
      <c r="J1" s="193">
        <f t="shared" ref="J1:J15" ca="1" si="1">IF(B1&lt;=TODAY(),1,0)</f>
        <v>1</v>
      </c>
      <c r="K1" s="193">
        <f t="shared" ref="K1:K15" ca="1" si="2">IF(C1&lt;=TODAY(),1,0)</f>
        <v>1</v>
      </c>
      <c r="L1" s="193">
        <f t="shared" ref="L1:L15" ca="1" si="3">IF(D1&lt;=TODAY(),1,0)</f>
        <v>1</v>
      </c>
      <c r="M1" s="193">
        <f t="shared" ref="M1:M15" ca="1" si="4">IF(E1&lt;=TODAY(),1,0)</f>
        <v>1</v>
      </c>
      <c r="N1" s="193">
        <f t="shared" ref="N1:N15" ca="1" si="5">IF(F1&lt;=TODAY(),1,0)</f>
        <v>1</v>
      </c>
      <c r="O1" s="193">
        <f t="shared" ref="O1:O15" ca="1" si="6">IF(G1&lt;=TODAY(),1,0)</f>
        <v>1</v>
      </c>
      <c r="R1" s="193">
        <v>1</v>
      </c>
    </row>
    <row r="2" spans="1:18" x14ac:dyDescent="0.25">
      <c r="A2" s="195">
        <f t="shared" ref="A2:A15" si="7">+A1+7</f>
        <v>43332</v>
      </c>
      <c r="B2" s="195">
        <f t="shared" ref="B2:B15" si="8">+B1+7</f>
        <v>43333</v>
      </c>
      <c r="C2" s="195">
        <f t="shared" ref="C2:C15" si="9">+C1+7</f>
        <v>43334</v>
      </c>
      <c r="D2" s="195">
        <f t="shared" ref="D2:D15" si="10">+D1+7</f>
        <v>43335</v>
      </c>
      <c r="E2" s="195">
        <f t="shared" ref="E2:E15" si="11">+E1+7</f>
        <v>43336</v>
      </c>
      <c r="F2" s="195">
        <f t="shared" ref="F2:F15" si="12">+F1+7</f>
        <v>43337</v>
      </c>
      <c r="G2" s="195">
        <f t="shared" ref="G2:G15" si="13">+G1+7</f>
        <v>43338</v>
      </c>
      <c r="I2" s="193">
        <f t="shared" ca="1" si="0"/>
        <v>1</v>
      </c>
      <c r="J2" s="193">
        <f t="shared" ca="1" si="1"/>
        <v>1</v>
      </c>
      <c r="K2" s="193">
        <f t="shared" ca="1" si="2"/>
        <v>1</v>
      </c>
      <c r="L2" s="193">
        <f t="shared" ca="1" si="3"/>
        <v>1</v>
      </c>
      <c r="M2" s="193">
        <f t="shared" ca="1" si="4"/>
        <v>1</v>
      </c>
      <c r="N2" s="193">
        <f t="shared" ca="1" si="5"/>
        <v>1</v>
      </c>
      <c r="O2" s="193">
        <f t="shared" ca="1" si="6"/>
        <v>1</v>
      </c>
      <c r="R2" s="193">
        <v>0.5</v>
      </c>
    </row>
    <row r="3" spans="1:18" x14ac:dyDescent="0.25">
      <c r="A3" s="195">
        <f t="shared" si="7"/>
        <v>43339</v>
      </c>
      <c r="B3" s="195">
        <f t="shared" si="8"/>
        <v>43340</v>
      </c>
      <c r="C3" s="195">
        <f t="shared" si="9"/>
        <v>43341</v>
      </c>
      <c r="D3" s="195">
        <f t="shared" si="10"/>
        <v>43342</v>
      </c>
      <c r="E3" s="195">
        <f t="shared" si="11"/>
        <v>43343</v>
      </c>
      <c r="F3" s="195">
        <f t="shared" si="12"/>
        <v>43344</v>
      </c>
      <c r="G3" s="195">
        <f t="shared" si="13"/>
        <v>43345</v>
      </c>
      <c r="I3" s="193">
        <f t="shared" ca="1" si="0"/>
        <v>1</v>
      </c>
      <c r="J3" s="193">
        <f t="shared" ca="1" si="1"/>
        <v>1</v>
      </c>
      <c r="K3" s="193">
        <f t="shared" ca="1" si="2"/>
        <v>1</v>
      </c>
      <c r="L3" s="193">
        <f t="shared" ca="1" si="3"/>
        <v>1</v>
      </c>
      <c r="M3" s="193">
        <f t="shared" ca="1" si="4"/>
        <v>1</v>
      </c>
      <c r="N3" s="193">
        <f t="shared" ca="1" si="5"/>
        <v>1</v>
      </c>
      <c r="O3" s="193">
        <f t="shared" ca="1" si="6"/>
        <v>1</v>
      </c>
      <c r="R3" s="193">
        <v>1</v>
      </c>
    </row>
    <row r="4" spans="1:18" x14ac:dyDescent="0.25">
      <c r="A4" s="195">
        <f t="shared" si="7"/>
        <v>43346</v>
      </c>
      <c r="B4" s="195">
        <f t="shared" si="8"/>
        <v>43347</v>
      </c>
      <c r="C4" s="195">
        <f t="shared" si="9"/>
        <v>43348</v>
      </c>
      <c r="D4" s="195">
        <f t="shared" si="10"/>
        <v>43349</v>
      </c>
      <c r="E4" s="195">
        <f t="shared" si="11"/>
        <v>43350</v>
      </c>
      <c r="F4" s="195">
        <f t="shared" si="12"/>
        <v>43351</v>
      </c>
      <c r="G4" s="195">
        <f t="shared" si="13"/>
        <v>43352</v>
      </c>
      <c r="I4" s="193">
        <f t="shared" ca="1" si="0"/>
        <v>1</v>
      </c>
      <c r="J4" s="193">
        <f t="shared" ca="1" si="1"/>
        <v>1</v>
      </c>
      <c r="K4" s="193">
        <f t="shared" ca="1" si="2"/>
        <v>1</v>
      </c>
      <c r="L4" s="193">
        <f t="shared" ca="1" si="3"/>
        <v>1</v>
      </c>
      <c r="M4" s="193">
        <f t="shared" ca="1" si="4"/>
        <v>1</v>
      </c>
      <c r="N4" s="193">
        <f t="shared" ca="1" si="5"/>
        <v>1</v>
      </c>
      <c r="O4" s="193">
        <f t="shared" ca="1" si="6"/>
        <v>1</v>
      </c>
      <c r="R4" s="193">
        <v>1</v>
      </c>
    </row>
    <row r="5" spans="1:18" x14ac:dyDescent="0.25">
      <c r="A5" s="195">
        <f t="shared" si="7"/>
        <v>43353</v>
      </c>
      <c r="B5" s="195">
        <f t="shared" si="8"/>
        <v>43354</v>
      </c>
      <c r="C5" s="195">
        <f t="shared" si="9"/>
        <v>43355</v>
      </c>
      <c r="D5" s="195">
        <f t="shared" si="10"/>
        <v>43356</v>
      </c>
      <c r="E5" s="195">
        <f t="shared" si="11"/>
        <v>43357</v>
      </c>
      <c r="F5" s="195">
        <f t="shared" si="12"/>
        <v>43358</v>
      </c>
      <c r="G5" s="195">
        <f t="shared" si="13"/>
        <v>43359</v>
      </c>
      <c r="I5" s="193">
        <f t="shared" ca="1" si="0"/>
        <v>1</v>
      </c>
      <c r="J5" s="193">
        <f t="shared" ca="1" si="1"/>
        <v>1</v>
      </c>
      <c r="K5" s="193">
        <f t="shared" ca="1" si="2"/>
        <v>1</v>
      </c>
      <c r="L5" s="193">
        <f t="shared" ca="1" si="3"/>
        <v>1</v>
      </c>
      <c r="M5" s="193">
        <f t="shared" ca="1" si="4"/>
        <v>1</v>
      </c>
      <c r="N5" s="193">
        <f t="shared" ca="1" si="5"/>
        <v>1</v>
      </c>
      <c r="O5" s="193">
        <f t="shared" ca="1" si="6"/>
        <v>1</v>
      </c>
      <c r="R5" s="193">
        <v>1</v>
      </c>
    </row>
    <row r="6" spans="1:18" x14ac:dyDescent="0.25">
      <c r="A6" s="195">
        <f t="shared" si="7"/>
        <v>43360</v>
      </c>
      <c r="B6" s="195">
        <f t="shared" si="8"/>
        <v>43361</v>
      </c>
      <c r="C6" s="195">
        <f t="shared" si="9"/>
        <v>43362</v>
      </c>
      <c r="D6" s="195">
        <f t="shared" si="10"/>
        <v>43363</v>
      </c>
      <c r="E6" s="195">
        <f t="shared" si="11"/>
        <v>43364</v>
      </c>
      <c r="F6" s="195">
        <f t="shared" si="12"/>
        <v>43365</v>
      </c>
      <c r="G6" s="195">
        <f t="shared" si="13"/>
        <v>43366</v>
      </c>
      <c r="I6" s="193">
        <f t="shared" ca="1" si="0"/>
        <v>1</v>
      </c>
      <c r="J6" s="193">
        <f t="shared" ca="1" si="1"/>
        <v>1</v>
      </c>
      <c r="K6" s="193">
        <f t="shared" ca="1" si="2"/>
        <v>1</v>
      </c>
      <c r="L6" s="193">
        <f t="shared" ca="1" si="3"/>
        <v>1</v>
      </c>
      <c r="M6" s="193">
        <f t="shared" ca="1" si="4"/>
        <v>1</v>
      </c>
      <c r="N6" s="193">
        <f t="shared" ca="1" si="5"/>
        <v>1</v>
      </c>
      <c r="O6" s="193">
        <f t="shared" ca="1" si="6"/>
        <v>1</v>
      </c>
      <c r="R6" s="193">
        <v>1</v>
      </c>
    </row>
    <row r="7" spans="1:18" x14ac:dyDescent="0.25">
      <c r="A7" s="195">
        <f t="shared" si="7"/>
        <v>43367</v>
      </c>
      <c r="B7" s="195">
        <f t="shared" si="8"/>
        <v>43368</v>
      </c>
      <c r="C7" s="195">
        <f t="shared" si="9"/>
        <v>43369</v>
      </c>
      <c r="D7" s="195">
        <f t="shared" si="10"/>
        <v>43370</v>
      </c>
      <c r="E7" s="195">
        <f t="shared" si="11"/>
        <v>43371</v>
      </c>
      <c r="F7" s="195">
        <f t="shared" si="12"/>
        <v>43372</v>
      </c>
      <c r="G7" s="195">
        <f t="shared" si="13"/>
        <v>43373</v>
      </c>
      <c r="I7" s="193">
        <f t="shared" ca="1" si="0"/>
        <v>1</v>
      </c>
      <c r="J7" s="193">
        <f t="shared" ca="1" si="1"/>
        <v>1</v>
      </c>
      <c r="K7" s="193">
        <f t="shared" ca="1" si="2"/>
        <v>1</v>
      </c>
      <c r="L7" s="193">
        <f t="shared" ca="1" si="3"/>
        <v>1</v>
      </c>
      <c r="M7" s="193">
        <f t="shared" ca="1" si="4"/>
        <v>1</v>
      </c>
      <c r="N7" s="193">
        <f t="shared" ca="1" si="5"/>
        <v>1</v>
      </c>
      <c r="O7" s="193">
        <f t="shared" ca="1" si="6"/>
        <v>1</v>
      </c>
      <c r="R7" s="193">
        <v>1</v>
      </c>
    </row>
    <row r="8" spans="1:18" x14ac:dyDescent="0.25">
      <c r="A8" s="195">
        <f t="shared" si="7"/>
        <v>43374</v>
      </c>
      <c r="B8" s="195">
        <f t="shared" si="8"/>
        <v>43375</v>
      </c>
      <c r="C8" s="195">
        <f t="shared" si="9"/>
        <v>43376</v>
      </c>
      <c r="D8" s="195">
        <f t="shared" si="10"/>
        <v>43377</v>
      </c>
      <c r="E8" s="195">
        <f t="shared" si="11"/>
        <v>43378</v>
      </c>
      <c r="F8" s="195">
        <f t="shared" si="12"/>
        <v>43379</v>
      </c>
      <c r="G8" s="195">
        <f t="shared" si="13"/>
        <v>43380</v>
      </c>
      <c r="I8" s="193">
        <f t="shared" ca="1" si="0"/>
        <v>1</v>
      </c>
      <c r="J8" s="193">
        <f t="shared" ca="1" si="1"/>
        <v>1</v>
      </c>
      <c r="K8" s="193">
        <f t="shared" ca="1" si="2"/>
        <v>1</v>
      </c>
      <c r="L8" s="193">
        <f t="shared" ca="1" si="3"/>
        <v>1</v>
      </c>
      <c r="M8" s="193">
        <f t="shared" ca="1" si="4"/>
        <v>1</v>
      </c>
      <c r="N8" s="193">
        <f t="shared" ca="1" si="5"/>
        <v>1</v>
      </c>
      <c r="O8" s="193">
        <f t="shared" ca="1" si="6"/>
        <v>1</v>
      </c>
      <c r="R8" s="193">
        <v>1</v>
      </c>
    </row>
    <row r="9" spans="1:18" x14ac:dyDescent="0.25">
      <c r="A9" s="195">
        <f t="shared" si="7"/>
        <v>43381</v>
      </c>
      <c r="B9" s="195">
        <f t="shared" si="8"/>
        <v>43382</v>
      </c>
      <c r="C9" s="197">
        <f t="shared" si="9"/>
        <v>43383</v>
      </c>
      <c r="D9" s="195">
        <f t="shared" si="10"/>
        <v>43384</v>
      </c>
      <c r="E9" s="195">
        <f t="shared" si="11"/>
        <v>43385</v>
      </c>
      <c r="F9" s="195">
        <f t="shared" si="12"/>
        <v>43386</v>
      </c>
      <c r="G9" s="195">
        <f t="shared" si="13"/>
        <v>43387</v>
      </c>
      <c r="I9" s="193">
        <f t="shared" ca="1" si="0"/>
        <v>1</v>
      </c>
      <c r="J9" s="193">
        <f t="shared" ca="1" si="1"/>
        <v>1</v>
      </c>
      <c r="K9" s="193">
        <f t="shared" ca="1" si="2"/>
        <v>1</v>
      </c>
      <c r="L9" s="193">
        <f t="shared" ca="1" si="3"/>
        <v>1</v>
      </c>
      <c r="M9" s="193">
        <f t="shared" ca="1" si="4"/>
        <v>1</v>
      </c>
      <c r="N9" s="193">
        <f t="shared" ca="1" si="5"/>
        <v>1</v>
      </c>
      <c r="O9" s="193">
        <f t="shared" ca="1" si="6"/>
        <v>1</v>
      </c>
      <c r="R9" s="193">
        <v>1</v>
      </c>
    </row>
    <row r="10" spans="1:18" x14ac:dyDescent="0.25">
      <c r="A10" s="195">
        <f t="shared" si="7"/>
        <v>43388</v>
      </c>
      <c r="B10" s="195">
        <f t="shared" si="8"/>
        <v>43389</v>
      </c>
      <c r="C10" s="195">
        <f t="shared" si="9"/>
        <v>43390</v>
      </c>
      <c r="D10" s="195">
        <f t="shared" si="10"/>
        <v>43391</v>
      </c>
      <c r="E10" s="195">
        <f t="shared" si="11"/>
        <v>43392</v>
      </c>
      <c r="F10" s="195">
        <f t="shared" si="12"/>
        <v>43393</v>
      </c>
      <c r="G10" s="195">
        <f t="shared" si="13"/>
        <v>43394</v>
      </c>
      <c r="I10" s="193">
        <f t="shared" ca="1" si="0"/>
        <v>1</v>
      </c>
      <c r="J10" s="193">
        <f t="shared" ca="1" si="1"/>
        <v>1</v>
      </c>
      <c r="K10" s="193">
        <f t="shared" ca="1" si="2"/>
        <v>1</v>
      </c>
      <c r="L10" s="193">
        <f t="shared" ca="1" si="3"/>
        <v>1</v>
      </c>
      <c r="M10" s="193">
        <f t="shared" ca="1" si="4"/>
        <v>1</v>
      </c>
      <c r="N10" s="193">
        <f t="shared" ca="1" si="5"/>
        <v>1</v>
      </c>
      <c r="O10" s="193">
        <f t="shared" ca="1" si="6"/>
        <v>1</v>
      </c>
      <c r="R10" s="193">
        <v>1</v>
      </c>
    </row>
    <row r="11" spans="1:18" x14ac:dyDescent="0.25">
      <c r="A11" s="195">
        <f t="shared" si="7"/>
        <v>43395</v>
      </c>
      <c r="B11" s="195">
        <f t="shared" si="8"/>
        <v>43396</v>
      </c>
      <c r="C11" s="195">
        <f t="shared" si="9"/>
        <v>43397</v>
      </c>
      <c r="D11" s="195">
        <f t="shared" si="10"/>
        <v>43398</v>
      </c>
      <c r="E11" s="195">
        <f t="shared" si="11"/>
        <v>43399</v>
      </c>
      <c r="F11" s="195">
        <f t="shared" si="12"/>
        <v>43400</v>
      </c>
      <c r="G11" s="195">
        <f t="shared" si="13"/>
        <v>43401</v>
      </c>
      <c r="I11" s="193">
        <f t="shared" ca="1" si="0"/>
        <v>1</v>
      </c>
      <c r="J11" s="193">
        <f t="shared" ca="1" si="1"/>
        <v>1</v>
      </c>
      <c r="K11" s="193">
        <f t="shared" ca="1" si="2"/>
        <v>1</v>
      </c>
      <c r="L11" s="193">
        <f t="shared" ca="1" si="3"/>
        <v>1</v>
      </c>
      <c r="M11" s="193">
        <f t="shared" ca="1" si="4"/>
        <v>1</v>
      </c>
      <c r="N11" s="193">
        <f t="shared" ca="1" si="5"/>
        <v>1</v>
      </c>
      <c r="O11" s="193">
        <f t="shared" ca="1" si="6"/>
        <v>1</v>
      </c>
      <c r="R11" s="193">
        <v>1</v>
      </c>
    </row>
    <row r="12" spans="1:18" x14ac:dyDescent="0.25">
      <c r="A12" s="195">
        <f t="shared" si="7"/>
        <v>43402</v>
      </c>
      <c r="B12" s="195">
        <f t="shared" si="8"/>
        <v>43403</v>
      </c>
      <c r="C12" s="195">
        <f t="shared" si="9"/>
        <v>43404</v>
      </c>
      <c r="D12" s="195">
        <f t="shared" si="10"/>
        <v>43405</v>
      </c>
      <c r="E12" s="195">
        <f t="shared" si="11"/>
        <v>43406</v>
      </c>
      <c r="F12" s="195">
        <f t="shared" si="12"/>
        <v>43407</v>
      </c>
      <c r="G12" s="195">
        <f t="shared" si="13"/>
        <v>43408</v>
      </c>
      <c r="I12" s="193">
        <f t="shared" ca="1" si="0"/>
        <v>1</v>
      </c>
      <c r="J12" s="193">
        <f t="shared" ca="1" si="1"/>
        <v>1</v>
      </c>
      <c r="K12" s="193">
        <f t="shared" ca="1" si="2"/>
        <v>1</v>
      </c>
      <c r="L12" s="193">
        <f t="shared" ca="1" si="3"/>
        <v>1</v>
      </c>
      <c r="M12" s="193">
        <f t="shared" ca="1" si="4"/>
        <v>1</v>
      </c>
      <c r="N12" s="193">
        <f t="shared" ca="1" si="5"/>
        <v>1</v>
      </c>
      <c r="O12" s="193">
        <f t="shared" ca="1" si="6"/>
        <v>1</v>
      </c>
      <c r="R12" s="193">
        <v>1</v>
      </c>
    </row>
    <row r="13" spans="1:18" x14ac:dyDescent="0.25">
      <c r="A13" s="195">
        <f t="shared" si="7"/>
        <v>43409</v>
      </c>
      <c r="B13" s="195">
        <f t="shared" si="8"/>
        <v>43410</v>
      </c>
      <c r="C13" s="195">
        <f t="shared" si="9"/>
        <v>43411</v>
      </c>
      <c r="D13" s="195">
        <f t="shared" si="10"/>
        <v>43412</v>
      </c>
      <c r="E13" s="195">
        <f t="shared" si="11"/>
        <v>43413</v>
      </c>
      <c r="F13" s="195">
        <f t="shared" si="12"/>
        <v>43414</v>
      </c>
      <c r="G13" s="195">
        <f t="shared" si="13"/>
        <v>43415</v>
      </c>
      <c r="I13" s="193">
        <f t="shared" ca="1" si="0"/>
        <v>1</v>
      </c>
      <c r="J13" s="193">
        <f t="shared" ca="1" si="1"/>
        <v>1</v>
      </c>
      <c r="K13" s="193">
        <f t="shared" ca="1" si="2"/>
        <v>1</v>
      </c>
      <c r="L13" s="193">
        <f t="shared" ca="1" si="3"/>
        <v>1</v>
      </c>
      <c r="M13" s="193">
        <f t="shared" ca="1" si="4"/>
        <v>1</v>
      </c>
      <c r="N13" s="193">
        <f t="shared" ca="1" si="5"/>
        <v>1</v>
      </c>
      <c r="O13" s="193">
        <f t="shared" ca="1" si="6"/>
        <v>1</v>
      </c>
      <c r="R13" s="193">
        <v>0.5</v>
      </c>
    </row>
    <row r="14" spans="1:18" x14ac:dyDescent="0.25">
      <c r="A14" s="195">
        <f t="shared" si="7"/>
        <v>43416</v>
      </c>
      <c r="B14" s="195">
        <f t="shared" si="8"/>
        <v>43417</v>
      </c>
      <c r="C14" s="195">
        <f t="shared" si="9"/>
        <v>43418</v>
      </c>
      <c r="D14" s="195">
        <f t="shared" si="10"/>
        <v>43419</v>
      </c>
      <c r="E14" s="195">
        <f t="shared" si="11"/>
        <v>43420</v>
      </c>
      <c r="F14" s="195">
        <f t="shared" si="12"/>
        <v>43421</v>
      </c>
      <c r="G14" s="195">
        <f t="shared" si="13"/>
        <v>43422</v>
      </c>
      <c r="I14" s="193">
        <f t="shared" ca="1" si="0"/>
        <v>1</v>
      </c>
      <c r="J14" s="193">
        <f t="shared" ca="1" si="1"/>
        <v>1</v>
      </c>
      <c r="K14" s="193">
        <f t="shared" ca="1" si="2"/>
        <v>1</v>
      </c>
      <c r="L14" s="193">
        <f t="shared" ca="1" si="3"/>
        <v>1</v>
      </c>
      <c r="M14" s="193">
        <f t="shared" ca="1" si="4"/>
        <v>1</v>
      </c>
      <c r="N14" s="193">
        <f t="shared" ca="1" si="5"/>
        <v>1</v>
      </c>
      <c r="O14" s="193">
        <f t="shared" ca="1" si="6"/>
        <v>1</v>
      </c>
      <c r="R14" s="193">
        <v>0.5</v>
      </c>
    </row>
    <row r="15" spans="1:18" x14ac:dyDescent="0.25">
      <c r="A15" s="195">
        <f t="shared" si="7"/>
        <v>43423</v>
      </c>
      <c r="B15" s="195">
        <f t="shared" si="8"/>
        <v>43424</v>
      </c>
      <c r="C15" s="195">
        <f t="shared" si="9"/>
        <v>43425</v>
      </c>
      <c r="D15" s="195">
        <f t="shared" si="10"/>
        <v>43426</v>
      </c>
      <c r="E15" s="195">
        <f t="shared" si="11"/>
        <v>43427</v>
      </c>
      <c r="F15" s="195">
        <f t="shared" si="12"/>
        <v>43428</v>
      </c>
      <c r="G15" s="195">
        <f t="shared" si="13"/>
        <v>43429</v>
      </c>
      <c r="I15" s="193">
        <f t="shared" ca="1" si="0"/>
        <v>1</v>
      </c>
      <c r="J15" s="193">
        <f t="shared" ca="1" si="1"/>
        <v>1</v>
      </c>
      <c r="K15" s="193">
        <f t="shared" ca="1" si="2"/>
        <v>0</v>
      </c>
      <c r="L15" s="193">
        <f t="shared" ca="1" si="3"/>
        <v>0</v>
      </c>
      <c r="M15" s="193">
        <f t="shared" ca="1" si="4"/>
        <v>0</v>
      </c>
      <c r="N15" s="193">
        <f t="shared" ca="1" si="5"/>
        <v>0</v>
      </c>
      <c r="O15" s="193">
        <f t="shared" ca="1" si="6"/>
        <v>0</v>
      </c>
    </row>
    <row r="16" spans="1:18" x14ac:dyDescent="0.25">
      <c r="A16" s="195"/>
      <c r="B16" s="195"/>
      <c r="C16" s="195"/>
      <c r="D16" s="195"/>
      <c r="E16" s="195"/>
      <c r="F16" s="195"/>
      <c r="G16" s="195"/>
      <c r="R16" s="193">
        <f>SUM(R1:R14)</f>
        <v>12.5</v>
      </c>
    </row>
    <row r="17" spans="1:18" x14ac:dyDescent="0.25">
      <c r="A17" s="195" t="s">
        <v>330</v>
      </c>
      <c r="B17" s="196">
        <f ca="1">SUM(I1:O15)</f>
        <v>100</v>
      </c>
      <c r="C17" s="195"/>
      <c r="D17" s="195"/>
      <c r="E17" s="195"/>
      <c r="F17" s="195"/>
      <c r="G17" s="195"/>
      <c r="R17" s="193">
        <v>14</v>
      </c>
    </row>
    <row r="18" spans="1:18" x14ac:dyDescent="0.25">
      <c r="A18" s="193" t="s">
        <v>329</v>
      </c>
      <c r="B18" s="193">
        <f>COUNT(A1:G15)</f>
        <v>105</v>
      </c>
      <c r="R18" s="193">
        <f>+R16/R17</f>
        <v>0.8928571428571429</v>
      </c>
    </row>
    <row r="19" spans="1:18" x14ac:dyDescent="0.25">
      <c r="A19" s="193" t="s">
        <v>328</v>
      </c>
      <c r="B19" s="194">
        <f ca="1">B17/B18</f>
        <v>0.95238095238095233</v>
      </c>
      <c r="C19" s="19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L68"/>
  <sheetViews>
    <sheetView tabSelected="1" view="pageBreakPreview" topLeftCell="A28" zoomScale="25" zoomScaleNormal="70" zoomScaleSheetLayoutView="25" workbookViewId="0">
      <selection activeCell="F46" sqref="F46"/>
    </sheetView>
  </sheetViews>
  <sheetFormatPr baseColWidth="10" defaultColWidth="11.42578125" defaultRowHeight="18" x14ac:dyDescent="0.25"/>
  <cols>
    <col min="1" max="1" width="30.42578125" style="18" customWidth="1"/>
    <col min="2" max="2" width="54.28515625" style="18" customWidth="1"/>
    <col min="3" max="3" width="65.28515625" style="18" customWidth="1"/>
    <col min="4" max="4" width="86.140625" style="18" bestFit="1" customWidth="1"/>
    <col min="5" max="6" width="30" style="88" customWidth="1"/>
    <col min="7" max="7" width="54.28515625" style="18" customWidth="1"/>
    <col min="8" max="8" width="50.7109375" style="18" customWidth="1"/>
    <col min="9" max="9" width="14.42578125" style="89" customWidth="1"/>
    <col min="10" max="10" width="21.5703125" style="90" bestFit="1" customWidth="1"/>
    <col min="11" max="11" width="9.42578125" style="91" customWidth="1"/>
    <col min="12" max="12" width="17" style="92" customWidth="1"/>
    <col min="13" max="16384" width="11.42578125" style="18"/>
  </cols>
  <sheetData>
    <row r="1" spans="1:12" s="4" customFormat="1" ht="19.5" thickBot="1" x14ac:dyDescent="0.35">
      <c r="A1" s="246" t="s">
        <v>49</v>
      </c>
      <c r="B1" s="22" t="s">
        <v>9</v>
      </c>
      <c r="C1" s="24" t="s">
        <v>10</v>
      </c>
      <c r="D1" s="24" t="s">
        <v>11</v>
      </c>
      <c r="E1" s="249" t="s">
        <v>12</v>
      </c>
      <c r="F1" s="249"/>
      <c r="G1" s="24" t="s">
        <v>13</v>
      </c>
      <c r="H1" s="12" t="s">
        <v>14</v>
      </c>
      <c r="I1" s="12" t="s">
        <v>15</v>
      </c>
      <c r="J1" s="14" t="s">
        <v>54</v>
      </c>
      <c r="K1" s="15" t="s">
        <v>9</v>
      </c>
      <c r="L1" s="13" t="s">
        <v>48</v>
      </c>
    </row>
    <row r="2" spans="1:12" ht="18" customHeight="1" x14ac:dyDescent="0.25">
      <c r="A2" s="247"/>
      <c r="B2" s="232" t="s">
        <v>36</v>
      </c>
      <c r="C2" s="234" t="s">
        <v>37</v>
      </c>
      <c r="D2" s="234" t="s">
        <v>42</v>
      </c>
      <c r="E2" s="263" t="s">
        <v>40</v>
      </c>
      <c r="F2" s="263" t="s">
        <v>41</v>
      </c>
      <c r="G2" s="234" t="s">
        <v>38</v>
      </c>
      <c r="H2" s="234" t="s">
        <v>39</v>
      </c>
      <c r="I2" s="261">
        <v>0</v>
      </c>
      <c r="J2" s="261">
        <v>0</v>
      </c>
      <c r="K2" s="16">
        <v>0.1</v>
      </c>
      <c r="L2" s="17"/>
    </row>
    <row r="3" spans="1:12" ht="18.75" customHeight="1" thickBot="1" x14ac:dyDescent="0.3">
      <c r="A3" s="248"/>
      <c r="B3" s="233"/>
      <c r="C3" s="235"/>
      <c r="D3" s="235"/>
      <c r="E3" s="264"/>
      <c r="F3" s="264"/>
      <c r="G3" s="235"/>
      <c r="H3" s="235"/>
      <c r="I3" s="262"/>
      <c r="J3" s="262"/>
      <c r="K3" s="19">
        <v>0.1</v>
      </c>
      <c r="L3" s="20"/>
    </row>
    <row r="4" spans="1:12" s="30" customFormat="1" ht="48.75" customHeight="1" x14ac:dyDescent="0.25">
      <c r="A4" s="253" t="s">
        <v>16</v>
      </c>
      <c r="B4" s="236" t="s">
        <v>236</v>
      </c>
      <c r="C4" s="238" t="s">
        <v>159</v>
      </c>
      <c r="D4" s="25" t="s">
        <v>122</v>
      </c>
      <c r="E4" s="26">
        <v>43325</v>
      </c>
      <c r="F4" s="26" t="s">
        <v>160</v>
      </c>
      <c r="G4" s="226" t="s">
        <v>164</v>
      </c>
      <c r="H4" s="226" t="s">
        <v>83</v>
      </c>
      <c r="I4" s="27">
        <f t="shared" ref="I4:I27" si="0">L4/K4</f>
        <v>0.97619047619047616</v>
      </c>
      <c r="J4" s="280">
        <f>AVERAGE(I4:I11)</f>
        <v>0.93187229437229446</v>
      </c>
      <c r="K4" s="28">
        <v>630</v>
      </c>
      <c r="L4" s="29">
        <v>615</v>
      </c>
    </row>
    <row r="5" spans="1:12" s="30" customFormat="1" ht="48.75" customHeight="1" x14ac:dyDescent="0.25">
      <c r="A5" s="254"/>
      <c r="B5" s="237"/>
      <c r="C5" s="239"/>
      <c r="D5" s="31" t="s">
        <v>123</v>
      </c>
      <c r="E5" s="32">
        <v>43322</v>
      </c>
      <c r="F5" s="32" t="s">
        <v>160</v>
      </c>
      <c r="G5" s="283"/>
      <c r="H5" s="283"/>
      <c r="I5" s="33">
        <f t="shared" si="0"/>
        <v>1</v>
      </c>
      <c r="J5" s="281"/>
      <c r="K5" s="34">
        <v>1</v>
      </c>
      <c r="L5" s="35">
        <v>1</v>
      </c>
    </row>
    <row r="6" spans="1:12" s="30" customFormat="1" ht="48.75" customHeight="1" x14ac:dyDescent="0.25">
      <c r="A6" s="254"/>
      <c r="B6" s="237"/>
      <c r="C6" s="239"/>
      <c r="D6" s="31" t="s">
        <v>161</v>
      </c>
      <c r="E6" s="32">
        <v>43325</v>
      </c>
      <c r="F6" s="32" t="s">
        <v>160</v>
      </c>
      <c r="G6" s="283"/>
      <c r="H6" s="283"/>
      <c r="I6" s="33">
        <f t="shared" si="0"/>
        <v>0.6333333333333333</v>
      </c>
      <c r="J6" s="281"/>
      <c r="K6" s="34">
        <v>30</v>
      </c>
      <c r="L6" s="35">
        <v>19</v>
      </c>
    </row>
    <row r="7" spans="1:12" s="30" customFormat="1" ht="76.5" customHeight="1" x14ac:dyDescent="0.25">
      <c r="A7" s="254"/>
      <c r="B7" s="237"/>
      <c r="C7" s="239"/>
      <c r="D7" s="31" t="s">
        <v>204</v>
      </c>
      <c r="E7" s="32">
        <v>43325</v>
      </c>
      <c r="F7" s="32" t="s">
        <v>160</v>
      </c>
      <c r="G7" s="283"/>
      <c r="H7" s="283"/>
      <c r="I7" s="33">
        <f t="shared" si="0"/>
        <v>1</v>
      </c>
      <c r="J7" s="281"/>
      <c r="K7" s="34">
        <v>12</v>
      </c>
      <c r="L7" s="35">
        <v>12</v>
      </c>
    </row>
    <row r="8" spans="1:12" s="30" customFormat="1" ht="48.75" customHeight="1" x14ac:dyDescent="0.25">
      <c r="A8" s="254"/>
      <c r="B8" s="237"/>
      <c r="C8" s="240"/>
      <c r="D8" s="31" t="s">
        <v>162</v>
      </c>
      <c r="E8" s="32">
        <v>43358</v>
      </c>
      <c r="F8" s="32">
        <v>43400</v>
      </c>
      <c r="G8" s="283"/>
      <c r="H8" s="283"/>
      <c r="I8" s="33">
        <f t="shared" si="0"/>
        <v>0.94545454545454544</v>
      </c>
      <c r="J8" s="281"/>
      <c r="K8" s="34">
        <v>55</v>
      </c>
      <c r="L8" s="35">
        <v>52</v>
      </c>
    </row>
    <row r="9" spans="1:12" s="30" customFormat="1" ht="48.75" customHeight="1" x14ac:dyDescent="0.25">
      <c r="A9" s="254"/>
      <c r="B9" s="237"/>
      <c r="C9" s="240"/>
      <c r="D9" s="31" t="s">
        <v>163</v>
      </c>
      <c r="E9" s="32">
        <v>43325</v>
      </c>
      <c r="F9" s="32">
        <v>43400</v>
      </c>
      <c r="G9" s="283"/>
      <c r="H9" s="283"/>
      <c r="I9" s="33">
        <f t="shared" si="0"/>
        <v>0.9</v>
      </c>
      <c r="J9" s="281"/>
      <c r="K9" s="34">
        <v>30</v>
      </c>
      <c r="L9" s="35">
        <v>27</v>
      </c>
    </row>
    <row r="10" spans="1:12" s="30" customFormat="1" ht="48.75" customHeight="1" x14ac:dyDescent="0.25">
      <c r="A10" s="254"/>
      <c r="B10" s="244" t="s">
        <v>237</v>
      </c>
      <c r="C10" s="244" t="s">
        <v>131</v>
      </c>
      <c r="D10" s="36" t="s">
        <v>132</v>
      </c>
      <c r="E10" s="37">
        <v>43318</v>
      </c>
      <c r="F10" s="37">
        <v>43426</v>
      </c>
      <c r="G10" s="244" t="s">
        <v>133</v>
      </c>
      <c r="H10" s="244" t="s">
        <v>134</v>
      </c>
      <c r="I10" s="33">
        <f t="shared" si="0"/>
        <v>1</v>
      </c>
      <c r="J10" s="281"/>
      <c r="K10" s="34">
        <v>4</v>
      </c>
      <c r="L10" s="35">
        <v>4</v>
      </c>
    </row>
    <row r="11" spans="1:12" s="30" customFormat="1" ht="48.75" customHeight="1" thickBot="1" x14ac:dyDescent="0.3">
      <c r="A11" s="255"/>
      <c r="B11" s="245"/>
      <c r="C11" s="245"/>
      <c r="D11" s="38" t="s">
        <v>135</v>
      </c>
      <c r="E11" s="39">
        <v>43318</v>
      </c>
      <c r="F11" s="39">
        <v>43426</v>
      </c>
      <c r="G11" s="245"/>
      <c r="H11" s="245"/>
      <c r="I11" s="40">
        <f t="shared" si="0"/>
        <v>1</v>
      </c>
      <c r="J11" s="282"/>
      <c r="K11" s="41">
        <v>24</v>
      </c>
      <c r="L11" s="42">
        <v>24</v>
      </c>
    </row>
    <row r="12" spans="1:12" s="30" customFormat="1" ht="48.75" customHeight="1" x14ac:dyDescent="0.25">
      <c r="A12" s="256" t="s">
        <v>17</v>
      </c>
      <c r="B12" s="226" t="s">
        <v>211</v>
      </c>
      <c r="C12" s="226" t="s">
        <v>212</v>
      </c>
      <c r="D12" s="43" t="s">
        <v>213</v>
      </c>
      <c r="E12" s="44" t="s">
        <v>165</v>
      </c>
      <c r="F12" s="44" t="s">
        <v>166</v>
      </c>
      <c r="G12" s="226" t="s">
        <v>214</v>
      </c>
      <c r="H12" s="226" t="s">
        <v>83</v>
      </c>
      <c r="I12" s="45">
        <f t="shared" ref="I12:I25" si="1">L12/K12</f>
        <v>1</v>
      </c>
      <c r="J12" s="277">
        <f>AVERAGE(I12:I27)</f>
        <v>1</v>
      </c>
      <c r="K12" s="46">
        <v>5</v>
      </c>
      <c r="L12" s="29">
        <v>5</v>
      </c>
    </row>
    <row r="13" spans="1:12" s="30" customFormat="1" ht="48.75" customHeight="1" x14ac:dyDescent="0.25">
      <c r="A13" s="257"/>
      <c r="B13" s="227"/>
      <c r="C13" s="227"/>
      <c r="D13" s="47" t="s">
        <v>124</v>
      </c>
      <c r="E13" s="48" t="s">
        <v>165</v>
      </c>
      <c r="F13" s="48" t="s">
        <v>166</v>
      </c>
      <c r="G13" s="227"/>
      <c r="H13" s="227"/>
      <c r="I13" s="49">
        <f t="shared" si="1"/>
        <v>1</v>
      </c>
      <c r="J13" s="278"/>
      <c r="K13" s="50">
        <v>5</v>
      </c>
      <c r="L13" s="35">
        <v>5</v>
      </c>
    </row>
    <row r="14" spans="1:12" s="30" customFormat="1" ht="48.75" customHeight="1" x14ac:dyDescent="0.25">
      <c r="A14" s="257"/>
      <c r="B14" s="227"/>
      <c r="C14" s="227"/>
      <c r="D14" s="47" t="s">
        <v>125</v>
      </c>
      <c r="E14" s="48" t="s">
        <v>165</v>
      </c>
      <c r="F14" s="48" t="s">
        <v>166</v>
      </c>
      <c r="G14" s="227"/>
      <c r="H14" s="227"/>
      <c r="I14" s="49">
        <f t="shared" si="1"/>
        <v>1</v>
      </c>
      <c r="J14" s="278"/>
      <c r="K14" s="50">
        <v>1</v>
      </c>
      <c r="L14" s="35">
        <v>1</v>
      </c>
    </row>
    <row r="15" spans="1:12" s="30" customFormat="1" ht="48.75" customHeight="1" x14ac:dyDescent="0.25">
      <c r="A15" s="257"/>
      <c r="B15" s="227"/>
      <c r="C15" s="227"/>
      <c r="D15" s="47" t="s">
        <v>126</v>
      </c>
      <c r="E15" s="48" t="s">
        <v>167</v>
      </c>
      <c r="F15" s="51" t="s">
        <v>168</v>
      </c>
      <c r="G15" s="227"/>
      <c r="H15" s="227"/>
      <c r="I15" s="49">
        <f t="shared" si="1"/>
        <v>1</v>
      </c>
      <c r="J15" s="278"/>
      <c r="K15" s="50">
        <v>1</v>
      </c>
      <c r="L15" s="35">
        <v>1</v>
      </c>
    </row>
    <row r="16" spans="1:12" s="30" customFormat="1" ht="48.75" customHeight="1" x14ac:dyDescent="0.25">
      <c r="A16" s="257"/>
      <c r="B16" s="227"/>
      <c r="C16" s="227"/>
      <c r="D16" s="47" t="s">
        <v>127</v>
      </c>
      <c r="E16" s="48" t="s">
        <v>167</v>
      </c>
      <c r="F16" s="51" t="s">
        <v>168</v>
      </c>
      <c r="G16" s="227"/>
      <c r="H16" s="227"/>
      <c r="I16" s="49">
        <f t="shared" si="1"/>
        <v>1</v>
      </c>
      <c r="J16" s="278"/>
      <c r="K16" s="50">
        <v>3</v>
      </c>
      <c r="L16" s="35">
        <v>3</v>
      </c>
    </row>
    <row r="17" spans="1:12" s="30" customFormat="1" ht="48.75" customHeight="1" x14ac:dyDescent="0.25">
      <c r="A17" s="257"/>
      <c r="B17" s="227"/>
      <c r="C17" s="227"/>
      <c r="D17" s="47" t="s">
        <v>128</v>
      </c>
      <c r="E17" s="51" t="s">
        <v>167</v>
      </c>
      <c r="F17" s="52" t="s">
        <v>168</v>
      </c>
      <c r="G17" s="227"/>
      <c r="H17" s="227"/>
      <c r="I17" s="49">
        <f t="shared" si="1"/>
        <v>1</v>
      </c>
      <c r="J17" s="278"/>
      <c r="K17" s="50">
        <v>1</v>
      </c>
      <c r="L17" s="35">
        <v>1</v>
      </c>
    </row>
    <row r="18" spans="1:12" s="30" customFormat="1" ht="48.75" customHeight="1" x14ac:dyDescent="0.25">
      <c r="A18" s="257"/>
      <c r="B18" s="227"/>
      <c r="C18" s="227"/>
      <c r="D18" s="47" t="s">
        <v>82</v>
      </c>
      <c r="E18" s="51" t="s">
        <v>168</v>
      </c>
      <c r="F18" s="51" t="s">
        <v>169</v>
      </c>
      <c r="G18" s="227"/>
      <c r="H18" s="227"/>
      <c r="I18" s="49">
        <f t="shared" si="1"/>
        <v>1</v>
      </c>
      <c r="J18" s="278"/>
      <c r="K18" s="50">
        <v>1</v>
      </c>
      <c r="L18" s="35">
        <v>1</v>
      </c>
    </row>
    <row r="19" spans="1:12" s="30" customFormat="1" ht="48.75" customHeight="1" x14ac:dyDescent="0.25">
      <c r="A19" s="257"/>
      <c r="B19" s="227"/>
      <c r="C19" s="227"/>
      <c r="D19" s="47" t="s">
        <v>215</v>
      </c>
      <c r="E19" s="51" t="s">
        <v>170</v>
      </c>
      <c r="F19" s="51" t="s">
        <v>160</v>
      </c>
      <c r="G19" s="227"/>
      <c r="H19" s="227"/>
      <c r="I19" s="49">
        <f t="shared" si="1"/>
        <v>1</v>
      </c>
      <c r="J19" s="278"/>
      <c r="K19" s="50">
        <v>12</v>
      </c>
      <c r="L19" s="35">
        <v>12</v>
      </c>
    </row>
    <row r="20" spans="1:12" s="30" customFormat="1" ht="48.75" customHeight="1" x14ac:dyDescent="0.25">
      <c r="A20" s="257"/>
      <c r="B20" s="227"/>
      <c r="C20" s="227"/>
      <c r="D20" s="47" t="s">
        <v>129</v>
      </c>
      <c r="E20" s="51" t="s">
        <v>170</v>
      </c>
      <c r="F20" s="51" t="s">
        <v>160</v>
      </c>
      <c r="G20" s="227"/>
      <c r="H20" s="227"/>
      <c r="I20" s="49">
        <f t="shared" si="1"/>
        <v>1</v>
      </c>
      <c r="J20" s="278"/>
      <c r="K20" s="50">
        <v>1</v>
      </c>
      <c r="L20" s="35">
        <v>1</v>
      </c>
    </row>
    <row r="21" spans="1:12" s="30" customFormat="1" ht="48.75" customHeight="1" x14ac:dyDescent="0.25">
      <c r="A21" s="257"/>
      <c r="B21" s="227"/>
      <c r="C21" s="227"/>
      <c r="D21" s="47" t="s">
        <v>216</v>
      </c>
      <c r="E21" s="51" t="s">
        <v>170</v>
      </c>
      <c r="F21" s="51" t="s">
        <v>160</v>
      </c>
      <c r="G21" s="227"/>
      <c r="H21" s="227"/>
      <c r="I21" s="49">
        <f t="shared" si="1"/>
        <v>1</v>
      </c>
      <c r="J21" s="278"/>
      <c r="K21" s="50">
        <v>1</v>
      </c>
      <c r="L21" s="35">
        <v>1</v>
      </c>
    </row>
    <row r="22" spans="1:12" s="30" customFormat="1" ht="48.75" customHeight="1" x14ac:dyDescent="0.25">
      <c r="A22" s="257"/>
      <c r="B22" s="227"/>
      <c r="C22" s="227"/>
      <c r="D22" s="47" t="s">
        <v>130</v>
      </c>
      <c r="E22" s="51" t="s">
        <v>165</v>
      </c>
      <c r="F22" s="51" t="s">
        <v>160</v>
      </c>
      <c r="G22" s="227"/>
      <c r="H22" s="227"/>
      <c r="I22" s="49">
        <f t="shared" si="1"/>
        <v>1</v>
      </c>
      <c r="J22" s="278"/>
      <c r="K22" s="53">
        <v>1</v>
      </c>
      <c r="L22" s="54">
        <v>1</v>
      </c>
    </row>
    <row r="23" spans="1:12" s="30" customFormat="1" ht="48.75" customHeight="1" x14ac:dyDescent="0.25">
      <c r="A23" s="257"/>
      <c r="B23" s="227"/>
      <c r="C23" s="227"/>
      <c r="D23" s="47" t="s">
        <v>217</v>
      </c>
      <c r="E23" s="51" t="s">
        <v>218</v>
      </c>
      <c r="F23" s="51" t="s">
        <v>218</v>
      </c>
      <c r="G23" s="227"/>
      <c r="H23" s="227"/>
      <c r="I23" s="49">
        <f t="shared" si="1"/>
        <v>1</v>
      </c>
      <c r="J23" s="278"/>
      <c r="K23" s="53">
        <v>1</v>
      </c>
      <c r="L23" s="54">
        <v>1</v>
      </c>
    </row>
    <row r="24" spans="1:12" s="30" customFormat="1" ht="48.75" customHeight="1" x14ac:dyDescent="0.25">
      <c r="A24" s="257"/>
      <c r="B24" s="227"/>
      <c r="C24" s="227"/>
      <c r="D24" s="47" t="s">
        <v>219</v>
      </c>
      <c r="E24" s="51" t="s">
        <v>220</v>
      </c>
      <c r="F24" s="51" t="s">
        <v>220</v>
      </c>
      <c r="G24" s="227"/>
      <c r="H24" s="227"/>
      <c r="I24" s="49">
        <f t="shared" si="1"/>
        <v>1</v>
      </c>
      <c r="J24" s="278"/>
      <c r="K24" s="53">
        <v>17</v>
      </c>
      <c r="L24" s="54">
        <v>17</v>
      </c>
    </row>
    <row r="25" spans="1:12" s="30" customFormat="1" ht="48.75" customHeight="1" x14ac:dyDescent="0.25">
      <c r="A25" s="257"/>
      <c r="B25" s="227"/>
      <c r="C25" s="227"/>
      <c r="D25" s="47" t="s">
        <v>221</v>
      </c>
      <c r="E25" s="51" t="s">
        <v>220</v>
      </c>
      <c r="F25" s="51" t="s">
        <v>220</v>
      </c>
      <c r="G25" s="227"/>
      <c r="H25" s="227"/>
      <c r="I25" s="49">
        <f t="shared" si="1"/>
        <v>1</v>
      </c>
      <c r="J25" s="278"/>
      <c r="K25" s="53">
        <v>1</v>
      </c>
      <c r="L25" s="54">
        <v>1</v>
      </c>
    </row>
    <row r="26" spans="1:12" s="30" customFormat="1" ht="48.75" customHeight="1" x14ac:dyDescent="0.25">
      <c r="A26" s="257"/>
      <c r="B26" s="227"/>
      <c r="C26" s="227"/>
      <c r="D26" s="47" t="s">
        <v>222</v>
      </c>
      <c r="E26" s="51" t="s">
        <v>218</v>
      </c>
      <c r="F26" s="51" t="s">
        <v>223</v>
      </c>
      <c r="G26" s="227"/>
      <c r="H26" s="227"/>
      <c r="I26" s="49">
        <f t="shared" si="0"/>
        <v>1</v>
      </c>
      <c r="J26" s="278"/>
      <c r="K26" s="53">
        <v>1</v>
      </c>
      <c r="L26" s="54">
        <v>1</v>
      </c>
    </row>
    <row r="27" spans="1:12" s="30" customFormat="1" ht="48.75" customHeight="1" thickBot="1" x14ac:dyDescent="0.3">
      <c r="A27" s="258"/>
      <c r="B27" s="228"/>
      <c r="C27" s="228"/>
      <c r="D27" s="55" t="s">
        <v>306</v>
      </c>
      <c r="E27" s="56" t="s">
        <v>223</v>
      </c>
      <c r="F27" s="56" t="s">
        <v>224</v>
      </c>
      <c r="G27" s="228"/>
      <c r="H27" s="228"/>
      <c r="I27" s="57">
        <f t="shared" si="0"/>
        <v>1</v>
      </c>
      <c r="J27" s="279"/>
      <c r="K27" s="58">
        <v>1</v>
      </c>
      <c r="L27" s="42">
        <v>1</v>
      </c>
    </row>
    <row r="28" spans="1:12" ht="48.75" customHeight="1" x14ac:dyDescent="0.25">
      <c r="A28" s="250" t="s">
        <v>51</v>
      </c>
      <c r="B28" s="231" t="s">
        <v>238</v>
      </c>
      <c r="C28" s="231" t="s">
        <v>62</v>
      </c>
      <c r="D28" s="59" t="s">
        <v>239</v>
      </c>
      <c r="E28" s="60">
        <v>43325</v>
      </c>
      <c r="F28" s="60">
        <v>43420</v>
      </c>
      <c r="G28" s="231" t="s">
        <v>120</v>
      </c>
      <c r="H28" s="231" t="s">
        <v>59</v>
      </c>
      <c r="I28" s="61">
        <f t="shared" ref="I28:I68" si="2">L28/K28</f>
        <v>1</v>
      </c>
      <c r="J28" s="265">
        <f>AVERAGE(I28:I36)</f>
        <v>1</v>
      </c>
      <c r="K28" s="62">
        <v>13</v>
      </c>
      <c r="L28" s="63">
        <f>CHECKLIST!$DD3</f>
        <v>13</v>
      </c>
    </row>
    <row r="29" spans="1:12" ht="48.75" customHeight="1" x14ac:dyDescent="0.25">
      <c r="A29" s="251"/>
      <c r="B29" s="229"/>
      <c r="C29" s="229"/>
      <c r="D29" s="64" t="s">
        <v>60</v>
      </c>
      <c r="E29" s="65">
        <v>43324</v>
      </c>
      <c r="F29" s="65">
        <v>43420</v>
      </c>
      <c r="G29" s="229"/>
      <c r="H29" s="229"/>
      <c r="I29" s="66">
        <f t="shared" si="2"/>
        <v>1</v>
      </c>
      <c r="J29" s="266"/>
      <c r="K29" s="67">
        <v>13</v>
      </c>
      <c r="L29" s="68">
        <f>CHECKLIST!$DD4</f>
        <v>13</v>
      </c>
    </row>
    <row r="30" spans="1:12" ht="48.75" customHeight="1" x14ac:dyDescent="0.25">
      <c r="A30" s="251"/>
      <c r="B30" s="229"/>
      <c r="C30" s="229"/>
      <c r="D30" s="64" t="s">
        <v>61</v>
      </c>
      <c r="E30" s="65">
        <v>43324</v>
      </c>
      <c r="F30" s="65">
        <v>43420</v>
      </c>
      <c r="G30" s="229"/>
      <c r="H30" s="229"/>
      <c r="I30" s="66">
        <f t="shared" si="2"/>
        <v>1</v>
      </c>
      <c r="J30" s="266"/>
      <c r="K30" s="67">
        <v>13</v>
      </c>
      <c r="L30" s="68">
        <f>CHECKLIST!$DD5</f>
        <v>13</v>
      </c>
    </row>
    <row r="31" spans="1:12" ht="48.75" customHeight="1" x14ac:dyDescent="0.25">
      <c r="A31" s="251"/>
      <c r="B31" s="229"/>
      <c r="C31" s="229"/>
      <c r="D31" s="64" t="s">
        <v>77</v>
      </c>
      <c r="E31" s="65">
        <v>43318</v>
      </c>
      <c r="F31" s="65">
        <v>43420</v>
      </c>
      <c r="G31" s="229"/>
      <c r="H31" s="229"/>
      <c r="I31" s="66">
        <f t="shared" si="2"/>
        <v>1</v>
      </c>
      <c r="J31" s="266"/>
      <c r="K31" s="67">
        <v>7</v>
      </c>
      <c r="L31" s="68">
        <f>CHECKLIST!$DD6</f>
        <v>7</v>
      </c>
    </row>
    <row r="32" spans="1:12" ht="48.75" customHeight="1" x14ac:dyDescent="0.25">
      <c r="A32" s="251"/>
      <c r="B32" s="229"/>
      <c r="C32" s="229"/>
      <c r="D32" s="64" t="s">
        <v>79</v>
      </c>
      <c r="E32" s="65">
        <v>43318</v>
      </c>
      <c r="F32" s="65">
        <v>43420</v>
      </c>
      <c r="G32" s="229"/>
      <c r="H32" s="229"/>
      <c r="I32" s="66">
        <f t="shared" si="2"/>
        <v>1</v>
      </c>
      <c r="J32" s="266"/>
      <c r="K32" s="67">
        <v>7</v>
      </c>
      <c r="L32" s="68">
        <f>CHECKLIST!$DD7</f>
        <v>7</v>
      </c>
    </row>
    <row r="33" spans="1:12" ht="48.75" customHeight="1" x14ac:dyDescent="0.25">
      <c r="A33" s="251"/>
      <c r="B33" s="229"/>
      <c r="C33" s="229"/>
      <c r="D33" s="64" t="s">
        <v>78</v>
      </c>
      <c r="E33" s="65">
        <v>43318</v>
      </c>
      <c r="F33" s="65">
        <v>43420</v>
      </c>
      <c r="G33" s="229"/>
      <c r="H33" s="229"/>
      <c r="I33" s="66">
        <f t="shared" si="2"/>
        <v>1</v>
      </c>
      <c r="J33" s="266"/>
      <c r="K33" s="67">
        <v>7</v>
      </c>
      <c r="L33" s="68">
        <f>CHECKLIST!$DD8</f>
        <v>7</v>
      </c>
    </row>
    <row r="34" spans="1:12" ht="48.75" customHeight="1" x14ac:dyDescent="0.25">
      <c r="A34" s="251"/>
      <c r="B34" s="259" t="s">
        <v>240</v>
      </c>
      <c r="C34" s="229" t="s">
        <v>63</v>
      </c>
      <c r="D34" s="64" t="s">
        <v>81</v>
      </c>
      <c r="E34" s="65">
        <v>43409</v>
      </c>
      <c r="F34" s="65">
        <v>43413</v>
      </c>
      <c r="G34" s="229" t="s">
        <v>69</v>
      </c>
      <c r="H34" s="229" t="s">
        <v>68</v>
      </c>
      <c r="I34" s="66">
        <f t="shared" si="2"/>
        <v>1</v>
      </c>
      <c r="J34" s="266"/>
      <c r="K34" s="67">
        <v>10</v>
      </c>
      <c r="L34" s="68">
        <f>CHECKLIST!$DD9</f>
        <v>10</v>
      </c>
    </row>
    <row r="35" spans="1:12" ht="48.75" customHeight="1" x14ac:dyDescent="0.25">
      <c r="A35" s="251"/>
      <c r="B35" s="259"/>
      <c r="C35" s="229"/>
      <c r="D35" s="64" t="s">
        <v>80</v>
      </c>
      <c r="E35" s="65">
        <v>43409</v>
      </c>
      <c r="F35" s="65">
        <v>43413</v>
      </c>
      <c r="G35" s="229"/>
      <c r="H35" s="229"/>
      <c r="I35" s="66">
        <f t="shared" si="2"/>
        <v>1</v>
      </c>
      <c r="J35" s="266"/>
      <c r="K35" s="67">
        <v>3</v>
      </c>
      <c r="L35" s="68">
        <f>CHECKLIST!$DD10</f>
        <v>3</v>
      </c>
    </row>
    <row r="36" spans="1:12" ht="48.75" customHeight="1" thickBot="1" x14ac:dyDescent="0.3">
      <c r="A36" s="252"/>
      <c r="B36" s="260"/>
      <c r="C36" s="230"/>
      <c r="D36" s="69" t="s">
        <v>64</v>
      </c>
      <c r="E36" s="70">
        <v>43417</v>
      </c>
      <c r="F36" s="70">
        <v>43417</v>
      </c>
      <c r="G36" s="230"/>
      <c r="H36" s="230"/>
      <c r="I36" s="71">
        <f t="shared" si="2"/>
        <v>1</v>
      </c>
      <c r="J36" s="267"/>
      <c r="K36" s="72">
        <v>1</v>
      </c>
      <c r="L36" s="73">
        <f>CHECKLIST!$DD11</f>
        <v>1</v>
      </c>
    </row>
    <row r="37" spans="1:12" ht="48.75" customHeight="1" x14ac:dyDescent="0.25">
      <c r="A37" s="273" t="s">
        <v>18</v>
      </c>
      <c r="B37" s="241" t="s">
        <v>241</v>
      </c>
      <c r="C37" s="241" t="s">
        <v>65</v>
      </c>
      <c r="D37" s="74" t="s">
        <v>139</v>
      </c>
      <c r="E37" s="75">
        <v>43325</v>
      </c>
      <c r="F37" s="75">
        <v>43420</v>
      </c>
      <c r="G37" s="241" t="s">
        <v>102</v>
      </c>
      <c r="H37" s="241" t="s">
        <v>103</v>
      </c>
      <c r="I37" s="76">
        <f t="shared" si="2"/>
        <v>1</v>
      </c>
      <c r="J37" s="268">
        <f>AVERAGE(I37:I44)</f>
        <v>1</v>
      </c>
      <c r="K37" s="77">
        <v>39</v>
      </c>
      <c r="L37" s="29">
        <f>CHECKLIST!$DD12</f>
        <v>39</v>
      </c>
    </row>
    <row r="38" spans="1:12" ht="48.75" customHeight="1" x14ac:dyDescent="0.25">
      <c r="A38" s="274"/>
      <c r="B38" s="242"/>
      <c r="C38" s="242"/>
      <c r="D38" s="36" t="s">
        <v>138</v>
      </c>
      <c r="E38" s="37">
        <v>43325</v>
      </c>
      <c r="F38" s="37">
        <v>43420</v>
      </c>
      <c r="G38" s="242"/>
      <c r="H38" s="242"/>
      <c r="I38" s="78">
        <f t="shared" si="2"/>
        <v>1</v>
      </c>
      <c r="J38" s="270"/>
      <c r="K38" s="79">
        <v>13</v>
      </c>
      <c r="L38" s="35">
        <f>CHECKLIST!$DD13</f>
        <v>13</v>
      </c>
    </row>
    <row r="39" spans="1:12" ht="48.75" customHeight="1" x14ac:dyDescent="0.25">
      <c r="A39" s="274"/>
      <c r="B39" s="242"/>
      <c r="C39" s="242"/>
      <c r="D39" s="36" t="s">
        <v>98</v>
      </c>
      <c r="E39" s="37">
        <v>43328</v>
      </c>
      <c r="F39" s="37">
        <v>43328</v>
      </c>
      <c r="G39" s="242"/>
      <c r="H39" s="242"/>
      <c r="I39" s="78">
        <f t="shared" si="2"/>
        <v>1</v>
      </c>
      <c r="J39" s="270"/>
      <c r="K39" s="79">
        <v>1</v>
      </c>
      <c r="L39" s="35">
        <f>CHECKLIST!$DD14</f>
        <v>1</v>
      </c>
    </row>
    <row r="40" spans="1:12" ht="48.75" customHeight="1" x14ac:dyDescent="0.25">
      <c r="A40" s="274"/>
      <c r="B40" s="242"/>
      <c r="C40" s="242"/>
      <c r="D40" s="36" t="s">
        <v>119</v>
      </c>
      <c r="E40" s="37">
        <v>43329</v>
      </c>
      <c r="F40" s="37">
        <v>43329</v>
      </c>
      <c r="G40" s="242"/>
      <c r="H40" s="242"/>
      <c r="I40" s="78">
        <f t="shared" si="2"/>
        <v>1</v>
      </c>
      <c r="J40" s="270"/>
      <c r="K40" s="79">
        <v>1</v>
      </c>
      <c r="L40" s="35">
        <f>CHECKLIST!$DD15</f>
        <v>1</v>
      </c>
    </row>
    <row r="41" spans="1:12" ht="48.75" customHeight="1" x14ac:dyDescent="0.25">
      <c r="A41" s="274"/>
      <c r="B41" s="242"/>
      <c r="C41" s="242"/>
      <c r="D41" s="36" t="s">
        <v>66</v>
      </c>
      <c r="E41" s="37">
        <v>43367</v>
      </c>
      <c r="F41" s="37">
        <v>43385</v>
      </c>
      <c r="G41" s="242"/>
      <c r="H41" s="242"/>
      <c r="I41" s="78">
        <f t="shared" si="2"/>
        <v>1</v>
      </c>
      <c r="J41" s="270"/>
      <c r="K41" s="79">
        <v>1</v>
      </c>
      <c r="L41" s="35">
        <f>CHECKLIST!$DD16</f>
        <v>1</v>
      </c>
    </row>
    <row r="42" spans="1:12" ht="48.75" customHeight="1" x14ac:dyDescent="0.25">
      <c r="A42" s="274"/>
      <c r="B42" s="242"/>
      <c r="C42" s="242"/>
      <c r="D42" s="36" t="s">
        <v>136</v>
      </c>
      <c r="E42" s="37">
        <v>43386</v>
      </c>
      <c r="F42" s="37">
        <v>43325</v>
      </c>
      <c r="G42" s="242"/>
      <c r="H42" s="242"/>
      <c r="I42" s="78">
        <f t="shared" si="2"/>
        <v>1</v>
      </c>
      <c r="J42" s="270"/>
      <c r="K42" s="79">
        <v>6</v>
      </c>
      <c r="L42" s="35">
        <f>CHECKLIST!$DD17</f>
        <v>6</v>
      </c>
    </row>
    <row r="43" spans="1:12" ht="48.75" customHeight="1" x14ac:dyDescent="0.25">
      <c r="A43" s="274"/>
      <c r="B43" s="244" t="s">
        <v>242</v>
      </c>
      <c r="C43" s="244" t="s">
        <v>99</v>
      </c>
      <c r="D43" s="36" t="s">
        <v>101</v>
      </c>
      <c r="E43" s="37">
        <v>43325</v>
      </c>
      <c r="F43" s="37">
        <v>43420</v>
      </c>
      <c r="G43" s="244" t="s">
        <v>105</v>
      </c>
      <c r="H43" s="244" t="s">
        <v>104</v>
      </c>
      <c r="I43" s="78">
        <f t="shared" si="2"/>
        <v>1</v>
      </c>
      <c r="J43" s="270"/>
      <c r="K43" s="79">
        <v>63</v>
      </c>
      <c r="L43" s="35">
        <f>CHECKLIST!$DD18</f>
        <v>63</v>
      </c>
    </row>
    <row r="44" spans="1:12" ht="48.75" customHeight="1" thickBot="1" x14ac:dyDescent="0.3">
      <c r="A44" s="275"/>
      <c r="B44" s="245"/>
      <c r="C44" s="245"/>
      <c r="D44" s="38" t="s">
        <v>197</v>
      </c>
      <c r="E44" s="39">
        <v>43325</v>
      </c>
      <c r="F44" s="39">
        <v>43420</v>
      </c>
      <c r="G44" s="245"/>
      <c r="H44" s="245"/>
      <c r="I44" s="80">
        <f t="shared" si="2"/>
        <v>1</v>
      </c>
      <c r="J44" s="271"/>
      <c r="K44" s="81">
        <v>26</v>
      </c>
      <c r="L44" s="42">
        <f>CHECKLIST!$DD19</f>
        <v>26</v>
      </c>
    </row>
    <row r="45" spans="1:12" ht="48.75" customHeight="1" x14ac:dyDescent="0.25">
      <c r="A45" s="273" t="s">
        <v>19</v>
      </c>
      <c r="B45" s="241" t="s">
        <v>243</v>
      </c>
      <c r="C45" s="241" t="s">
        <v>70</v>
      </c>
      <c r="D45" s="74" t="s">
        <v>84</v>
      </c>
      <c r="E45" s="75">
        <v>43325</v>
      </c>
      <c r="F45" s="75">
        <v>43329</v>
      </c>
      <c r="G45" s="241" t="s">
        <v>106</v>
      </c>
      <c r="H45" s="241" t="s">
        <v>107</v>
      </c>
      <c r="I45" s="76">
        <f t="shared" si="2"/>
        <v>1</v>
      </c>
      <c r="J45" s="268">
        <f>AVERAGE(I45:I49)</f>
        <v>0.86153846153846148</v>
      </c>
      <c r="K45" s="77">
        <v>4</v>
      </c>
      <c r="L45" s="29">
        <f>CHECKLIST!$DD20</f>
        <v>4</v>
      </c>
    </row>
    <row r="46" spans="1:12" ht="48.75" customHeight="1" x14ac:dyDescent="0.25">
      <c r="A46" s="274"/>
      <c r="B46" s="242"/>
      <c r="C46" s="242"/>
      <c r="D46" s="36" t="s">
        <v>85</v>
      </c>
      <c r="E46" s="37">
        <v>43333</v>
      </c>
      <c r="F46" s="37">
        <v>43338</v>
      </c>
      <c r="G46" s="242"/>
      <c r="H46" s="242"/>
      <c r="I46" s="78">
        <f t="shared" si="2"/>
        <v>1</v>
      </c>
      <c r="J46" s="270"/>
      <c r="K46" s="79">
        <v>1</v>
      </c>
      <c r="L46" s="35">
        <f>CHECKLIST!$DD21</f>
        <v>1</v>
      </c>
    </row>
    <row r="47" spans="1:12" ht="48.75" customHeight="1" x14ac:dyDescent="0.25">
      <c r="A47" s="274"/>
      <c r="B47" s="242"/>
      <c r="C47" s="242"/>
      <c r="D47" s="36" t="s">
        <v>137</v>
      </c>
      <c r="E47" s="37">
        <v>43338</v>
      </c>
      <c r="F47" s="37">
        <v>43420</v>
      </c>
      <c r="G47" s="242"/>
      <c r="H47" s="242"/>
      <c r="I47" s="78">
        <f t="shared" si="2"/>
        <v>0.30769230769230771</v>
      </c>
      <c r="J47" s="270"/>
      <c r="K47" s="79">
        <v>13</v>
      </c>
      <c r="L47" s="35">
        <f>CHECKLIST!$DD22</f>
        <v>4</v>
      </c>
    </row>
    <row r="48" spans="1:12" ht="48.75" customHeight="1" x14ac:dyDescent="0.25">
      <c r="A48" s="274"/>
      <c r="B48" s="242"/>
      <c r="C48" s="242"/>
      <c r="D48" s="36" t="s">
        <v>172</v>
      </c>
      <c r="E48" s="37">
        <v>43325</v>
      </c>
      <c r="F48" s="37">
        <v>43420</v>
      </c>
      <c r="G48" s="242"/>
      <c r="H48" s="242"/>
      <c r="I48" s="78">
        <f t="shared" si="2"/>
        <v>1</v>
      </c>
      <c r="J48" s="270"/>
      <c r="K48" s="79">
        <v>13</v>
      </c>
      <c r="L48" s="35">
        <f>CHECKLIST!$DD23</f>
        <v>13</v>
      </c>
    </row>
    <row r="49" spans="1:12" ht="48.75" customHeight="1" thickBot="1" x14ac:dyDescent="0.3">
      <c r="A49" s="275"/>
      <c r="B49" s="243"/>
      <c r="C49" s="243"/>
      <c r="D49" s="38" t="s">
        <v>173</v>
      </c>
      <c r="E49" s="39">
        <v>43325</v>
      </c>
      <c r="F49" s="39">
        <v>43420</v>
      </c>
      <c r="G49" s="243"/>
      <c r="H49" s="243"/>
      <c r="I49" s="80">
        <f t="shared" si="2"/>
        <v>1</v>
      </c>
      <c r="J49" s="271"/>
      <c r="K49" s="81">
        <v>26</v>
      </c>
      <c r="L49" s="42">
        <f>CHECKLIST!$DD24</f>
        <v>26</v>
      </c>
    </row>
    <row r="50" spans="1:12" ht="48.75" customHeight="1" x14ac:dyDescent="0.25">
      <c r="A50" s="273" t="s">
        <v>53</v>
      </c>
      <c r="B50" s="241" t="s">
        <v>244</v>
      </c>
      <c r="C50" s="241" t="s">
        <v>58</v>
      </c>
      <c r="D50" s="74" t="s">
        <v>118</v>
      </c>
      <c r="E50" s="75">
        <v>43325</v>
      </c>
      <c r="F50" s="75">
        <v>43420</v>
      </c>
      <c r="G50" s="241" t="s">
        <v>108</v>
      </c>
      <c r="H50" s="241" t="s">
        <v>109</v>
      </c>
      <c r="I50" s="76">
        <f t="shared" si="2"/>
        <v>1</v>
      </c>
      <c r="J50" s="268">
        <f>AVERAGE(I50:I54)</f>
        <v>0.75384615384615383</v>
      </c>
      <c r="K50" s="77">
        <v>3</v>
      </c>
      <c r="L50" s="29">
        <f>CHECKLIST!$DD25</f>
        <v>3</v>
      </c>
    </row>
    <row r="51" spans="1:12" ht="48.75" customHeight="1" x14ac:dyDescent="0.25">
      <c r="A51" s="274"/>
      <c r="B51" s="242"/>
      <c r="C51" s="242"/>
      <c r="D51" s="36" t="s">
        <v>146</v>
      </c>
      <c r="E51" s="37">
        <v>43325</v>
      </c>
      <c r="F51" s="37">
        <v>43420</v>
      </c>
      <c r="G51" s="242"/>
      <c r="H51" s="242"/>
      <c r="I51" s="78">
        <f t="shared" si="2"/>
        <v>0.84615384615384615</v>
      </c>
      <c r="J51" s="270"/>
      <c r="K51" s="79">
        <v>52</v>
      </c>
      <c r="L51" s="35">
        <f>CHECKLIST!$DD26</f>
        <v>44</v>
      </c>
    </row>
    <row r="52" spans="1:12" ht="48.75" customHeight="1" x14ac:dyDescent="0.25">
      <c r="A52" s="274"/>
      <c r="B52" s="242"/>
      <c r="C52" s="242"/>
      <c r="D52" s="36" t="s">
        <v>147</v>
      </c>
      <c r="E52" s="37">
        <v>43325</v>
      </c>
      <c r="F52" s="37">
        <v>43420</v>
      </c>
      <c r="G52" s="242"/>
      <c r="H52" s="242"/>
      <c r="I52" s="78">
        <f t="shared" si="2"/>
        <v>0.53846153846153844</v>
      </c>
      <c r="J52" s="270"/>
      <c r="K52" s="79">
        <v>26</v>
      </c>
      <c r="L52" s="35">
        <f>CHECKLIST!$DD27</f>
        <v>14</v>
      </c>
    </row>
    <row r="53" spans="1:12" ht="48.75" customHeight="1" x14ac:dyDescent="0.25">
      <c r="A53" s="274"/>
      <c r="B53" s="242"/>
      <c r="C53" s="242"/>
      <c r="D53" s="36" t="s">
        <v>148</v>
      </c>
      <c r="E53" s="37">
        <v>43325</v>
      </c>
      <c r="F53" s="37">
        <v>43420</v>
      </c>
      <c r="G53" s="242"/>
      <c r="H53" s="242"/>
      <c r="I53" s="78">
        <f t="shared" si="2"/>
        <v>0.53846153846153844</v>
      </c>
      <c r="J53" s="270"/>
      <c r="K53" s="79">
        <v>26</v>
      </c>
      <c r="L53" s="35">
        <f>CHECKLIST!$DD28</f>
        <v>14</v>
      </c>
    </row>
    <row r="54" spans="1:12" ht="48.75" customHeight="1" thickBot="1" x14ac:dyDescent="0.3">
      <c r="A54" s="275"/>
      <c r="B54" s="243"/>
      <c r="C54" s="243"/>
      <c r="D54" s="38" t="s">
        <v>149</v>
      </c>
      <c r="E54" s="39">
        <v>43325</v>
      </c>
      <c r="F54" s="39">
        <v>43420</v>
      </c>
      <c r="G54" s="243"/>
      <c r="H54" s="243"/>
      <c r="I54" s="80">
        <f t="shared" si="2"/>
        <v>0.84615384615384615</v>
      </c>
      <c r="J54" s="271"/>
      <c r="K54" s="81">
        <v>13</v>
      </c>
      <c r="L54" s="42">
        <f>CHECKLIST!$DD29</f>
        <v>11</v>
      </c>
    </row>
    <row r="55" spans="1:12" ht="48.75" customHeight="1" x14ac:dyDescent="0.25">
      <c r="A55" s="273" t="s">
        <v>52</v>
      </c>
      <c r="B55" s="241" t="s">
        <v>245</v>
      </c>
      <c r="C55" s="241" t="s">
        <v>67</v>
      </c>
      <c r="D55" s="74" t="s">
        <v>174</v>
      </c>
      <c r="E55" s="75">
        <v>43325</v>
      </c>
      <c r="F55" s="75">
        <v>43420</v>
      </c>
      <c r="G55" s="241" t="s">
        <v>112</v>
      </c>
      <c r="H55" s="241" t="s">
        <v>110</v>
      </c>
      <c r="I55" s="76">
        <f t="shared" si="2"/>
        <v>1</v>
      </c>
      <c r="J55" s="268">
        <f>AVERAGE(I55:I61)</f>
        <v>0.79853479853479847</v>
      </c>
      <c r="K55" s="77">
        <v>6</v>
      </c>
      <c r="L55" s="29">
        <f>CHECKLIST!$DD30</f>
        <v>6</v>
      </c>
    </row>
    <row r="56" spans="1:12" ht="48.75" customHeight="1" x14ac:dyDescent="0.25">
      <c r="A56" s="276"/>
      <c r="B56" s="272"/>
      <c r="C56" s="272"/>
      <c r="D56" s="82" t="s">
        <v>140</v>
      </c>
      <c r="E56" s="83">
        <v>43325</v>
      </c>
      <c r="F56" s="83">
        <v>43420</v>
      </c>
      <c r="G56" s="272"/>
      <c r="H56" s="272"/>
      <c r="I56" s="84">
        <f t="shared" si="2"/>
        <v>0.46153846153846156</v>
      </c>
      <c r="J56" s="269"/>
      <c r="K56" s="85">
        <v>13</v>
      </c>
      <c r="L56" s="86">
        <f>CHECKLIST!$DD31</f>
        <v>6</v>
      </c>
    </row>
    <row r="57" spans="1:12" ht="48.75" customHeight="1" x14ac:dyDescent="0.25">
      <c r="A57" s="274"/>
      <c r="B57" s="242"/>
      <c r="C57" s="242"/>
      <c r="D57" s="36" t="s">
        <v>141</v>
      </c>
      <c r="E57" s="37">
        <v>43325</v>
      </c>
      <c r="F57" s="37">
        <v>43420</v>
      </c>
      <c r="G57" s="242"/>
      <c r="H57" s="242"/>
      <c r="I57" s="78">
        <f t="shared" si="2"/>
        <v>0.38461538461538464</v>
      </c>
      <c r="J57" s="270"/>
      <c r="K57" s="79">
        <v>13</v>
      </c>
      <c r="L57" s="35">
        <f>CHECKLIST!$DD32</f>
        <v>5</v>
      </c>
    </row>
    <row r="58" spans="1:12" ht="48.75" customHeight="1" x14ac:dyDescent="0.25">
      <c r="A58" s="274"/>
      <c r="B58" s="242" t="s">
        <v>246</v>
      </c>
      <c r="C58" s="242" t="s">
        <v>71</v>
      </c>
      <c r="D58" s="36" t="s">
        <v>142</v>
      </c>
      <c r="E58" s="37">
        <v>43325</v>
      </c>
      <c r="F58" s="37">
        <v>43420</v>
      </c>
      <c r="G58" s="242" t="s">
        <v>111</v>
      </c>
      <c r="H58" s="242" t="s">
        <v>113</v>
      </c>
      <c r="I58" s="78">
        <f t="shared" si="2"/>
        <v>0.96153846153846156</v>
      </c>
      <c r="J58" s="270"/>
      <c r="K58" s="79">
        <v>52</v>
      </c>
      <c r="L58" s="35">
        <f>CHECKLIST!$DD33</f>
        <v>50</v>
      </c>
    </row>
    <row r="59" spans="1:12" ht="48.75" customHeight="1" x14ac:dyDescent="0.25">
      <c r="A59" s="274"/>
      <c r="B59" s="242"/>
      <c r="C59" s="242"/>
      <c r="D59" s="36" t="s">
        <v>143</v>
      </c>
      <c r="E59" s="37">
        <v>43325</v>
      </c>
      <c r="F59" s="37">
        <v>43420</v>
      </c>
      <c r="G59" s="242"/>
      <c r="H59" s="242"/>
      <c r="I59" s="78">
        <f t="shared" si="2"/>
        <v>0.78205128205128205</v>
      </c>
      <c r="J59" s="270"/>
      <c r="K59" s="79">
        <v>78</v>
      </c>
      <c r="L59" s="35">
        <f>CHECKLIST!$DD34</f>
        <v>61</v>
      </c>
    </row>
    <row r="60" spans="1:12" ht="48.75" customHeight="1" x14ac:dyDescent="0.25">
      <c r="A60" s="274"/>
      <c r="B60" s="242"/>
      <c r="C60" s="242"/>
      <c r="D60" s="36" t="s">
        <v>72</v>
      </c>
      <c r="E60" s="37">
        <v>43325</v>
      </c>
      <c r="F60" s="37">
        <v>43420</v>
      </c>
      <c r="G60" s="242"/>
      <c r="H60" s="242"/>
      <c r="I60" s="78">
        <f t="shared" si="2"/>
        <v>1</v>
      </c>
      <c r="J60" s="270"/>
      <c r="K60" s="79">
        <v>3</v>
      </c>
      <c r="L60" s="35">
        <f>CHECKLIST!$DD35</f>
        <v>3</v>
      </c>
    </row>
    <row r="61" spans="1:12" ht="48.75" customHeight="1" thickBot="1" x14ac:dyDescent="0.3">
      <c r="A61" s="275"/>
      <c r="B61" s="243"/>
      <c r="C61" s="243"/>
      <c r="D61" s="38" t="s">
        <v>121</v>
      </c>
      <c r="E61" s="39">
        <v>43325</v>
      </c>
      <c r="F61" s="39">
        <v>43420</v>
      </c>
      <c r="G61" s="243"/>
      <c r="H61" s="243"/>
      <c r="I61" s="80">
        <f t="shared" si="2"/>
        <v>1</v>
      </c>
      <c r="J61" s="271"/>
      <c r="K61" s="81">
        <v>3</v>
      </c>
      <c r="L61" s="42">
        <f>CHECKLIST!$DD36</f>
        <v>3</v>
      </c>
    </row>
    <row r="62" spans="1:12" ht="48.75" customHeight="1" x14ac:dyDescent="0.25">
      <c r="A62" s="250" t="s">
        <v>50</v>
      </c>
      <c r="B62" s="231" t="s">
        <v>247</v>
      </c>
      <c r="C62" s="231" t="s">
        <v>73</v>
      </c>
      <c r="D62" s="59" t="s">
        <v>117</v>
      </c>
      <c r="E62" s="60">
        <v>43325</v>
      </c>
      <c r="F62" s="60">
        <v>43420</v>
      </c>
      <c r="G62" s="231" t="s">
        <v>114</v>
      </c>
      <c r="H62" s="231" t="s">
        <v>115</v>
      </c>
      <c r="I62" s="87">
        <f t="shared" si="2"/>
        <v>1</v>
      </c>
      <c r="J62" s="265">
        <f>AVERAGE(I62:I68)</f>
        <v>0.9285714285714286</v>
      </c>
      <c r="K62" s="62">
        <v>3</v>
      </c>
      <c r="L62" s="63">
        <f>CHECKLIST!$DD37</f>
        <v>3</v>
      </c>
    </row>
    <row r="63" spans="1:12" ht="48.75" customHeight="1" x14ac:dyDescent="0.25">
      <c r="A63" s="251"/>
      <c r="B63" s="229"/>
      <c r="C63" s="229"/>
      <c r="D63" s="64" t="s">
        <v>97</v>
      </c>
      <c r="E63" s="65">
        <v>43325</v>
      </c>
      <c r="F63" s="65">
        <v>43420</v>
      </c>
      <c r="G63" s="229"/>
      <c r="H63" s="229"/>
      <c r="I63" s="66">
        <f t="shared" si="2"/>
        <v>1</v>
      </c>
      <c r="J63" s="266"/>
      <c r="K63" s="67">
        <v>3</v>
      </c>
      <c r="L63" s="68">
        <f>CHECKLIST!$DD38</f>
        <v>3</v>
      </c>
    </row>
    <row r="64" spans="1:12" ht="48.75" customHeight="1" x14ac:dyDescent="0.25">
      <c r="A64" s="251"/>
      <c r="B64" s="229"/>
      <c r="C64" s="229"/>
      <c r="D64" s="64" t="s">
        <v>171</v>
      </c>
      <c r="E64" s="65">
        <v>43325</v>
      </c>
      <c r="F64" s="65">
        <v>43420</v>
      </c>
      <c r="G64" s="229"/>
      <c r="H64" s="229"/>
      <c r="I64" s="66">
        <f t="shared" si="2"/>
        <v>1</v>
      </c>
      <c r="J64" s="266"/>
      <c r="K64" s="67">
        <v>26</v>
      </c>
      <c r="L64" s="68">
        <f>CHECKLIST!$DD39</f>
        <v>26</v>
      </c>
    </row>
    <row r="65" spans="1:12" ht="48.75" customHeight="1" x14ac:dyDescent="0.25">
      <c r="A65" s="251"/>
      <c r="B65" s="229" t="s">
        <v>248</v>
      </c>
      <c r="C65" s="229" t="s">
        <v>75</v>
      </c>
      <c r="D65" s="64" t="s">
        <v>144</v>
      </c>
      <c r="E65" s="65">
        <v>43325</v>
      </c>
      <c r="F65" s="65">
        <v>43420</v>
      </c>
      <c r="G65" s="229" t="s">
        <v>100</v>
      </c>
      <c r="H65" s="229" t="s">
        <v>116</v>
      </c>
      <c r="I65" s="66">
        <f t="shared" si="2"/>
        <v>1</v>
      </c>
      <c r="J65" s="266"/>
      <c r="K65" s="67">
        <v>52</v>
      </c>
      <c r="L65" s="68">
        <f>CHECKLIST!$DD40</f>
        <v>52</v>
      </c>
    </row>
    <row r="66" spans="1:12" ht="48.75" customHeight="1" x14ac:dyDescent="0.25">
      <c r="A66" s="251"/>
      <c r="B66" s="229"/>
      <c r="C66" s="229"/>
      <c r="D66" s="64" t="s">
        <v>145</v>
      </c>
      <c r="E66" s="65">
        <v>43325</v>
      </c>
      <c r="F66" s="65">
        <v>43420</v>
      </c>
      <c r="G66" s="229"/>
      <c r="H66" s="229"/>
      <c r="I66" s="66">
        <f t="shared" si="2"/>
        <v>1</v>
      </c>
      <c r="J66" s="266"/>
      <c r="K66" s="67">
        <v>13</v>
      </c>
      <c r="L66" s="68">
        <f>CHECKLIST!$DD41</f>
        <v>13</v>
      </c>
    </row>
    <row r="67" spans="1:12" ht="48.75" customHeight="1" x14ac:dyDescent="0.25">
      <c r="A67" s="251"/>
      <c r="B67" s="229"/>
      <c r="C67" s="229"/>
      <c r="D67" s="64" t="s">
        <v>74</v>
      </c>
      <c r="E67" s="65">
        <v>43325</v>
      </c>
      <c r="F67" s="65">
        <v>43420</v>
      </c>
      <c r="G67" s="229"/>
      <c r="H67" s="229"/>
      <c r="I67" s="66">
        <f t="shared" si="2"/>
        <v>1</v>
      </c>
      <c r="J67" s="266"/>
      <c r="K67" s="67">
        <v>26</v>
      </c>
      <c r="L67" s="68">
        <f>CHECKLIST!$DD42</f>
        <v>26</v>
      </c>
    </row>
    <row r="68" spans="1:12" ht="48.75" customHeight="1" thickBot="1" x14ac:dyDescent="0.3">
      <c r="A68" s="252"/>
      <c r="B68" s="230"/>
      <c r="C68" s="230"/>
      <c r="D68" s="69" t="s">
        <v>76</v>
      </c>
      <c r="E68" s="70">
        <v>43325</v>
      </c>
      <c r="F68" s="70">
        <v>43420</v>
      </c>
      <c r="G68" s="230"/>
      <c r="H68" s="230"/>
      <c r="I68" s="71">
        <f t="shared" si="2"/>
        <v>0.5</v>
      </c>
      <c r="J68" s="267"/>
      <c r="K68" s="72">
        <v>2</v>
      </c>
      <c r="L68" s="73">
        <f>CHECKLIST!$DD43</f>
        <v>1</v>
      </c>
    </row>
  </sheetData>
  <sheetProtection selectLockedCells="1" selectUnlockedCells="1"/>
  <mergeCells count="79">
    <mergeCell ref="J12:J27"/>
    <mergeCell ref="J2:J3"/>
    <mergeCell ref="G37:G42"/>
    <mergeCell ref="B58:B61"/>
    <mergeCell ref="J4:J11"/>
    <mergeCell ref="H10:H11"/>
    <mergeCell ref="C10:C11"/>
    <mergeCell ref="G10:G11"/>
    <mergeCell ref="G4:G9"/>
    <mergeCell ref="H4:H9"/>
    <mergeCell ref="C58:C61"/>
    <mergeCell ref="C55:C57"/>
    <mergeCell ref="C50:C54"/>
    <mergeCell ref="C43:C44"/>
    <mergeCell ref="C37:C42"/>
    <mergeCell ref="J50:J54"/>
    <mergeCell ref="J37:J44"/>
    <mergeCell ref="J45:J49"/>
    <mergeCell ref="H28:H33"/>
    <mergeCell ref="H34:H36"/>
    <mergeCell ref="H37:H42"/>
    <mergeCell ref="H43:H44"/>
    <mergeCell ref="H45:H49"/>
    <mergeCell ref="A62:A68"/>
    <mergeCell ref="B37:B42"/>
    <mergeCell ref="A37:A44"/>
    <mergeCell ref="B65:B68"/>
    <mergeCell ref="A45:A49"/>
    <mergeCell ref="A50:A54"/>
    <mergeCell ref="B50:B54"/>
    <mergeCell ref="B62:B64"/>
    <mergeCell ref="B55:B57"/>
    <mergeCell ref="B43:B44"/>
    <mergeCell ref="B45:B49"/>
    <mergeCell ref="A55:A61"/>
    <mergeCell ref="I2:I3"/>
    <mergeCell ref="E2:E3"/>
    <mergeCell ref="F2:F3"/>
    <mergeCell ref="J62:J68"/>
    <mergeCell ref="G58:G61"/>
    <mergeCell ref="H58:H61"/>
    <mergeCell ref="G62:G64"/>
    <mergeCell ref="H62:H64"/>
    <mergeCell ref="J55:J61"/>
    <mergeCell ref="G65:G68"/>
    <mergeCell ref="G55:G57"/>
    <mergeCell ref="H55:H57"/>
    <mergeCell ref="H65:H68"/>
    <mergeCell ref="H2:H3"/>
    <mergeCell ref="H50:H54"/>
    <mergeCell ref="J28:J36"/>
    <mergeCell ref="A1:A3"/>
    <mergeCell ref="D2:D3"/>
    <mergeCell ref="C34:C36"/>
    <mergeCell ref="C28:C33"/>
    <mergeCell ref="G34:G36"/>
    <mergeCell ref="G2:G3"/>
    <mergeCell ref="G28:G33"/>
    <mergeCell ref="E1:F1"/>
    <mergeCell ref="A28:A36"/>
    <mergeCell ref="B28:B33"/>
    <mergeCell ref="A4:A11"/>
    <mergeCell ref="A12:A27"/>
    <mergeCell ref="B34:B36"/>
    <mergeCell ref="B10:B11"/>
    <mergeCell ref="G12:G27"/>
    <mergeCell ref="H12:H27"/>
    <mergeCell ref="C65:C68"/>
    <mergeCell ref="C62:C64"/>
    <mergeCell ref="B2:B3"/>
    <mergeCell ref="C2:C3"/>
    <mergeCell ref="B4:B9"/>
    <mergeCell ref="C4:C9"/>
    <mergeCell ref="C45:C49"/>
    <mergeCell ref="B12:B27"/>
    <mergeCell ref="C12:C27"/>
    <mergeCell ref="G43:G44"/>
    <mergeCell ref="G45:G49"/>
    <mergeCell ref="G50:G54"/>
  </mergeCells>
  <phoneticPr fontId="9" type="noConversion"/>
  <printOptions horizontalCentered="1" verticalCentered="1"/>
  <pageMargins left="0.23622047244094491" right="0.23622047244094491" top="0.23622047244094491" bottom="0.23622047244094491" header="0" footer="0"/>
  <pageSetup paperSize="14" scale="35" firstPageNumber="0" fitToHeight="0" orientation="landscape" r:id="rId1"/>
  <headerFooter alignWithMargins="0">
    <oddHeader>&amp;C&amp;A</oddHeader>
    <oddFooter>&amp;CPage &amp;P</oddFooter>
  </headerFooter>
  <rowBreaks count="2" manualBreakCount="2">
    <brk id="27" max="11" man="1"/>
    <brk id="54" max="11" man="1"/>
  </rowBreaks>
  <ignoredErrors>
    <ignoredError sqref="I68 I28 I37 I45 I50 I55 I61 I62" evalErro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L19"/>
  <sheetViews>
    <sheetView topLeftCell="A8" workbookViewId="0">
      <selection activeCell="B17" sqref="B17:I17"/>
    </sheetView>
  </sheetViews>
  <sheetFormatPr baseColWidth="10" defaultColWidth="9.140625" defaultRowHeight="12.75" x14ac:dyDescent="0.2"/>
  <cols>
    <col min="1" max="1" width="26.140625" bestFit="1" customWidth="1"/>
    <col min="11" max="12" width="12.7109375" bestFit="1" customWidth="1"/>
  </cols>
  <sheetData>
    <row r="1" spans="1:12" ht="30" customHeight="1" thickBot="1" x14ac:dyDescent="0.25">
      <c r="A1" s="290" t="s">
        <v>20</v>
      </c>
      <c r="B1" s="291"/>
      <c r="C1" s="291"/>
      <c r="D1" s="291"/>
      <c r="E1" s="291"/>
      <c r="F1" s="291"/>
      <c r="G1" s="291"/>
      <c r="H1" s="291"/>
      <c r="I1" s="292"/>
    </row>
    <row r="2" spans="1:12" x14ac:dyDescent="0.2">
      <c r="A2" s="11" t="s">
        <v>175</v>
      </c>
      <c r="B2" s="293" t="s">
        <v>191</v>
      </c>
      <c r="C2" s="294"/>
      <c r="D2" s="294"/>
      <c r="E2" s="294"/>
      <c r="F2" s="294"/>
      <c r="G2" s="294"/>
      <c r="H2" s="294"/>
      <c r="I2" s="295"/>
      <c r="K2" s="21"/>
      <c r="L2" s="21"/>
    </row>
    <row r="3" spans="1:12" x14ac:dyDescent="0.2">
      <c r="A3" s="11" t="s">
        <v>176</v>
      </c>
      <c r="B3" s="296" t="s">
        <v>198</v>
      </c>
      <c r="C3" s="296"/>
      <c r="D3" s="296"/>
      <c r="E3" s="296"/>
      <c r="F3" s="296"/>
      <c r="G3" s="296"/>
      <c r="H3" s="296"/>
      <c r="I3" s="296"/>
      <c r="K3" s="21"/>
      <c r="L3" s="21"/>
    </row>
    <row r="4" spans="1:12" x14ac:dyDescent="0.2">
      <c r="A4" s="11" t="s">
        <v>177</v>
      </c>
      <c r="B4" s="296" t="s">
        <v>206</v>
      </c>
      <c r="C4" s="296"/>
      <c r="D4" s="296"/>
      <c r="E4" s="296"/>
      <c r="F4" s="296"/>
      <c r="G4" s="296"/>
      <c r="H4" s="296"/>
      <c r="I4" s="296"/>
      <c r="K4" s="21"/>
      <c r="L4" s="21"/>
    </row>
    <row r="5" spans="1:12" x14ac:dyDescent="0.2">
      <c r="A5" s="11" t="s">
        <v>178</v>
      </c>
      <c r="B5" s="284" t="s">
        <v>225</v>
      </c>
      <c r="C5" s="285"/>
      <c r="D5" s="285"/>
      <c r="E5" s="285"/>
      <c r="F5" s="285"/>
      <c r="G5" s="285"/>
      <c r="H5" s="285"/>
      <c r="I5" s="286"/>
      <c r="K5" s="21"/>
      <c r="L5" s="21"/>
    </row>
    <row r="6" spans="1:12" x14ac:dyDescent="0.2">
      <c r="A6" s="11" t="s">
        <v>179</v>
      </c>
      <c r="B6" s="284" t="s">
        <v>230</v>
      </c>
      <c r="C6" s="285"/>
      <c r="D6" s="285"/>
      <c r="E6" s="285"/>
      <c r="F6" s="285"/>
      <c r="G6" s="285"/>
      <c r="H6" s="285"/>
      <c r="I6" s="286"/>
      <c r="K6" s="21"/>
      <c r="L6" s="21"/>
    </row>
    <row r="7" spans="1:12" x14ac:dyDescent="0.2">
      <c r="A7" s="11" t="s">
        <v>180</v>
      </c>
      <c r="B7" s="284" t="s">
        <v>305</v>
      </c>
      <c r="C7" s="285"/>
      <c r="D7" s="285"/>
      <c r="E7" s="285"/>
      <c r="F7" s="285"/>
      <c r="G7" s="285"/>
      <c r="H7" s="285"/>
      <c r="I7" s="286"/>
      <c r="K7" s="21"/>
      <c r="L7" s="21"/>
    </row>
    <row r="8" spans="1:12" x14ac:dyDescent="0.2">
      <c r="A8" s="11" t="s">
        <v>181</v>
      </c>
      <c r="B8" s="284" t="s">
        <v>307</v>
      </c>
      <c r="C8" s="285"/>
      <c r="D8" s="285"/>
      <c r="E8" s="285"/>
      <c r="F8" s="285"/>
      <c r="G8" s="285"/>
      <c r="H8" s="285"/>
      <c r="I8" s="286"/>
      <c r="K8" s="21"/>
      <c r="L8" s="21"/>
    </row>
    <row r="9" spans="1:12" x14ac:dyDescent="0.2">
      <c r="A9" s="11" t="s">
        <v>182</v>
      </c>
      <c r="B9" s="284" t="s">
        <v>315</v>
      </c>
      <c r="C9" s="285"/>
      <c r="D9" s="285"/>
      <c r="E9" s="285"/>
      <c r="F9" s="285"/>
      <c r="G9" s="285"/>
      <c r="H9" s="285"/>
      <c r="I9" s="286"/>
      <c r="K9" s="21"/>
      <c r="L9" s="21"/>
    </row>
    <row r="10" spans="1:12" x14ac:dyDescent="0.2">
      <c r="A10" s="11" t="s">
        <v>183</v>
      </c>
      <c r="B10" s="284" t="s">
        <v>307</v>
      </c>
      <c r="C10" s="285"/>
      <c r="D10" s="285"/>
      <c r="E10" s="285"/>
      <c r="F10" s="285"/>
      <c r="G10" s="285"/>
      <c r="H10" s="285"/>
      <c r="I10" s="286"/>
      <c r="K10" s="21"/>
      <c r="L10" s="21"/>
    </row>
    <row r="11" spans="1:12" x14ac:dyDescent="0.2">
      <c r="A11" s="11" t="s">
        <v>184</v>
      </c>
      <c r="B11" s="284" t="s">
        <v>331</v>
      </c>
      <c r="C11" s="285"/>
      <c r="D11" s="285"/>
      <c r="E11" s="285"/>
      <c r="F11" s="285"/>
      <c r="G11" s="285"/>
      <c r="H11" s="285"/>
      <c r="I11" s="286"/>
      <c r="K11" s="21"/>
      <c r="L11" s="21"/>
    </row>
    <row r="12" spans="1:12" x14ac:dyDescent="0.2">
      <c r="A12" s="11" t="s">
        <v>185</v>
      </c>
      <c r="B12" s="284" t="s">
        <v>337</v>
      </c>
      <c r="C12" s="285"/>
      <c r="D12" s="285"/>
      <c r="E12" s="285"/>
      <c r="F12" s="285"/>
      <c r="G12" s="285"/>
      <c r="H12" s="285"/>
      <c r="I12" s="286"/>
      <c r="K12" s="21"/>
      <c r="L12" s="21"/>
    </row>
    <row r="13" spans="1:12" x14ac:dyDescent="0.2">
      <c r="A13" s="11" t="s">
        <v>186</v>
      </c>
      <c r="B13" s="284" t="s">
        <v>354</v>
      </c>
      <c r="C13" s="285"/>
      <c r="D13" s="285"/>
      <c r="E13" s="285"/>
      <c r="F13" s="285"/>
      <c r="G13" s="285"/>
      <c r="H13" s="285"/>
      <c r="I13" s="286"/>
      <c r="K13" s="21"/>
      <c r="L13" s="21"/>
    </row>
    <row r="14" spans="1:12" x14ac:dyDescent="0.2">
      <c r="A14" s="11" t="s">
        <v>187</v>
      </c>
      <c r="B14" s="284" t="s">
        <v>357</v>
      </c>
      <c r="C14" s="285"/>
      <c r="D14" s="285"/>
      <c r="E14" s="285"/>
      <c r="F14" s="285"/>
      <c r="G14" s="285"/>
      <c r="H14" s="285"/>
      <c r="I14" s="286"/>
      <c r="K14" s="21"/>
      <c r="L14" s="21"/>
    </row>
    <row r="15" spans="1:12" x14ac:dyDescent="0.2">
      <c r="A15" s="11" t="s">
        <v>188</v>
      </c>
      <c r="B15" s="284" t="s">
        <v>362</v>
      </c>
      <c r="C15" s="285"/>
      <c r="D15" s="285"/>
      <c r="E15" s="285"/>
      <c r="F15" s="285"/>
      <c r="G15" s="285"/>
      <c r="H15" s="285"/>
      <c r="I15" s="286"/>
      <c r="K15" s="21"/>
      <c r="L15" s="21"/>
    </row>
    <row r="16" spans="1:12" x14ac:dyDescent="0.2">
      <c r="A16" s="11" t="s">
        <v>189</v>
      </c>
      <c r="B16" s="284" t="s">
        <v>369</v>
      </c>
      <c r="C16" s="285"/>
      <c r="D16" s="285"/>
      <c r="E16" s="285"/>
      <c r="F16" s="285"/>
      <c r="G16" s="285"/>
      <c r="H16" s="285"/>
      <c r="I16" s="286"/>
      <c r="K16" s="21"/>
      <c r="L16" s="21"/>
    </row>
    <row r="17" spans="1:12" x14ac:dyDescent="0.2">
      <c r="A17" s="11" t="s">
        <v>190</v>
      </c>
      <c r="B17" s="284"/>
      <c r="C17" s="285"/>
      <c r="D17" s="285"/>
      <c r="E17" s="285"/>
      <c r="F17" s="285"/>
      <c r="G17" s="285"/>
      <c r="H17" s="285"/>
      <c r="I17" s="286"/>
      <c r="K17" s="21"/>
      <c r="L17" s="21"/>
    </row>
    <row r="18" spans="1:12" ht="13.5" thickBot="1" x14ac:dyDescent="0.25"/>
    <row r="19" spans="1:12" ht="58.5" customHeight="1" thickBot="1" x14ac:dyDescent="0.25">
      <c r="A19" s="287" t="s">
        <v>45</v>
      </c>
      <c r="B19" s="288"/>
      <c r="C19" s="288"/>
      <c r="D19" s="288"/>
      <c r="E19" s="288"/>
      <c r="F19" s="288"/>
      <c r="G19" s="288"/>
      <c r="H19" s="288"/>
      <c r="I19" s="289"/>
    </row>
  </sheetData>
  <mergeCells count="18">
    <mergeCell ref="B11:I11"/>
    <mergeCell ref="B12:I12"/>
    <mergeCell ref="B6:I6"/>
    <mergeCell ref="B7:I7"/>
    <mergeCell ref="B8:I8"/>
    <mergeCell ref="B9:I9"/>
    <mergeCell ref="B10:I10"/>
    <mergeCell ref="A1:I1"/>
    <mergeCell ref="B2:I2"/>
    <mergeCell ref="B3:I3"/>
    <mergeCell ref="B4:I4"/>
    <mergeCell ref="B5:I5"/>
    <mergeCell ref="B13:I13"/>
    <mergeCell ref="B14:I14"/>
    <mergeCell ref="B15:I15"/>
    <mergeCell ref="B16:I16"/>
    <mergeCell ref="A19:I19"/>
    <mergeCell ref="B17:I17"/>
  </mergeCells>
  <pageMargins left="0.7" right="0.7" top="0.75" bottom="0.75" header="0.3" footer="0.3"/>
  <pageSetup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19"/>
  <sheetViews>
    <sheetView workbookViewId="0">
      <selection activeCell="B16" sqref="B16:I16"/>
    </sheetView>
  </sheetViews>
  <sheetFormatPr baseColWidth="10" defaultColWidth="9.140625" defaultRowHeight="12.75" x14ac:dyDescent="0.2"/>
  <cols>
    <col min="1" max="1" width="26.140625" bestFit="1" customWidth="1"/>
  </cols>
  <sheetData>
    <row r="1" spans="1:13" ht="30" customHeight="1" thickBot="1" x14ac:dyDescent="0.25">
      <c r="A1" s="290" t="s">
        <v>21</v>
      </c>
      <c r="B1" s="291"/>
      <c r="C1" s="291"/>
      <c r="D1" s="291"/>
      <c r="E1" s="291"/>
      <c r="F1" s="291"/>
      <c r="G1" s="291"/>
      <c r="H1" s="291"/>
      <c r="I1" s="292"/>
    </row>
    <row r="2" spans="1:13" x14ac:dyDescent="0.2">
      <c r="A2" s="11" t="s">
        <v>175</v>
      </c>
      <c r="B2" s="293" t="s">
        <v>192</v>
      </c>
      <c r="C2" s="294"/>
      <c r="D2" s="294"/>
      <c r="E2" s="294"/>
      <c r="F2" s="294"/>
      <c r="G2" s="294"/>
      <c r="H2" s="294"/>
      <c r="I2" s="295"/>
    </row>
    <row r="3" spans="1:13" x14ac:dyDescent="0.2">
      <c r="A3" s="11" t="s">
        <v>176</v>
      </c>
      <c r="B3" s="284" t="s">
        <v>199</v>
      </c>
      <c r="C3" s="285"/>
      <c r="D3" s="285"/>
      <c r="E3" s="285"/>
      <c r="F3" s="285"/>
      <c r="G3" s="285"/>
      <c r="H3" s="285"/>
      <c r="I3" s="286"/>
    </row>
    <row r="4" spans="1:13" ht="15" x14ac:dyDescent="0.2">
      <c r="A4" s="11" t="s">
        <v>177</v>
      </c>
      <c r="B4" s="284" t="s">
        <v>205</v>
      </c>
      <c r="C4" s="285"/>
      <c r="D4" s="285"/>
      <c r="E4" s="285"/>
      <c r="F4" s="285"/>
      <c r="G4" s="285"/>
      <c r="H4" s="285"/>
      <c r="I4" s="286"/>
      <c r="M4" s="23"/>
    </row>
    <row r="5" spans="1:13" x14ac:dyDescent="0.2">
      <c r="A5" s="11" t="s">
        <v>178</v>
      </c>
      <c r="B5" s="284" t="s">
        <v>226</v>
      </c>
      <c r="C5" s="285"/>
      <c r="D5" s="285"/>
      <c r="E5" s="285"/>
      <c r="F5" s="285"/>
      <c r="G5" s="285"/>
      <c r="H5" s="285"/>
      <c r="I5" s="286"/>
    </row>
    <row r="6" spans="1:13" x14ac:dyDescent="0.2">
      <c r="A6" s="11" t="s">
        <v>179</v>
      </c>
      <c r="B6" s="284" t="s">
        <v>231</v>
      </c>
      <c r="C6" s="285"/>
      <c r="D6" s="285"/>
      <c r="E6" s="285"/>
      <c r="F6" s="285"/>
      <c r="G6" s="285"/>
      <c r="H6" s="285"/>
      <c r="I6" s="286"/>
    </row>
    <row r="7" spans="1:13" x14ac:dyDescent="0.2">
      <c r="A7" s="11" t="s">
        <v>180</v>
      </c>
      <c r="B7" s="284" t="s">
        <v>300</v>
      </c>
      <c r="C7" s="285"/>
      <c r="D7" s="285"/>
      <c r="E7" s="285"/>
      <c r="F7" s="285"/>
      <c r="G7" s="285"/>
      <c r="H7" s="285"/>
      <c r="I7" s="286"/>
    </row>
    <row r="8" spans="1:13" x14ac:dyDescent="0.2">
      <c r="A8" s="11" t="s">
        <v>181</v>
      </c>
      <c r="B8" s="284" t="s">
        <v>308</v>
      </c>
      <c r="C8" s="285"/>
      <c r="D8" s="285"/>
      <c r="E8" s="285"/>
      <c r="F8" s="285"/>
      <c r="G8" s="285"/>
      <c r="H8" s="285"/>
      <c r="I8" s="286"/>
    </row>
    <row r="9" spans="1:13" x14ac:dyDescent="0.2">
      <c r="A9" s="11" t="s">
        <v>182</v>
      </c>
      <c r="B9" s="284" t="s">
        <v>316</v>
      </c>
      <c r="C9" s="285"/>
      <c r="D9" s="285"/>
      <c r="E9" s="285"/>
      <c r="F9" s="285"/>
      <c r="G9" s="285"/>
      <c r="H9" s="285"/>
      <c r="I9" s="286"/>
    </row>
    <row r="10" spans="1:13" x14ac:dyDescent="0.2">
      <c r="A10" s="11" t="s">
        <v>183</v>
      </c>
      <c r="B10" s="284" t="s">
        <v>323</v>
      </c>
      <c r="C10" s="285"/>
      <c r="D10" s="285"/>
      <c r="E10" s="285"/>
      <c r="F10" s="285"/>
      <c r="G10" s="285"/>
      <c r="H10" s="285"/>
      <c r="I10" s="286"/>
    </row>
    <row r="11" spans="1:13" x14ac:dyDescent="0.2">
      <c r="A11" s="11" t="s">
        <v>184</v>
      </c>
      <c r="B11" s="284" t="s">
        <v>332</v>
      </c>
      <c r="C11" s="285"/>
      <c r="D11" s="285"/>
      <c r="E11" s="285"/>
      <c r="F11" s="285"/>
      <c r="G11" s="285"/>
      <c r="H11" s="285"/>
      <c r="I11" s="286"/>
    </row>
    <row r="12" spans="1:13" x14ac:dyDescent="0.2">
      <c r="A12" s="11" t="s">
        <v>185</v>
      </c>
      <c r="B12" s="284" t="s">
        <v>338</v>
      </c>
      <c r="C12" s="285"/>
      <c r="D12" s="285"/>
      <c r="E12" s="285"/>
      <c r="F12" s="285"/>
      <c r="G12" s="285"/>
      <c r="H12" s="285"/>
      <c r="I12" s="286"/>
    </row>
    <row r="13" spans="1:13" x14ac:dyDescent="0.2">
      <c r="A13" s="11" t="s">
        <v>186</v>
      </c>
      <c r="B13" s="284" t="s">
        <v>350</v>
      </c>
      <c r="C13" s="285"/>
      <c r="D13" s="285"/>
      <c r="E13" s="285"/>
      <c r="F13" s="285"/>
      <c r="G13" s="285"/>
      <c r="H13" s="285"/>
      <c r="I13" s="286"/>
    </row>
    <row r="14" spans="1:13" x14ac:dyDescent="0.2">
      <c r="A14" s="11" t="s">
        <v>187</v>
      </c>
      <c r="B14" s="284" t="s">
        <v>363</v>
      </c>
      <c r="C14" s="285"/>
      <c r="D14" s="285"/>
      <c r="E14" s="285"/>
      <c r="F14" s="285"/>
      <c r="G14" s="285"/>
      <c r="H14" s="285"/>
      <c r="I14" s="286"/>
    </row>
    <row r="15" spans="1:13" x14ac:dyDescent="0.2">
      <c r="A15" s="11" t="s">
        <v>188</v>
      </c>
      <c r="B15" s="284" t="s">
        <v>370</v>
      </c>
      <c r="C15" s="285"/>
      <c r="D15" s="285"/>
      <c r="E15" s="285"/>
      <c r="F15" s="285"/>
      <c r="G15" s="285"/>
      <c r="H15" s="285"/>
      <c r="I15" s="286"/>
    </row>
    <row r="16" spans="1:13" x14ac:dyDescent="0.2">
      <c r="A16" s="11" t="s">
        <v>189</v>
      </c>
      <c r="B16" s="284"/>
      <c r="C16" s="285"/>
      <c r="D16" s="285"/>
      <c r="E16" s="285"/>
      <c r="F16" s="285"/>
      <c r="G16" s="285"/>
      <c r="H16" s="285"/>
      <c r="I16" s="286"/>
    </row>
    <row r="17" spans="1:9" x14ac:dyDescent="0.2">
      <c r="A17" s="11" t="s">
        <v>190</v>
      </c>
      <c r="B17" s="284"/>
      <c r="C17" s="285"/>
      <c r="D17" s="285"/>
      <c r="E17" s="285"/>
      <c r="F17" s="285"/>
      <c r="G17" s="285"/>
      <c r="H17" s="285"/>
      <c r="I17" s="286"/>
    </row>
    <row r="18" spans="1:9" ht="13.5" thickBot="1" x14ac:dyDescent="0.25"/>
    <row r="19" spans="1:9" ht="117" customHeight="1" thickBot="1" x14ac:dyDescent="0.25">
      <c r="A19" s="287" t="s">
        <v>22</v>
      </c>
      <c r="B19" s="288"/>
      <c r="C19" s="288"/>
      <c r="D19" s="288"/>
      <c r="E19" s="288"/>
      <c r="F19" s="288"/>
      <c r="G19" s="288"/>
      <c r="H19" s="288"/>
      <c r="I19" s="289"/>
    </row>
  </sheetData>
  <mergeCells count="18">
    <mergeCell ref="B13:I13"/>
    <mergeCell ref="B12:I12"/>
    <mergeCell ref="A1:I1"/>
    <mergeCell ref="B2:I2"/>
    <mergeCell ref="B3:I3"/>
    <mergeCell ref="B4:I4"/>
    <mergeCell ref="B5:I5"/>
    <mergeCell ref="B6:I6"/>
    <mergeCell ref="B7:I7"/>
    <mergeCell ref="B8:I8"/>
    <mergeCell ref="B9:I9"/>
    <mergeCell ref="B10:I10"/>
    <mergeCell ref="B11:I11"/>
    <mergeCell ref="B14:I14"/>
    <mergeCell ref="B15:I15"/>
    <mergeCell ref="B16:I16"/>
    <mergeCell ref="B17:I17"/>
    <mergeCell ref="A19:I19"/>
  </mergeCells>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I19"/>
  <sheetViews>
    <sheetView workbookViewId="0">
      <selection activeCell="B17" sqref="B17:I17"/>
    </sheetView>
  </sheetViews>
  <sheetFormatPr baseColWidth="10" defaultColWidth="9.140625" defaultRowHeight="12.75" x14ac:dyDescent="0.2"/>
  <cols>
    <col min="1" max="1" width="26.140625" bestFit="1" customWidth="1"/>
  </cols>
  <sheetData>
    <row r="1" spans="1:9" ht="30" customHeight="1" thickBot="1" x14ac:dyDescent="0.25">
      <c r="A1" s="290" t="s">
        <v>23</v>
      </c>
      <c r="B1" s="291"/>
      <c r="C1" s="291"/>
      <c r="D1" s="291"/>
      <c r="E1" s="291"/>
      <c r="F1" s="291"/>
      <c r="G1" s="291"/>
      <c r="H1" s="291"/>
      <c r="I1" s="292"/>
    </row>
    <row r="2" spans="1:9" x14ac:dyDescent="0.2">
      <c r="A2" s="11" t="s">
        <v>175</v>
      </c>
      <c r="B2" s="293" t="s">
        <v>193</v>
      </c>
      <c r="C2" s="294"/>
      <c r="D2" s="294"/>
      <c r="E2" s="294"/>
      <c r="F2" s="294"/>
      <c r="G2" s="294"/>
      <c r="H2" s="294"/>
      <c r="I2" s="295"/>
    </row>
    <row r="3" spans="1:9" x14ac:dyDescent="0.2">
      <c r="A3" s="11" t="s">
        <v>176</v>
      </c>
      <c r="B3" s="284" t="s">
        <v>200</v>
      </c>
      <c r="C3" s="285"/>
      <c r="D3" s="285"/>
      <c r="E3" s="285"/>
      <c r="F3" s="285"/>
      <c r="G3" s="285"/>
      <c r="H3" s="285"/>
      <c r="I3" s="286"/>
    </row>
    <row r="4" spans="1:9" x14ac:dyDescent="0.2">
      <c r="A4" s="11" t="s">
        <v>177</v>
      </c>
      <c r="B4" s="284" t="s">
        <v>207</v>
      </c>
      <c r="C4" s="285"/>
      <c r="D4" s="285"/>
      <c r="E4" s="285"/>
      <c r="F4" s="285"/>
      <c r="G4" s="285"/>
      <c r="H4" s="285"/>
      <c r="I4" s="286"/>
    </row>
    <row r="5" spans="1:9" x14ac:dyDescent="0.2">
      <c r="A5" s="11" t="s">
        <v>178</v>
      </c>
      <c r="B5" s="284" t="s">
        <v>227</v>
      </c>
      <c r="C5" s="285"/>
      <c r="D5" s="285"/>
      <c r="E5" s="285"/>
      <c r="F5" s="285"/>
      <c r="G5" s="285"/>
      <c r="H5" s="285"/>
      <c r="I5" s="286"/>
    </row>
    <row r="6" spans="1:9" x14ac:dyDescent="0.2">
      <c r="A6" s="11" t="s">
        <v>179</v>
      </c>
      <c r="B6" s="284" t="s">
        <v>232</v>
      </c>
      <c r="C6" s="285"/>
      <c r="D6" s="285"/>
      <c r="E6" s="285"/>
      <c r="F6" s="285"/>
      <c r="G6" s="285"/>
      <c r="H6" s="285"/>
      <c r="I6" s="286"/>
    </row>
    <row r="7" spans="1:9" x14ac:dyDescent="0.2">
      <c r="A7" s="11" t="s">
        <v>180</v>
      </c>
      <c r="B7" s="284" t="s">
        <v>301</v>
      </c>
      <c r="C7" s="285"/>
      <c r="D7" s="285"/>
      <c r="E7" s="285"/>
      <c r="F7" s="285"/>
      <c r="G7" s="285"/>
      <c r="H7" s="285"/>
      <c r="I7" s="286"/>
    </row>
    <row r="8" spans="1:9" x14ac:dyDescent="0.2">
      <c r="A8" s="11" t="s">
        <v>181</v>
      </c>
      <c r="B8" s="284" t="s">
        <v>309</v>
      </c>
      <c r="C8" s="285"/>
      <c r="D8" s="285"/>
      <c r="E8" s="285"/>
      <c r="F8" s="285"/>
      <c r="G8" s="285"/>
      <c r="H8" s="285"/>
      <c r="I8" s="286"/>
    </row>
    <row r="9" spans="1:9" x14ac:dyDescent="0.2">
      <c r="A9" s="11" t="s">
        <v>182</v>
      </c>
      <c r="B9" s="284" t="s">
        <v>317</v>
      </c>
      <c r="C9" s="285"/>
      <c r="D9" s="285"/>
      <c r="E9" s="285"/>
      <c r="F9" s="285"/>
      <c r="G9" s="285"/>
      <c r="H9" s="285"/>
      <c r="I9" s="286"/>
    </row>
    <row r="10" spans="1:9" x14ac:dyDescent="0.2">
      <c r="A10" s="11" t="s">
        <v>183</v>
      </c>
      <c r="B10" s="284" t="s">
        <v>322</v>
      </c>
      <c r="C10" s="285"/>
      <c r="D10" s="285"/>
      <c r="E10" s="285"/>
      <c r="F10" s="285"/>
      <c r="G10" s="285"/>
      <c r="H10" s="285"/>
      <c r="I10" s="286"/>
    </row>
    <row r="11" spans="1:9" x14ac:dyDescent="0.2">
      <c r="A11" s="11" t="s">
        <v>184</v>
      </c>
      <c r="B11" s="284" t="s">
        <v>333</v>
      </c>
      <c r="C11" s="285"/>
      <c r="D11" s="285"/>
      <c r="E11" s="285"/>
      <c r="F11" s="285"/>
      <c r="G11" s="285"/>
      <c r="H11" s="285"/>
      <c r="I11" s="286"/>
    </row>
    <row r="12" spans="1:9" x14ac:dyDescent="0.2">
      <c r="A12" s="11" t="s">
        <v>185</v>
      </c>
      <c r="B12" s="284" t="s">
        <v>351</v>
      </c>
      <c r="C12" s="285"/>
      <c r="D12" s="285"/>
      <c r="E12" s="285"/>
      <c r="F12" s="285"/>
      <c r="G12" s="285"/>
      <c r="H12" s="285"/>
      <c r="I12" s="286"/>
    </row>
    <row r="13" spans="1:9" x14ac:dyDescent="0.2">
      <c r="A13" s="11" t="s">
        <v>186</v>
      </c>
      <c r="B13" s="284" t="s">
        <v>352</v>
      </c>
      <c r="C13" s="285"/>
      <c r="D13" s="285"/>
      <c r="E13" s="285"/>
      <c r="F13" s="285"/>
      <c r="G13" s="285"/>
      <c r="H13" s="285"/>
      <c r="I13" s="286"/>
    </row>
    <row r="14" spans="1:9" x14ac:dyDescent="0.2">
      <c r="A14" s="11" t="s">
        <v>187</v>
      </c>
      <c r="B14" s="284" t="s">
        <v>358</v>
      </c>
      <c r="C14" s="285"/>
      <c r="D14" s="285"/>
      <c r="E14" s="285"/>
      <c r="F14" s="285"/>
      <c r="G14" s="285"/>
      <c r="H14" s="285"/>
      <c r="I14" s="286"/>
    </row>
    <row r="15" spans="1:9" x14ac:dyDescent="0.2">
      <c r="A15" s="11" t="s">
        <v>188</v>
      </c>
      <c r="B15" s="284" t="s">
        <v>364</v>
      </c>
      <c r="C15" s="285"/>
      <c r="D15" s="285"/>
      <c r="E15" s="285"/>
      <c r="F15" s="285"/>
      <c r="G15" s="285"/>
      <c r="H15" s="285"/>
      <c r="I15" s="286"/>
    </row>
    <row r="16" spans="1:9" x14ac:dyDescent="0.2">
      <c r="A16" s="11" t="s">
        <v>189</v>
      </c>
      <c r="B16" s="284" t="s">
        <v>371</v>
      </c>
      <c r="C16" s="285"/>
      <c r="D16" s="285"/>
      <c r="E16" s="285"/>
      <c r="F16" s="285"/>
      <c r="G16" s="285"/>
      <c r="H16" s="285"/>
      <c r="I16" s="286"/>
    </row>
    <row r="17" spans="1:9" x14ac:dyDescent="0.2">
      <c r="A17" s="11" t="s">
        <v>190</v>
      </c>
      <c r="B17" s="284"/>
      <c r="C17" s="285"/>
      <c r="D17" s="285"/>
      <c r="E17" s="285"/>
      <c r="F17" s="285"/>
      <c r="G17" s="285"/>
      <c r="H17" s="285"/>
      <c r="I17" s="286"/>
    </row>
    <row r="18" spans="1:9" ht="13.5" thickBot="1" x14ac:dyDescent="0.25">
      <c r="A18" s="7"/>
      <c r="B18" s="7"/>
      <c r="C18" s="7"/>
      <c r="D18" s="7"/>
      <c r="E18" s="7"/>
      <c r="F18" s="7"/>
      <c r="G18" s="7"/>
      <c r="H18" s="7"/>
      <c r="I18" s="7"/>
    </row>
    <row r="19" spans="1:9" ht="54.75" customHeight="1" thickBot="1" x14ac:dyDescent="0.25">
      <c r="A19" s="287" t="s">
        <v>24</v>
      </c>
      <c r="B19" s="288"/>
      <c r="C19" s="288"/>
      <c r="D19" s="288"/>
      <c r="E19" s="288"/>
      <c r="F19" s="288"/>
      <c r="G19" s="288"/>
      <c r="H19" s="288"/>
      <c r="I19" s="289"/>
    </row>
  </sheetData>
  <mergeCells count="18">
    <mergeCell ref="B6:I6"/>
    <mergeCell ref="A1:I1"/>
    <mergeCell ref="B2:I2"/>
    <mergeCell ref="B3:I3"/>
    <mergeCell ref="B4:I4"/>
    <mergeCell ref="B5:I5"/>
    <mergeCell ref="A19:I19"/>
    <mergeCell ref="B7:I7"/>
    <mergeCell ref="B8:I8"/>
    <mergeCell ref="B9:I9"/>
    <mergeCell ref="B10:I10"/>
    <mergeCell ref="B11:I11"/>
    <mergeCell ref="B12:I12"/>
    <mergeCell ref="B13:I13"/>
    <mergeCell ref="B14:I14"/>
    <mergeCell ref="B15:I15"/>
    <mergeCell ref="B16:I16"/>
    <mergeCell ref="B17:I17"/>
  </mergeCells>
  <pageMargins left="0.7" right="0.7" top="0.75" bottom="0.75" header="0.3" footer="0.3"/>
  <pageSetup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I19"/>
  <sheetViews>
    <sheetView workbookViewId="0">
      <selection activeCell="B17" sqref="B17:I17"/>
    </sheetView>
  </sheetViews>
  <sheetFormatPr baseColWidth="10" defaultColWidth="9.140625" defaultRowHeight="12.75" x14ac:dyDescent="0.2"/>
  <cols>
    <col min="1" max="1" width="26.140625" bestFit="1" customWidth="1"/>
  </cols>
  <sheetData>
    <row r="1" spans="1:9" ht="30" customHeight="1" thickBot="1" x14ac:dyDescent="0.25">
      <c r="A1" s="290" t="s">
        <v>25</v>
      </c>
      <c r="B1" s="291"/>
      <c r="C1" s="291"/>
      <c r="D1" s="291"/>
      <c r="E1" s="291"/>
      <c r="F1" s="291"/>
      <c r="G1" s="291"/>
      <c r="H1" s="291"/>
      <c r="I1" s="292"/>
    </row>
    <row r="2" spans="1:9" x14ac:dyDescent="0.2">
      <c r="A2" s="11" t="s">
        <v>175</v>
      </c>
      <c r="B2" s="293" t="s">
        <v>194</v>
      </c>
      <c r="C2" s="294"/>
      <c r="D2" s="294"/>
      <c r="E2" s="294"/>
      <c r="F2" s="294"/>
      <c r="G2" s="294"/>
      <c r="H2" s="294"/>
      <c r="I2" s="295"/>
    </row>
    <row r="3" spans="1:9" x14ac:dyDescent="0.2">
      <c r="A3" s="11" t="s">
        <v>176</v>
      </c>
      <c r="B3" s="284" t="s">
        <v>201</v>
      </c>
      <c r="C3" s="285"/>
      <c r="D3" s="285"/>
      <c r="E3" s="285"/>
      <c r="F3" s="285"/>
      <c r="G3" s="285"/>
      <c r="H3" s="285"/>
      <c r="I3" s="286"/>
    </row>
    <row r="4" spans="1:9" x14ac:dyDescent="0.2">
      <c r="A4" s="11" t="s">
        <v>177</v>
      </c>
      <c r="B4" s="284" t="s">
        <v>208</v>
      </c>
      <c r="C4" s="285"/>
      <c r="D4" s="285"/>
      <c r="E4" s="285"/>
      <c r="F4" s="285"/>
      <c r="G4" s="285"/>
      <c r="H4" s="285"/>
      <c r="I4" s="286"/>
    </row>
    <row r="5" spans="1:9" x14ac:dyDescent="0.2">
      <c r="A5" s="11" t="s">
        <v>178</v>
      </c>
      <c r="B5" s="284" t="s">
        <v>228</v>
      </c>
      <c r="C5" s="285"/>
      <c r="D5" s="285"/>
      <c r="E5" s="285"/>
      <c r="F5" s="285"/>
      <c r="G5" s="285"/>
      <c r="H5" s="285"/>
      <c r="I5" s="286"/>
    </row>
    <row r="6" spans="1:9" x14ac:dyDescent="0.2">
      <c r="A6" s="11" t="s">
        <v>179</v>
      </c>
      <c r="B6" s="284" t="s">
        <v>233</v>
      </c>
      <c r="C6" s="285"/>
      <c r="D6" s="285"/>
      <c r="E6" s="285"/>
      <c r="F6" s="285"/>
      <c r="G6" s="285"/>
      <c r="H6" s="285"/>
      <c r="I6" s="286"/>
    </row>
    <row r="7" spans="1:9" x14ac:dyDescent="0.2">
      <c r="A7" s="11" t="s">
        <v>180</v>
      </c>
      <c r="B7" s="284" t="s">
        <v>302</v>
      </c>
      <c r="C7" s="285"/>
      <c r="D7" s="285"/>
      <c r="E7" s="285"/>
      <c r="F7" s="285"/>
      <c r="G7" s="285"/>
      <c r="H7" s="285"/>
      <c r="I7" s="286"/>
    </row>
    <row r="8" spans="1:9" x14ac:dyDescent="0.2">
      <c r="A8" s="11" t="s">
        <v>181</v>
      </c>
      <c r="B8" s="284" t="s">
        <v>310</v>
      </c>
      <c r="C8" s="285"/>
      <c r="D8" s="285"/>
      <c r="E8" s="285"/>
      <c r="F8" s="285"/>
      <c r="G8" s="285"/>
      <c r="H8" s="285"/>
      <c r="I8" s="286"/>
    </row>
    <row r="9" spans="1:9" x14ac:dyDescent="0.2">
      <c r="A9" s="11" t="s">
        <v>182</v>
      </c>
      <c r="B9" s="284" t="s">
        <v>318</v>
      </c>
      <c r="C9" s="285"/>
      <c r="D9" s="285"/>
      <c r="E9" s="285"/>
      <c r="F9" s="285"/>
      <c r="G9" s="285"/>
      <c r="H9" s="285"/>
      <c r="I9" s="286"/>
    </row>
    <row r="10" spans="1:9" x14ac:dyDescent="0.2">
      <c r="A10" s="11" t="s">
        <v>183</v>
      </c>
      <c r="B10" s="284" t="s">
        <v>324</v>
      </c>
      <c r="C10" s="285"/>
      <c r="D10" s="285"/>
      <c r="E10" s="285"/>
      <c r="F10" s="285"/>
      <c r="G10" s="285"/>
      <c r="H10" s="285"/>
      <c r="I10" s="286"/>
    </row>
    <row r="11" spans="1:9" x14ac:dyDescent="0.2">
      <c r="A11" s="11" t="s">
        <v>184</v>
      </c>
      <c r="B11" s="284" t="s">
        <v>334</v>
      </c>
      <c r="C11" s="285"/>
      <c r="D11" s="285"/>
      <c r="E11" s="285"/>
      <c r="F11" s="285"/>
      <c r="G11" s="285"/>
      <c r="H11" s="285"/>
      <c r="I11" s="286"/>
    </row>
    <row r="12" spans="1:9" x14ac:dyDescent="0.2">
      <c r="A12" s="11" t="s">
        <v>185</v>
      </c>
      <c r="B12" s="284" t="s">
        <v>339</v>
      </c>
      <c r="C12" s="285"/>
      <c r="D12" s="285"/>
      <c r="E12" s="285"/>
      <c r="F12" s="285"/>
      <c r="G12" s="285"/>
      <c r="H12" s="285"/>
      <c r="I12" s="286"/>
    </row>
    <row r="13" spans="1:9" x14ac:dyDescent="0.2">
      <c r="A13" s="11" t="s">
        <v>186</v>
      </c>
      <c r="B13" s="284" t="s">
        <v>353</v>
      </c>
      <c r="C13" s="285"/>
      <c r="D13" s="285"/>
      <c r="E13" s="285"/>
      <c r="F13" s="285"/>
      <c r="G13" s="285"/>
      <c r="H13" s="285"/>
      <c r="I13" s="286"/>
    </row>
    <row r="14" spans="1:9" x14ac:dyDescent="0.2">
      <c r="A14" s="11" t="s">
        <v>187</v>
      </c>
      <c r="B14" s="284" t="s">
        <v>359</v>
      </c>
      <c r="C14" s="285"/>
      <c r="D14" s="285"/>
      <c r="E14" s="285"/>
      <c r="F14" s="285"/>
      <c r="G14" s="285"/>
      <c r="H14" s="285"/>
      <c r="I14" s="286"/>
    </row>
    <row r="15" spans="1:9" x14ac:dyDescent="0.2">
      <c r="A15" s="11" t="s">
        <v>188</v>
      </c>
      <c r="B15" s="284" t="s">
        <v>365</v>
      </c>
      <c r="C15" s="285"/>
      <c r="D15" s="285"/>
      <c r="E15" s="285"/>
      <c r="F15" s="285"/>
      <c r="G15" s="285"/>
      <c r="H15" s="285"/>
      <c r="I15" s="286"/>
    </row>
    <row r="16" spans="1:9" x14ac:dyDescent="0.2">
      <c r="A16" s="11" t="s">
        <v>189</v>
      </c>
      <c r="B16" s="284" t="s">
        <v>372</v>
      </c>
      <c r="C16" s="285"/>
      <c r="D16" s="285"/>
      <c r="E16" s="285"/>
      <c r="F16" s="285"/>
      <c r="G16" s="285"/>
      <c r="H16" s="285"/>
      <c r="I16" s="286"/>
    </row>
    <row r="17" spans="1:9" x14ac:dyDescent="0.2">
      <c r="A17" s="11" t="s">
        <v>190</v>
      </c>
      <c r="B17" s="284"/>
      <c r="C17" s="285"/>
      <c r="D17" s="285"/>
      <c r="E17" s="285"/>
      <c r="F17" s="285"/>
      <c r="G17" s="285"/>
      <c r="H17" s="285"/>
      <c r="I17" s="286"/>
    </row>
    <row r="18" spans="1:9" ht="13.5" thickBot="1" x14ac:dyDescent="0.25">
      <c r="A18" s="7"/>
      <c r="B18" s="7"/>
      <c r="C18" s="7"/>
      <c r="D18" s="7"/>
      <c r="E18" s="7"/>
      <c r="F18" s="7"/>
      <c r="G18" s="7"/>
      <c r="H18" s="7"/>
      <c r="I18" s="7"/>
    </row>
    <row r="19" spans="1:9" ht="54" customHeight="1" thickBot="1" x14ac:dyDescent="0.25">
      <c r="A19" s="287" t="s">
        <v>26</v>
      </c>
      <c r="B19" s="288"/>
      <c r="C19" s="288"/>
      <c r="D19" s="288"/>
      <c r="E19" s="288"/>
      <c r="F19" s="288"/>
      <c r="G19" s="288"/>
      <c r="H19" s="288"/>
      <c r="I19" s="289"/>
    </row>
  </sheetData>
  <mergeCells count="18">
    <mergeCell ref="B6:I6"/>
    <mergeCell ref="A1:I1"/>
    <mergeCell ref="B2:I2"/>
    <mergeCell ref="B3:I3"/>
    <mergeCell ref="B4:I4"/>
    <mergeCell ref="B5:I5"/>
    <mergeCell ref="A19:I19"/>
    <mergeCell ref="B7:I7"/>
    <mergeCell ref="B8:I8"/>
    <mergeCell ref="B9:I9"/>
    <mergeCell ref="B10:I10"/>
    <mergeCell ref="B11:I11"/>
    <mergeCell ref="B12:I12"/>
    <mergeCell ref="B13:I13"/>
    <mergeCell ref="B14:I14"/>
    <mergeCell ref="B15:I15"/>
    <mergeCell ref="B16:I16"/>
    <mergeCell ref="B17:I17"/>
  </mergeCells>
  <pageMargins left="0.7" right="0.7" top="0.75" bottom="0.75" header="0.3" footer="0.3"/>
  <pageSetup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19"/>
  <sheetViews>
    <sheetView topLeftCell="A2" workbookViewId="0">
      <selection activeCell="J16" sqref="J16"/>
    </sheetView>
  </sheetViews>
  <sheetFormatPr baseColWidth="10" defaultColWidth="9.140625" defaultRowHeight="12.75" x14ac:dyDescent="0.2"/>
  <cols>
    <col min="1" max="1" width="26.140625" bestFit="1" customWidth="1"/>
  </cols>
  <sheetData>
    <row r="1" spans="1:9" ht="29.25" customHeight="1" thickBot="1" x14ac:dyDescent="0.25">
      <c r="A1" s="290" t="s">
        <v>27</v>
      </c>
      <c r="B1" s="291"/>
      <c r="C1" s="291"/>
      <c r="D1" s="291"/>
      <c r="E1" s="291"/>
      <c r="F1" s="291"/>
      <c r="G1" s="291"/>
      <c r="H1" s="291"/>
      <c r="I1" s="292"/>
    </row>
    <row r="2" spans="1:9" x14ac:dyDescent="0.2">
      <c r="A2" s="11" t="s">
        <v>175</v>
      </c>
      <c r="B2" s="293" t="s">
        <v>195</v>
      </c>
      <c r="C2" s="294"/>
      <c r="D2" s="294"/>
      <c r="E2" s="294"/>
      <c r="F2" s="294"/>
      <c r="G2" s="294"/>
      <c r="H2" s="294"/>
      <c r="I2" s="295"/>
    </row>
    <row r="3" spans="1:9" x14ac:dyDescent="0.2">
      <c r="A3" s="11" t="s">
        <v>176</v>
      </c>
      <c r="B3" s="284" t="s">
        <v>202</v>
      </c>
      <c r="C3" s="285"/>
      <c r="D3" s="285"/>
      <c r="E3" s="285"/>
      <c r="F3" s="285"/>
      <c r="G3" s="285"/>
      <c r="H3" s="285"/>
      <c r="I3" s="286"/>
    </row>
    <row r="4" spans="1:9" x14ac:dyDescent="0.2">
      <c r="A4" s="11" t="s">
        <v>177</v>
      </c>
      <c r="B4" s="284" t="s">
        <v>209</v>
      </c>
      <c r="C4" s="285"/>
      <c r="D4" s="285"/>
      <c r="E4" s="285"/>
      <c r="F4" s="285"/>
      <c r="G4" s="285"/>
      <c r="H4" s="285"/>
      <c r="I4" s="286"/>
    </row>
    <row r="5" spans="1:9" x14ac:dyDescent="0.2">
      <c r="A5" s="11" t="s">
        <v>178</v>
      </c>
      <c r="B5" s="284" t="s">
        <v>229</v>
      </c>
      <c r="C5" s="285"/>
      <c r="D5" s="285"/>
      <c r="E5" s="285"/>
      <c r="F5" s="285"/>
      <c r="G5" s="285"/>
      <c r="H5" s="285"/>
      <c r="I5" s="286"/>
    </row>
    <row r="6" spans="1:9" x14ac:dyDescent="0.2">
      <c r="A6" s="11" t="s">
        <v>179</v>
      </c>
      <c r="B6" s="284" t="s">
        <v>234</v>
      </c>
      <c r="C6" s="285"/>
      <c r="D6" s="285"/>
      <c r="E6" s="285"/>
      <c r="F6" s="285"/>
      <c r="G6" s="285"/>
      <c r="H6" s="285"/>
      <c r="I6" s="286"/>
    </row>
    <row r="7" spans="1:9" x14ac:dyDescent="0.2">
      <c r="A7" s="11" t="s">
        <v>180</v>
      </c>
      <c r="B7" s="284" t="s">
        <v>303</v>
      </c>
      <c r="C7" s="285"/>
      <c r="D7" s="285"/>
      <c r="E7" s="285"/>
      <c r="F7" s="285"/>
      <c r="G7" s="285"/>
      <c r="H7" s="285"/>
      <c r="I7" s="286"/>
    </row>
    <row r="8" spans="1:9" x14ac:dyDescent="0.2">
      <c r="A8" s="11" t="s">
        <v>181</v>
      </c>
      <c r="B8" s="284" t="s">
        <v>311</v>
      </c>
      <c r="C8" s="285"/>
      <c r="D8" s="285"/>
      <c r="E8" s="285"/>
      <c r="F8" s="285"/>
      <c r="G8" s="285"/>
      <c r="H8" s="285"/>
      <c r="I8" s="286"/>
    </row>
    <row r="9" spans="1:9" x14ac:dyDescent="0.2">
      <c r="A9" s="11" t="s">
        <v>182</v>
      </c>
      <c r="B9" s="284" t="s">
        <v>319</v>
      </c>
      <c r="C9" s="285"/>
      <c r="D9" s="285"/>
      <c r="E9" s="285"/>
      <c r="F9" s="285"/>
      <c r="G9" s="285"/>
      <c r="H9" s="285"/>
      <c r="I9" s="286"/>
    </row>
    <row r="10" spans="1:9" x14ac:dyDescent="0.2">
      <c r="A10" s="11" t="s">
        <v>183</v>
      </c>
      <c r="B10" s="284" t="s">
        <v>325</v>
      </c>
      <c r="C10" s="285"/>
      <c r="D10" s="285"/>
      <c r="E10" s="285"/>
      <c r="F10" s="285"/>
      <c r="G10" s="285"/>
      <c r="H10" s="285"/>
      <c r="I10" s="286"/>
    </row>
    <row r="11" spans="1:9" x14ac:dyDescent="0.2">
      <c r="A11" s="11" t="s">
        <v>184</v>
      </c>
      <c r="B11" s="284" t="s">
        <v>335</v>
      </c>
      <c r="C11" s="285"/>
      <c r="D11" s="285"/>
      <c r="E11" s="285"/>
      <c r="F11" s="285"/>
      <c r="G11" s="285"/>
      <c r="H11" s="285"/>
      <c r="I11" s="286"/>
    </row>
    <row r="12" spans="1:9" x14ac:dyDescent="0.2">
      <c r="A12" s="11" t="s">
        <v>185</v>
      </c>
      <c r="B12" s="284" t="s">
        <v>340</v>
      </c>
      <c r="C12" s="285"/>
      <c r="D12" s="285"/>
      <c r="E12" s="285"/>
      <c r="F12" s="285"/>
      <c r="G12" s="285"/>
      <c r="H12" s="285"/>
      <c r="I12" s="286"/>
    </row>
    <row r="13" spans="1:9" x14ac:dyDescent="0.2">
      <c r="A13" s="11" t="s">
        <v>186</v>
      </c>
      <c r="B13" s="284" t="s">
        <v>355</v>
      </c>
      <c r="C13" s="285"/>
      <c r="D13" s="285"/>
      <c r="E13" s="285"/>
      <c r="F13" s="285"/>
      <c r="G13" s="285"/>
      <c r="H13" s="285"/>
      <c r="I13" s="286"/>
    </row>
    <row r="14" spans="1:9" x14ac:dyDescent="0.2">
      <c r="A14" s="11" t="s">
        <v>187</v>
      </c>
      <c r="B14" s="284" t="s">
        <v>360</v>
      </c>
      <c r="C14" s="285"/>
      <c r="D14" s="285"/>
      <c r="E14" s="285"/>
      <c r="F14" s="285"/>
      <c r="G14" s="285"/>
      <c r="H14" s="285"/>
      <c r="I14" s="286"/>
    </row>
    <row r="15" spans="1:9" x14ac:dyDescent="0.2">
      <c r="A15" s="11" t="s">
        <v>188</v>
      </c>
      <c r="B15" s="284" t="s">
        <v>366</v>
      </c>
      <c r="C15" s="285"/>
      <c r="D15" s="285"/>
      <c r="E15" s="285"/>
      <c r="F15" s="285"/>
      <c r="G15" s="285"/>
      <c r="H15" s="285"/>
      <c r="I15" s="286"/>
    </row>
    <row r="16" spans="1:9" x14ac:dyDescent="0.2">
      <c r="A16" s="11" t="s">
        <v>189</v>
      </c>
      <c r="B16" s="284" t="s">
        <v>373</v>
      </c>
      <c r="C16" s="285"/>
      <c r="D16" s="285"/>
      <c r="E16" s="285"/>
      <c r="F16" s="285"/>
      <c r="G16" s="285"/>
      <c r="H16" s="285"/>
      <c r="I16" s="286"/>
    </row>
    <row r="17" spans="1:9" x14ac:dyDescent="0.2">
      <c r="A17" s="11" t="s">
        <v>190</v>
      </c>
      <c r="B17" s="284"/>
      <c r="C17" s="285"/>
      <c r="D17" s="285"/>
      <c r="E17" s="285"/>
      <c r="F17" s="285"/>
      <c r="G17" s="285"/>
      <c r="H17" s="285"/>
      <c r="I17" s="286"/>
    </row>
    <row r="18" spans="1:9" ht="13.5" thickBot="1" x14ac:dyDescent="0.25">
      <c r="A18" s="7"/>
      <c r="B18" s="7"/>
      <c r="C18" s="7"/>
      <c r="D18" s="7"/>
      <c r="E18" s="7"/>
      <c r="F18" s="7"/>
      <c r="G18" s="7"/>
      <c r="H18" s="7"/>
      <c r="I18" s="7"/>
    </row>
    <row r="19" spans="1:9" ht="77.25" customHeight="1" thickBot="1" x14ac:dyDescent="0.25">
      <c r="A19" s="287" t="s">
        <v>28</v>
      </c>
      <c r="B19" s="288"/>
      <c r="C19" s="288"/>
      <c r="D19" s="288"/>
      <c r="E19" s="288"/>
      <c r="F19" s="288"/>
      <c r="G19" s="288"/>
      <c r="H19" s="288"/>
      <c r="I19" s="289"/>
    </row>
  </sheetData>
  <mergeCells count="18">
    <mergeCell ref="B6:I6"/>
    <mergeCell ref="A1:I1"/>
    <mergeCell ref="B2:I2"/>
    <mergeCell ref="B3:I3"/>
    <mergeCell ref="B4:I4"/>
    <mergeCell ref="B5:I5"/>
    <mergeCell ref="A19:I19"/>
    <mergeCell ref="B7:I7"/>
    <mergeCell ref="B8:I8"/>
    <mergeCell ref="B9:I9"/>
    <mergeCell ref="B10:I10"/>
    <mergeCell ref="B11:I11"/>
    <mergeCell ref="B12:I12"/>
    <mergeCell ref="B13:I13"/>
    <mergeCell ref="B14:I14"/>
    <mergeCell ref="B15:I15"/>
    <mergeCell ref="B16:I16"/>
    <mergeCell ref="B17:I17"/>
  </mergeCells>
  <pageMargins left="0.7" right="0.7" top="0.75" bottom="0.75" header="0.3" footer="0.3"/>
  <pageSetup orientation="portrait"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I19"/>
  <sheetViews>
    <sheetView workbookViewId="0">
      <selection activeCell="B17" sqref="B17:I17"/>
    </sheetView>
  </sheetViews>
  <sheetFormatPr baseColWidth="10" defaultColWidth="9.140625" defaultRowHeight="12.75" x14ac:dyDescent="0.2"/>
  <cols>
    <col min="1" max="1" width="26.140625" style="7" bestFit="1" customWidth="1"/>
    <col min="2" max="16384" width="9.140625" style="7"/>
  </cols>
  <sheetData>
    <row r="1" spans="1:9" ht="29.25" customHeight="1" thickBot="1" x14ac:dyDescent="0.25">
      <c r="A1" s="290" t="s">
        <v>56</v>
      </c>
      <c r="B1" s="291"/>
      <c r="C1" s="291"/>
      <c r="D1" s="291"/>
      <c r="E1" s="291"/>
      <c r="F1" s="291"/>
      <c r="G1" s="291"/>
      <c r="H1" s="291"/>
      <c r="I1" s="292"/>
    </row>
    <row r="2" spans="1:9" ht="33.75" customHeight="1" x14ac:dyDescent="0.2">
      <c r="A2" s="11" t="s">
        <v>175</v>
      </c>
      <c r="B2" s="293" t="s">
        <v>196</v>
      </c>
      <c r="C2" s="294"/>
      <c r="D2" s="294"/>
      <c r="E2" s="294"/>
      <c r="F2" s="294"/>
      <c r="G2" s="294"/>
      <c r="H2" s="294"/>
      <c r="I2" s="295"/>
    </row>
    <row r="3" spans="1:9" ht="25.5" customHeight="1" x14ac:dyDescent="0.2">
      <c r="A3" s="11" t="s">
        <v>176</v>
      </c>
      <c r="B3" s="284" t="s">
        <v>203</v>
      </c>
      <c r="C3" s="285"/>
      <c r="D3" s="285"/>
      <c r="E3" s="285"/>
      <c r="F3" s="285"/>
      <c r="G3" s="285"/>
      <c r="H3" s="285"/>
      <c r="I3" s="286"/>
    </row>
    <row r="4" spans="1:9" x14ac:dyDescent="0.2">
      <c r="A4" s="11" t="s">
        <v>177</v>
      </c>
      <c r="B4" s="284" t="s">
        <v>210</v>
      </c>
      <c r="C4" s="285"/>
      <c r="D4" s="285"/>
      <c r="E4" s="285"/>
      <c r="F4" s="285"/>
      <c r="G4" s="285"/>
      <c r="H4" s="285"/>
      <c r="I4" s="286"/>
    </row>
    <row r="5" spans="1:9" x14ac:dyDescent="0.2">
      <c r="A5" s="11" t="s">
        <v>178</v>
      </c>
      <c r="B5" s="284" t="s">
        <v>235</v>
      </c>
      <c r="C5" s="285"/>
      <c r="D5" s="285"/>
      <c r="E5" s="285"/>
      <c r="F5" s="285"/>
      <c r="G5" s="285"/>
      <c r="H5" s="285"/>
      <c r="I5" s="286"/>
    </row>
    <row r="6" spans="1:9" x14ac:dyDescent="0.2">
      <c r="A6" s="11" t="s">
        <v>179</v>
      </c>
      <c r="B6" s="284" t="s">
        <v>304</v>
      </c>
      <c r="C6" s="285"/>
      <c r="D6" s="285"/>
      <c r="E6" s="285"/>
      <c r="F6" s="285"/>
      <c r="G6" s="285"/>
      <c r="H6" s="285"/>
      <c r="I6" s="286"/>
    </row>
    <row r="7" spans="1:9" x14ac:dyDescent="0.2">
      <c r="A7" s="11" t="s">
        <v>180</v>
      </c>
      <c r="B7" s="284" t="s">
        <v>312</v>
      </c>
      <c r="C7" s="285"/>
      <c r="D7" s="285"/>
      <c r="E7" s="285"/>
      <c r="F7" s="285"/>
      <c r="G7" s="285"/>
      <c r="H7" s="285"/>
      <c r="I7" s="286"/>
    </row>
    <row r="8" spans="1:9" ht="24.75" customHeight="1" x14ac:dyDescent="0.2">
      <c r="A8" s="11" t="s">
        <v>181</v>
      </c>
      <c r="B8" s="284" t="s">
        <v>320</v>
      </c>
      <c r="C8" s="285"/>
      <c r="D8" s="285"/>
      <c r="E8" s="285"/>
      <c r="F8" s="285"/>
      <c r="G8" s="285"/>
      <c r="H8" s="285"/>
      <c r="I8" s="286"/>
    </row>
    <row r="9" spans="1:9" x14ac:dyDescent="0.2">
      <c r="A9" s="11" t="s">
        <v>182</v>
      </c>
      <c r="B9" s="284" t="s">
        <v>326</v>
      </c>
      <c r="C9" s="285"/>
      <c r="D9" s="285"/>
      <c r="E9" s="285"/>
      <c r="F9" s="285"/>
      <c r="G9" s="285"/>
      <c r="H9" s="285"/>
      <c r="I9" s="286"/>
    </row>
    <row r="10" spans="1:9" x14ac:dyDescent="0.2">
      <c r="A10" s="11" t="s">
        <v>183</v>
      </c>
      <c r="B10" s="284" t="s">
        <v>336</v>
      </c>
      <c r="C10" s="285"/>
      <c r="D10" s="285"/>
      <c r="E10" s="285"/>
      <c r="F10" s="285"/>
      <c r="G10" s="285"/>
      <c r="H10" s="285"/>
      <c r="I10" s="286"/>
    </row>
    <row r="11" spans="1:9" x14ac:dyDescent="0.2">
      <c r="A11" s="11" t="s">
        <v>184</v>
      </c>
      <c r="B11" s="284" t="s">
        <v>341</v>
      </c>
      <c r="C11" s="285"/>
      <c r="D11" s="285"/>
      <c r="E11" s="285"/>
      <c r="F11" s="285"/>
      <c r="G11" s="285"/>
      <c r="H11" s="285"/>
      <c r="I11" s="286"/>
    </row>
    <row r="12" spans="1:9" x14ac:dyDescent="0.2">
      <c r="A12" s="11" t="s">
        <v>185</v>
      </c>
      <c r="B12" s="284" t="s">
        <v>356</v>
      </c>
      <c r="C12" s="285"/>
      <c r="D12" s="285"/>
      <c r="E12" s="285"/>
      <c r="F12" s="285"/>
      <c r="G12" s="285"/>
      <c r="H12" s="285"/>
      <c r="I12" s="286"/>
    </row>
    <row r="13" spans="1:9" x14ac:dyDescent="0.2">
      <c r="A13" s="11" t="s">
        <v>186</v>
      </c>
      <c r="B13" s="284" t="s">
        <v>361</v>
      </c>
      <c r="C13" s="285"/>
      <c r="D13" s="285"/>
      <c r="E13" s="285"/>
      <c r="F13" s="285"/>
      <c r="G13" s="285"/>
      <c r="H13" s="285"/>
      <c r="I13" s="286"/>
    </row>
    <row r="14" spans="1:9" x14ac:dyDescent="0.2">
      <c r="A14" s="11" t="s">
        <v>187</v>
      </c>
      <c r="B14" s="284" t="s">
        <v>367</v>
      </c>
      <c r="C14" s="285"/>
      <c r="D14" s="285"/>
      <c r="E14" s="285"/>
      <c r="F14" s="285"/>
      <c r="G14" s="285"/>
      <c r="H14" s="285"/>
      <c r="I14" s="286"/>
    </row>
    <row r="15" spans="1:9" x14ac:dyDescent="0.2">
      <c r="A15" s="11" t="s">
        <v>188</v>
      </c>
      <c r="B15" s="284" t="s">
        <v>374</v>
      </c>
      <c r="C15" s="285"/>
      <c r="D15" s="285"/>
      <c r="E15" s="285"/>
      <c r="F15" s="285"/>
      <c r="G15" s="285"/>
      <c r="H15" s="285"/>
      <c r="I15" s="286"/>
    </row>
    <row r="16" spans="1:9" x14ac:dyDescent="0.2">
      <c r="A16" s="11" t="s">
        <v>189</v>
      </c>
      <c r="B16" s="284" t="s">
        <v>375</v>
      </c>
      <c r="C16" s="285"/>
      <c r="D16" s="285"/>
      <c r="E16" s="285"/>
      <c r="F16" s="285"/>
      <c r="G16" s="285"/>
      <c r="H16" s="285"/>
      <c r="I16" s="286"/>
    </row>
    <row r="17" spans="1:9" x14ac:dyDescent="0.2">
      <c r="A17" s="11" t="s">
        <v>190</v>
      </c>
      <c r="B17" s="284"/>
      <c r="C17" s="285"/>
      <c r="D17" s="285"/>
      <c r="E17" s="285"/>
      <c r="F17" s="285"/>
      <c r="G17" s="285"/>
      <c r="H17" s="285"/>
      <c r="I17" s="286"/>
    </row>
    <row r="18" spans="1:9" ht="13.5" thickBot="1" x14ac:dyDescent="0.25"/>
    <row r="19" spans="1:9" ht="77.25" customHeight="1" thickBot="1" x14ac:dyDescent="0.25">
      <c r="A19" s="287" t="s">
        <v>57</v>
      </c>
      <c r="B19" s="288"/>
      <c r="C19" s="288"/>
      <c r="D19" s="288"/>
      <c r="E19" s="288"/>
      <c r="F19" s="288"/>
      <c r="G19" s="288"/>
      <c r="H19" s="288"/>
      <c r="I19" s="289"/>
    </row>
  </sheetData>
  <mergeCells count="18">
    <mergeCell ref="B6:I6"/>
    <mergeCell ref="A1:I1"/>
    <mergeCell ref="B2:I2"/>
    <mergeCell ref="B3:I3"/>
    <mergeCell ref="B4:I4"/>
    <mergeCell ref="B5:I5"/>
    <mergeCell ref="A19:I19"/>
    <mergeCell ref="B7:I7"/>
    <mergeCell ref="B8:I8"/>
    <mergeCell ref="B9:I9"/>
    <mergeCell ref="B10:I10"/>
    <mergeCell ref="B11:I11"/>
    <mergeCell ref="B12:I12"/>
    <mergeCell ref="B13:I13"/>
    <mergeCell ref="B14:I14"/>
    <mergeCell ref="B15:I15"/>
    <mergeCell ref="B16:I16"/>
    <mergeCell ref="B17:I17"/>
  </mergeCells>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I11"/>
  <sheetViews>
    <sheetView workbookViewId="0">
      <selection activeCell="M8" sqref="M8"/>
    </sheetView>
  </sheetViews>
  <sheetFormatPr baseColWidth="10" defaultColWidth="9.140625" defaultRowHeight="12.75" x14ac:dyDescent="0.2"/>
  <cols>
    <col min="1" max="1" width="14.85546875" bestFit="1" customWidth="1"/>
  </cols>
  <sheetData>
    <row r="1" spans="1:9" ht="29.25" customHeight="1" thickBot="1" x14ac:dyDescent="0.25">
      <c r="A1" s="290" t="s">
        <v>29</v>
      </c>
      <c r="B1" s="291"/>
      <c r="C1" s="291"/>
      <c r="D1" s="291"/>
      <c r="E1" s="291"/>
      <c r="F1" s="291"/>
      <c r="G1" s="291"/>
      <c r="H1" s="291"/>
      <c r="I1" s="292"/>
    </row>
    <row r="2" spans="1:9" x14ac:dyDescent="0.2">
      <c r="A2" s="11" t="s">
        <v>44</v>
      </c>
      <c r="B2" s="298">
        <v>43322</v>
      </c>
      <c r="C2" s="294"/>
      <c r="D2" s="294"/>
      <c r="E2" s="294"/>
      <c r="F2" s="294"/>
      <c r="G2" s="294"/>
      <c r="H2" s="294"/>
      <c r="I2" s="295"/>
    </row>
    <row r="3" spans="1:9" s="7" customFormat="1" ht="26.25" customHeight="1" x14ac:dyDescent="0.2">
      <c r="A3" s="9" t="s">
        <v>43</v>
      </c>
      <c r="B3" s="284" t="s">
        <v>150</v>
      </c>
      <c r="C3" s="285"/>
      <c r="D3" s="285"/>
      <c r="E3" s="285"/>
      <c r="F3" s="285"/>
      <c r="G3" s="285"/>
      <c r="H3" s="285"/>
      <c r="I3" s="286"/>
    </row>
    <row r="4" spans="1:9" ht="42" customHeight="1" x14ac:dyDescent="0.2">
      <c r="A4" s="8" t="s">
        <v>30</v>
      </c>
      <c r="B4" s="284" t="s">
        <v>151</v>
      </c>
      <c r="C4" s="285"/>
      <c r="D4" s="285"/>
      <c r="E4" s="285"/>
      <c r="F4" s="285"/>
      <c r="G4" s="285"/>
      <c r="H4" s="285"/>
      <c r="I4" s="286"/>
    </row>
    <row r="5" spans="1:9" ht="26.25" customHeight="1" x14ac:dyDescent="0.2">
      <c r="A5" s="9" t="s">
        <v>31</v>
      </c>
      <c r="B5" s="284" t="s">
        <v>152</v>
      </c>
      <c r="C5" s="285"/>
      <c r="D5" s="285"/>
      <c r="E5" s="285"/>
      <c r="F5" s="285"/>
      <c r="G5" s="285"/>
      <c r="H5" s="285"/>
      <c r="I5" s="286"/>
    </row>
    <row r="6" spans="1:9" ht="144" customHeight="1" x14ac:dyDescent="0.2">
      <c r="A6" s="9" t="s">
        <v>32</v>
      </c>
      <c r="B6" s="284" t="s">
        <v>153</v>
      </c>
      <c r="C6" s="285"/>
      <c r="D6" s="285"/>
      <c r="E6" s="285"/>
      <c r="F6" s="285"/>
      <c r="G6" s="285"/>
      <c r="H6" s="285"/>
      <c r="I6" s="286"/>
    </row>
    <row r="7" spans="1:9" ht="26.25" customHeight="1" x14ac:dyDescent="0.2">
      <c r="A7" s="9" t="s">
        <v>33</v>
      </c>
      <c r="B7" s="284" t="s">
        <v>154</v>
      </c>
      <c r="C7" s="285"/>
      <c r="D7" s="285"/>
      <c r="E7" s="285"/>
      <c r="F7" s="285"/>
      <c r="G7" s="285"/>
      <c r="H7" s="285"/>
      <c r="I7" s="286"/>
    </row>
    <row r="8" spans="1:9" ht="26.25" customHeight="1" x14ac:dyDescent="0.2">
      <c r="A8" s="9" t="s">
        <v>34</v>
      </c>
      <c r="B8" s="284" t="s">
        <v>155</v>
      </c>
      <c r="C8" s="285"/>
      <c r="D8" s="285"/>
      <c r="E8" s="285"/>
      <c r="F8" s="285"/>
      <c r="G8" s="285"/>
      <c r="H8" s="285"/>
      <c r="I8" s="286"/>
    </row>
    <row r="9" spans="1:9" ht="26.25" customHeight="1" x14ac:dyDescent="0.2">
      <c r="A9" s="297" t="s">
        <v>35</v>
      </c>
      <c r="B9" s="284" t="s">
        <v>156</v>
      </c>
      <c r="C9" s="285"/>
      <c r="D9" s="285"/>
      <c r="E9" s="285"/>
      <c r="F9" s="285"/>
      <c r="G9" s="285"/>
      <c r="H9" s="285"/>
      <c r="I9" s="286"/>
    </row>
    <row r="10" spans="1:9" ht="26.25" customHeight="1" x14ac:dyDescent="0.2">
      <c r="A10" s="297"/>
      <c r="B10" s="284" t="s">
        <v>157</v>
      </c>
      <c r="C10" s="285"/>
      <c r="D10" s="285"/>
      <c r="E10" s="285"/>
      <c r="F10" s="285"/>
      <c r="G10" s="285"/>
      <c r="H10" s="285"/>
      <c r="I10" s="286"/>
    </row>
    <row r="11" spans="1:9" ht="26.25" customHeight="1" x14ac:dyDescent="0.2">
      <c r="A11" s="297"/>
      <c r="B11" s="284" t="s">
        <v>158</v>
      </c>
      <c r="C11" s="285"/>
      <c r="D11" s="285"/>
      <c r="E11" s="285"/>
      <c r="F11" s="285"/>
      <c r="G11" s="285"/>
      <c r="H11" s="285"/>
      <c r="I11" s="286"/>
    </row>
  </sheetData>
  <mergeCells count="12">
    <mergeCell ref="A1:I1"/>
    <mergeCell ref="B2:I2"/>
    <mergeCell ref="B4:I4"/>
    <mergeCell ref="B5:I5"/>
    <mergeCell ref="B6:I6"/>
    <mergeCell ref="B3:I3"/>
    <mergeCell ref="B7:I7"/>
    <mergeCell ref="B9:I9"/>
    <mergeCell ref="A9:A11"/>
    <mergeCell ref="B10:I10"/>
    <mergeCell ref="B11:I11"/>
    <mergeCell ref="B8:I8"/>
  </mergeCells>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4</vt:i4>
      </vt:variant>
    </vt:vector>
  </HeadingPairs>
  <TitlesOfParts>
    <vt:vector size="15" baseType="lpstr">
      <vt:lpstr>Información</vt:lpstr>
      <vt:lpstr>Areas</vt:lpstr>
      <vt:lpstr>Mis logros extraordinarios</vt:lpstr>
      <vt:lpstr>Me reconozco por</vt:lpstr>
      <vt:lpstr>Lo que me falto por cumplir fue</vt:lpstr>
      <vt:lpstr>M ofrezco disculpas y m perdono</vt:lpstr>
      <vt:lpstr>Me comprometo a</vt:lpstr>
      <vt:lpstr>Gratitud</vt:lpstr>
      <vt:lpstr>GRIAL POSITIVO</vt:lpstr>
      <vt:lpstr>CHECKLIST</vt:lpstr>
      <vt:lpstr>Hoja1</vt:lpstr>
      <vt:lpstr>Areas!Área_de_impresión</vt:lpstr>
      <vt:lpstr>Información!Área_de_impresión</vt:lpstr>
      <vt:lpstr>Areas!Títulos_a_imprimir</vt:lpstr>
      <vt:lpstr>CHECKLIST!Títulos_a_imprimir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Andres Zaraza</dc:creator>
  <cp:lastModifiedBy>Zaraza, Diego</cp:lastModifiedBy>
  <cp:lastPrinted>2018-11-20T22:07:46Z</cp:lastPrinted>
  <dcterms:created xsi:type="dcterms:W3CDTF">2012-10-31T22:38:57Z</dcterms:created>
  <dcterms:modified xsi:type="dcterms:W3CDTF">2018-11-20T22:09:29Z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